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6-2020\Boletin de Estadisticas Ambientales 2016-20 (Archivos para la web)\"/>
    </mc:Choice>
  </mc:AlternateContent>
  <bookViews>
    <workbookView xWindow="0" yWindow="0" windowWidth="21600" windowHeight="9135"/>
  </bookViews>
  <sheets>
    <sheet name="45" sheetId="1" r:id="rId1"/>
  </sheets>
  <definedNames>
    <definedName name="_xlnm.Print_Area" localSheetId="0">'45'!$A$1:$M$81</definedName>
    <definedName name="_xlnm.Print_Titles" localSheetId="0">'45'!$1:$7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6" i="1" l="1"/>
  <c r="B76" i="1"/>
  <c r="F75" i="1"/>
  <c r="J74" i="1"/>
  <c r="F74" i="1"/>
  <c r="B74" i="1"/>
  <c r="F73" i="1"/>
  <c r="B73" i="1"/>
  <c r="J72" i="1"/>
  <c r="G72" i="1"/>
  <c r="F72" i="1"/>
  <c r="D72" i="1"/>
  <c r="B72" i="1" s="1"/>
  <c r="C72" i="1"/>
  <c r="F71" i="1"/>
  <c r="B71" i="1"/>
  <c r="F70" i="1"/>
  <c r="B70" i="1"/>
  <c r="J69" i="1"/>
  <c r="F69" i="1"/>
  <c r="B69" i="1"/>
  <c r="F68" i="1"/>
  <c r="B68" i="1"/>
  <c r="J67" i="1"/>
  <c r="J64" i="1" s="1"/>
  <c r="F67" i="1"/>
  <c r="B67" i="1"/>
  <c r="F66" i="1"/>
  <c r="F64" i="1" s="1"/>
  <c r="B66" i="1"/>
  <c r="F65" i="1"/>
  <c r="B65" i="1"/>
  <c r="M64" i="1"/>
  <c r="L64" i="1"/>
  <c r="K64" i="1"/>
  <c r="I64" i="1"/>
  <c r="H64" i="1"/>
  <c r="G64" i="1"/>
  <c r="E64" i="1"/>
  <c r="D64" i="1"/>
  <c r="C64" i="1"/>
  <c r="B63" i="1"/>
  <c r="F62" i="1"/>
  <c r="B62" i="1"/>
  <c r="F61" i="1"/>
  <c r="B61" i="1"/>
  <c r="F60" i="1"/>
  <c r="B60" i="1"/>
  <c r="F59" i="1"/>
  <c r="B59" i="1"/>
  <c r="H58" i="1"/>
  <c r="H50" i="1" s="1"/>
  <c r="G58" i="1"/>
  <c r="F58" i="1" s="1"/>
  <c r="D58" i="1"/>
  <c r="D50" i="1" s="1"/>
  <c r="C58" i="1"/>
  <c r="B58" i="1" s="1"/>
  <c r="B50" i="1" s="1"/>
  <c r="F57" i="1"/>
  <c r="B57" i="1"/>
  <c r="F56" i="1"/>
  <c r="B56" i="1"/>
  <c r="F55" i="1"/>
  <c r="B55" i="1"/>
  <c r="F54" i="1"/>
  <c r="B54" i="1"/>
  <c r="F53" i="1"/>
  <c r="B53" i="1"/>
  <c r="F52" i="1"/>
  <c r="F50" i="1" s="1"/>
  <c r="B52" i="1"/>
  <c r="F51" i="1"/>
  <c r="B51" i="1"/>
  <c r="I50" i="1"/>
  <c r="G50" i="1"/>
  <c r="E50" i="1"/>
  <c r="B49" i="1"/>
  <c r="F48" i="1"/>
  <c r="B48" i="1"/>
  <c r="F47" i="1"/>
  <c r="B47" i="1"/>
  <c r="F45" i="1"/>
  <c r="B45" i="1"/>
  <c r="F44" i="1"/>
  <c r="B44" i="1"/>
  <c r="H43" i="1"/>
  <c r="G43" i="1"/>
  <c r="F43" i="1"/>
  <c r="D43" i="1"/>
  <c r="D35" i="1" s="1"/>
  <c r="C43" i="1"/>
  <c r="B43" i="1" s="1"/>
  <c r="F42" i="1"/>
  <c r="B42" i="1"/>
  <c r="J41" i="1"/>
  <c r="F41" i="1"/>
  <c r="B41" i="1"/>
  <c r="F40" i="1"/>
  <c r="B40" i="1"/>
  <c r="J39" i="1"/>
  <c r="F39" i="1"/>
  <c r="B39" i="1"/>
  <c r="F38" i="1"/>
  <c r="B38" i="1"/>
  <c r="F37" i="1"/>
  <c r="F35" i="1" s="1"/>
  <c r="B37" i="1"/>
  <c r="B35" i="1" s="1"/>
  <c r="F36" i="1"/>
  <c r="B36" i="1"/>
  <c r="M35" i="1"/>
  <c r="K35" i="1"/>
  <c r="J35" i="1"/>
  <c r="I35" i="1"/>
  <c r="H35" i="1"/>
  <c r="G35" i="1"/>
  <c r="E35" i="1"/>
  <c r="C35" i="1"/>
  <c r="F34" i="1"/>
  <c r="B34" i="1"/>
  <c r="F33" i="1"/>
  <c r="F32" i="1"/>
  <c r="F31" i="1"/>
  <c r="B31" i="1"/>
  <c r="F30" i="1"/>
  <c r="B30" i="1"/>
  <c r="J29" i="1"/>
  <c r="H29" i="1"/>
  <c r="H21" i="1" s="1"/>
  <c r="G29" i="1"/>
  <c r="F29" i="1" s="1"/>
  <c r="F21" i="1" s="1"/>
  <c r="E29" i="1"/>
  <c r="D29" i="1"/>
  <c r="D21" i="1" s="1"/>
  <c r="C29" i="1"/>
  <c r="B29" i="1" s="1"/>
  <c r="B21" i="1" s="1"/>
  <c r="F28" i="1"/>
  <c r="B28" i="1"/>
  <c r="J27" i="1"/>
  <c r="F27" i="1"/>
  <c r="B27" i="1"/>
  <c r="F26" i="1"/>
  <c r="B26" i="1"/>
  <c r="J25" i="1"/>
  <c r="F25" i="1"/>
  <c r="B25" i="1"/>
  <c r="F24" i="1"/>
  <c r="B24" i="1"/>
  <c r="J23" i="1"/>
  <c r="F23" i="1"/>
  <c r="B23" i="1"/>
  <c r="F22" i="1"/>
  <c r="B22" i="1"/>
  <c r="K21" i="1"/>
  <c r="J21" i="1"/>
  <c r="I21" i="1"/>
  <c r="E21" i="1"/>
  <c r="F20" i="1"/>
  <c r="B20" i="1"/>
  <c r="B19" i="1"/>
  <c r="F18" i="1"/>
  <c r="B18" i="1"/>
  <c r="F17" i="1"/>
  <c r="B17" i="1"/>
  <c r="F16" i="1"/>
  <c r="D16" i="1"/>
  <c r="C16" i="1"/>
  <c r="B16" i="1"/>
  <c r="F15" i="1"/>
  <c r="B15" i="1"/>
  <c r="F14" i="1"/>
  <c r="B14" i="1"/>
  <c r="F13" i="1"/>
  <c r="B13" i="1"/>
  <c r="J12" i="1"/>
  <c r="F12" i="1"/>
  <c r="B12" i="1"/>
  <c r="F11" i="1"/>
  <c r="B11" i="1"/>
  <c r="J10" i="1"/>
  <c r="F10" i="1"/>
  <c r="B10" i="1"/>
  <c r="J9" i="1"/>
  <c r="F9" i="1"/>
  <c r="F8" i="1" s="1"/>
  <c r="B9" i="1"/>
  <c r="B8" i="1" s="1"/>
  <c r="L8" i="1"/>
  <c r="K8" i="1"/>
  <c r="J8" i="1"/>
  <c r="I8" i="1"/>
  <c r="H8" i="1"/>
  <c r="G8" i="1"/>
  <c r="E8" i="1"/>
  <c r="D8" i="1"/>
  <c r="C8" i="1"/>
  <c r="B64" i="1" l="1"/>
  <c r="C21" i="1"/>
  <c r="G21" i="1"/>
  <c r="C50" i="1"/>
</calcChain>
</file>

<file path=xl/sharedStrings.xml><?xml version="1.0" encoding="utf-8"?>
<sst xmlns="http://schemas.openxmlformats.org/spreadsheetml/2006/main" count="439" uniqueCount="32">
  <si>
    <t>Cuadro 45.  ESTUDIOS DE IMPACTO AMBIENTAL INGRESADOS, APROBADOS Y RECHAZADOS EN LA REPÚBLICA,</t>
  </si>
  <si>
    <t xml:space="preserve"> POR CATEGORÍA, SEGÚN PROVINCIA Y COMARCA INDÍGENA: AÑOS 2016-20</t>
  </si>
  <si>
    <t>Año y provincia</t>
  </si>
  <si>
    <t>Estudios de impacto ambiental</t>
  </si>
  <si>
    <t>Total</t>
  </si>
  <si>
    <t>Ingresado</t>
  </si>
  <si>
    <t>Aprobado</t>
  </si>
  <si>
    <t>Rechazado</t>
  </si>
  <si>
    <t>Categoría</t>
  </si>
  <si>
    <t>I</t>
  </si>
  <si>
    <t>II</t>
  </si>
  <si>
    <t>III</t>
  </si>
  <si>
    <t>-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</si>
  <si>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</si>
  <si>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</si>
  <si>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</si>
  <si>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</si>
  <si>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</si>
  <si>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</si>
  <si>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</si>
  <si>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</si>
  <si>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</si>
  <si>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</si>
  <si>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</si>
  <si>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Comarca Ngäbe Buglé</t>
  </si>
  <si>
    <t>Comarca Madungandi</t>
  </si>
  <si>
    <r>
      <t xml:space="preserve"> </t>
    </r>
    <r>
      <rPr>
        <sz val="10"/>
        <rFont val="Arial"/>
        <family val="2"/>
      </rPr>
      <t>2018: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(Continuación)</t>
    </r>
  </si>
  <si>
    <t>Comarca Emberá</t>
  </si>
  <si>
    <t>2020 (P)</t>
  </si>
  <si>
    <t>-    Cantidad nula o cero.</t>
  </si>
  <si>
    <t>(P) Cifras preliminares.</t>
  </si>
  <si>
    <t>Fuente: Ministerio de Ambiente (MIAMBIENTE). Dirección de Evaluación de Impacto Ambiental.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</si>
</sst>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Fill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Fill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Continuous" vertical="center" wrapText="1"/>
    </xf>
    <xf numFmtId="0" fontId="3" fillId="2" borderId="4" xfId="0" applyFont="1" applyFill="1" applyBorder="1" applyAlignment="1">
      <alignment horizontal="centerContinuous" vertical="center" wrapText="1"/>
    </xf>
    <xf numFmtId="0" fontId="3" fillId="2" borderId="5" xfId="0" applyFont="1" applyFill="1" applyBorder="1" applyAlignment="1">
      <alignment horizontal="centerContinuous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/>
    </xf>
    <xf numFmtId="3" fontId="3" fillId="0" borderId="9" xfId="0" applyNumberFormat="1" applyFont="1" applyFill="1" applyBorder="1" applyAlignment="1">
      <alignment horizontal="right"/>
    </xf>
    <xf numFmtId="3" fontId="3" fillId="0" borderId="13" xfId="0" applyNumberFormat="1" applyFont="1" applyFill="1" applyBorder="1" applyAlignment="1">
      <alignment horizontal="right"/>
    </xf>
    <xf numFmtId="3" fontId="2" fillId="0" borderId="0" xfId="0" applyNumberFormat="1" applyFont="1" applyBorder="1"/>
    <xf numFmtId="3" fontId="3" fillId="0" borderId="0" xfId="0" applyNumberFormat="1" applyFont="1" applyFill="1" applyBorder="1"/>
    <xf numFmtId="0" fontId="4" fillId="0" borderId="0" xfId="0" applyFont="1" applyFill="1" applyBorder="1" applyAlignment="1">
      <alignment horizontal="centerContinuous" vertical="center" wrapText="1"/>
    </xf>
    <xf numFmtId="0" fontId="2" fillId="0" borderId="6" xfId="0" applyFont="1" applyFill="1" applyBorder="1" applyAlignment="1">
      <alignment horizontal="left"/>
    </xf>
    <xf numFmtId="3" fontId="2" fillId="0" borderId="9" xfId="0" applyNumberFormat="1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3" fontId="2" fillId="0" borderId="13" xfId="0" applyNumberFormat="1" applyFont="1" applyFill="1" applyBorder="1" applyAlignment="1">
      <alignment horizontal="right"/>
    </xf>
    <xf numFmtId="3" fontId="2" fillId="0" borderId="0" xfId="0" quotePrefix="1" applyNumberFormat="1" applyFont="1" applyBorder="1" applyAlignment="1">
      <alignment horizontal="right"/>
    </xf>
    <xf numFmtId="3" fontId="2" fillId="0" borderId="0" xfId="0" applyNumberFormat="1" applyFont="1" applyFill="1" applyBorder="1"/>
    <xf numFmtId="3" fontId="2" fillId="0" borderId="0" xfId="0" quotePrefix="1" applyNumberFormat="1" applyFont="1" applyFill="1" applyBorder="1" applyAlignment="1">
      <alignment horizontal="right"/>
    </xf>
    <xf numFmtId="164" fontId="2" fillId="0" borderId="0" xfId="0" applyNumberFormat="1" applyFont="1" applyFill="1"/>
    <xf numFmtId="164" fontId="2" fillId="0" borderId="0" xfId="0" applyNumberFormat="1" applyFont="1"/>
    <xf numFmtId="0" fontId="2" fillId="0" borderId="6" xfId="0" applyFont="1" applyFill="1" applyBorder="1"/>
    <xf numFmtId="164" fontId="2" fillId="0" borderId="0" xfId="0" applyNumberFormat="1" applyFont="1" applyBorder="1"/>
    <xf numFmtId="3" fontId="3" fillId="0" borderId="0" xfId="0" applyNumberFormat="1" applyFont="1" applyBorder="1"/>
    <xf numFmtId="164" fontId="2" fillId="0" borderId="0" xfId="0" applyNumberFormat="1" applyFont="1" applyFill="1" applyBorder="1"/>
    <xf numFmtId="3" fontId="3" fillId="0" borderId="0" xfId="0" applyNumberFormat="1" applyFont="1" applyBorder="1" applyAlignment="1">
      <alignment horizontal="right"/>
    </xf>
    <xf numFmtId="0" fontId="1" fillId="0" borderId="6" xfId="0" applyFont="1" applyFill="1" applyBorder="1" applyAlignment="1">
      <alignment horizontal="center"/>
    </xf>
    <xf numFmtId="0" fontId="2" fillId="0" borderId="10" xfId="0" applyFont="1" applyFill="1" applyBorder="1"/>
    <xf numFmtId="0" fontId="2" fillId="0" borderId="11" xfId="0" applyFont="1" applyFill="1" applyBorder="1" applyAlignment="1">
      <alignment horizontal="right"/>
    </xf>
    <xf numFmtId="3" fontId="2" fillId="0" borderId="11" xfId="0" applyNumberFormat="1" applyFont="1" applyFill="1" applyBorder="1" applyAlignment="1">
      <alignment horizontal="right"/>
    </xf>
    <xf numFmtId="3" fontId="2" fillId="0" borderId="12" xfId="0" applyNumberFormat="1" applyFont="1" applyFill="1" applyBorder="1" applyAlignment="1">
      <alignment horizontal="right"/>
    </xf>
    <xf numFmtId="0" fontId="5" fillId="0" borderId="0" xfId="0" quotePrefix="1" applyFont="1" applyFill="1" applyBorder="1"/>
    <xf numFmtId="0" fontId="5" fillId="0" borderId="0" xfId="0" applyFont="1" applyBorder="1"/>
    <xf numFmtId="0" fontId="2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123"/>
  <sheetViews>
    <sheetView tabSelected="1" workbookViewId="0">
      <selection activeCell="O10" sqref="O10"/>
    </sheetView>
  </sheetViews>
  <sheetFormatPr baseColWidth="10" defaultRowHeight="12.75" x14ac:dyDescent="0.2"/>
  <cols>
    <col min="1" max="1" width="20.28515625" style="2" customWidth="1"/>
    <col min="2" max="2" width="8.7109375" style="2" customWidth="1"/>
    <col min="3" max="5" width="6.7109375" style="2" customWidth="1"/>
    <col min="6" max="8" width="6.7109375" style="5" customWidth="1"/>
    <col min="9" max="9" width="6.7109375" style="2" customWidth="1"/>
    <col min="10" max="13" width="6.7109375" style="4" customWidth="1"/>
    <col min="14" max="14" width="11.42578125" style="2" customWidth="1"/>
    <col min="15" max="17" width="11.42578125" style="2"/>
    <col min="18" max="16384" width="11.42578125" style="5"/>
  </cols>
  <sheetData>
    <row r="1" spans="1:24" x14ac:dyDescent="0.2">
      <c r="A1" s="1" t="s">
        <v>0</v>
      </c>
      <c r="B1"/>
      <c r="C1"/>
      <c r="D1"/>
      <c r="E1"/>
      <c r="F1"/>
      <c r="G1"/>
      <c r="H1"/>
      <c r="I1"/>
      <c r="J1"/>
      <c r="K1"/>
      <c r="L1"/>
      <c r="M1"/>
      <c r="O1" s="3"/>
      <c r="P1" s="3"/>
      <c r="Q1" s="3"/>
      <c r="R1" s="4"/>
      <c r="S1" s="4"/>
      <c r="T1" s="4"/>
    </row>
    <row r="2" spans="1:24" ht="12.95" customHeight="1" x14ac:dyDescent="0.2">
      <c r="A2" s="6" t="s">
        <v>1</v>
      </c>
      <c r="B2" s="6"/>
      <c r="C2" s="6"/>
      <c r="D2" s="6"/>
      <c r="E2" s="6"/>
      <c r="F2" s="6"/>
      <c r="G2" s="6"/>
      <c r="H2" s="7"/>
      <c r="I2" s="7"/>
      <c r="J2" s="7"/>
      <c r="K2" s="7"/>
      <c r="L2" s="7"/>
      <c r="M2" s="7"/>
      <c r="O2" s="3"/>
      <c r="P2" s="3"/>
      <c r="Q2" s="3"/>
      <c r="R2" s="4"/>
      <c r="S2" s="4"/>
      <c r="T2" s="4"/>
    </row>
    <row r="3" spans="1:24" ht="9.9499999999999993" customHeight="1" x14ac:dyDescent="0.2">
      <c r="B3" s="8"/>
      <c r="C3" s="8"/>
      <c r="D3" s="8"/>
      <c r="E3" s="8"/>
      <c r="F3" s="8"/>
      <c r="G3" s="8"/>
      <c r="H3" s="8"/>
      <c r="I3" s="8"/>
      <c r="J3" s="9"/>
      <c r="K3" s="9"/>
      <c r="L3" s="9"/>
      <c r="M3" s="9"/>
      <c r="O3" s="3"/>
      <c r="P3" s="3"/>
      <c r="Q3" s="3"/>
      <c r="R3" s="4"/>
      <c r="S3" s="4"/>
      <c r="T3" s="4"/>
    </row>
    <row r="4" spans="1:24" ht="20.100000000000001" customHeight="1" x14ac:dyDescent="0.2">
      <c r="A4" s="10" t="s">
        <v>2</v>
      </c>
      <c r="B4" s="11" t="s">
        <v>3</v>
      </c>
      <c r="C4" s="12"/>
      <c r="D4" s="12"/>
      <c r="E4" s="12"/>
      <c r="F4" s="13"/>
      <c r="G4" s="13"/>
      <c r="H4" s="13"/>
      <c r="I4" s="13"/>
      <c r="J4" s="13"/>
      <c r="K4" s="13"/>
      <c r="L4" s="13"/>
      <c r="M4" s="13"/>
      <c r="O4" s="4"/>
      <c r="P4" s="4"/>
      <c r="Q4" s="3"/>
      <c r="R4" s="4"/>
      <c r="S4" s="4"/>
      <c r="T4" s="4"/>
    </row>
    <row r="5" spans="1:24" ht="18" customHeight="1" x14ac:dyDescent="0.2">
      <c r="A5" s="14"/>
      <c r="B5" s="15" t="s">
        <v>4</v>
      </c>
      <c r="C5" s="16" t="s">
        <v>5</v>
      </c>
      <c r="D5" s="16"/>
      <c r="E5" s="17"/>
      <c r="F5" s="15" t="s">
        <v>4</v>
      </c>
      <c r="G5" s="18" t="s">
        <v>6</v>
      </c>
      <c r="H5" s="16"/>
      <c r="I5" s="17"/>
      <c r="J5" s="15" t="s">
        <v>4</v>
      </c>
      <c r="K5" s="18" t="s">
        <v>7</v>
      </c>
      <c r="L5" s="16"/>
      <c r="M5" s="16"/>
      <c r="O5" s="3"/>
      <c r="P5" s="3"/>
      <c r="Q5" s="3"/>
      <c r="R5" s="4"/>
      <c r="S5" s="4"/>
      <c r="T5" s="4"/>
    </row>
    <row r="6" spans="1:24" ht="18" customHeight="1" x14ac:dyDescent="0.2">
      <c r="A6" s="14"/>
      <c r="B6" s="19"/>
      <c r="C6" s="16" t="s">
        <v>8</v>
      </c>
      <c r="D6" s="16"/>
      <c r="E6" s="17"/>
      <c r="F6" s="19"/>
      <c r="G6" s="18" t="s">
        <v>8</v>
      </c>
      <c r="H6" s="16"/>
      <c r="I6" s="17"/>
      <c r="J6" s="19"/>
      <c r="K6" s="18" t="s">
        <v>8</v>
      </c>
      <c r="L6" s="16"/>
      <c r="M6" s="16"/>
      <c r="O6" s="3"/>
      <c r="P6" s="3"/>
      <c r="Q6" s="3"/>
      <c r="R6" s="4"/>
      <c r="S6" s="4"/>
      <c r="T6" s="4"/>
    </row>
    <row r="7" spans="1:24" ht="18" customHeight="1" x14ac:dyDescent="0.2">
      <c r="A7" s="20"/>
      <c r="B7" s="21"/>
      <c r="C7" s="22" t="s">
        <v>9</v>
      </c>
      <c r="D7" s="23" t="s">
        <v>10</v>
      </c>
      <c r="E7" s="23" t="s">
        <v>11</v>
      </c>
      <c r="F7" s="21"/>
      <c r="G7" s="23" t="s">
        <v>9</v>
      </c>
      <c r="H7" s="23" t="s">
        <v>10</v>
      </c>
      <c r="I7" s="23" t="s">
        <v>11</v>
      </c>
      <c r="J7" s="21"/>
      <c r="K7" s="23" t="s">
        <v>9</v>
      </c>
      <c r="L7" s="23" t="s">
        <v>10</v>
      </c>
      <c r="M7" s="24" t="s">
        <v>11</v>
      </c>
      <c r="O7" s="3"/>
      <c r="P7" s="3"/>
      <c r="Q7" s="3"/>
      <c r="R7" s="4"/>
      <c r="S7" s="4"/>
      <c r="T7" s="4"/>
    </row>
    <row r="8" spans="1:24" ht="21.95" customHeight="1" x14ac:dyDescent="0.2">
      <c r="A8" s="25">
        <v>2016</v>
      </c>
      <c r="B8" s="26">
        <f>SUM(B9:B20)</f>
        <v>1391</v>
      </c>
      <c r="C8" s="26">
        <f t="shared" ref="C8:L8" si="0">SUM(C9:C20)</f>
        <v>1199</v>
      </c>
      <c r="D8" s="26">
        <f t="shared" si="0"/>
        <v>181</v>
      </c>
      <c r="E8" s="26">
        <f t="shared" si="0"/>
        <v>11</v>
      </c>
      <c r="F8" s="26">
        <f t="shared" si="0"/>
        <v>953</v>
      </c>
      <c r="G8" s="26">
        <f t="shared" si="0"/>
        <v>839</v>
      </c>
      <c r="H8" s="26">
        <f t="shared" si="0"/>
        <v>109</v>
      </c>
      <c r="I8" s="26">
        <f t="shared" si="0"/>
        <v>5</v>
      </c>
      <c r="J8" s="26">
        <f t="shared" si="0"/>
        <v>11</v>
      </c>
      <c r="K8" s="26">
        <f t="shared" si="0"/>
        <v>9</v>
      </c>
      <c r="L8" s="26">
        <f t="shared" si="0"/>
        <v>2</v>
      </c>
      <c r="M8" s="27" t="s">
        <v>12</v>
      </c>
      <c r="N8" s="28"/>
      <c r="O8" s="29"/>
      <c r="P8" s="29"/>
      <c r="Q8" s="30"/>
      <c r="R8" s="4"/>
      <c r="S8" s="4"/>
      <c r="T8" s="4"/>
      <c r="U8" s="4"/>
    </row>
    <row r="9" spans="1:24" ht="18.600000000000001" customHeight="1" x14ac:dyDescent="0.2">
      <c r="A9" s="31" t="s">
        <v>13</v>
      </c>
      <c r="B9" s="26">
        <f>SUM(C9:E9)</f>
        <v>51</v>
      </c>
      <c r="C9" s="32">
        <v>41</v>
      </c>
      <c r="D9" s="33">
        <v>8</v>
      </c>
      <c r="E9" s="33">
        <v>2</v>
      </c>
      <c r="F9" s="26">
        <f>SUM(G9:I9)</f>
        <v>15</v>
      </c>
      <c r="G9" s="32">
        <v>14</v>
      </c>
      <c r="H9" s="32">
        <v>1</v>
      </c>
      <c r="I9" s="32" t="s">
        <v>12</v>
      </c>
      <c r="J9" s="26">
        <f>SUM(K9:M9)</f>
        <v>3</v>
      </c>
      <c r="K9" s="32">
        <v>1</v>
      </c>
      <c r="L9" s="32">
        <v>2</v>
      </c>
      <c r="M9" s="34" t="s">
        <v>12</v>
      </c>
      <c r="N9" s="35"/>
      <c r="O9" s="36"/>
      <c r="P9" s="37"/>
      <c r="Q9" s="36"/>
      <c r="R9" s="4"/>
      <c r="S9" s="4"/>
      <c r="T9" s="4"/>
      <c r="U9" s="4"/>
    </row>
    <row r="10" spans="1:24" ht="18.600000000000001" customHeight="1" x14ac:dyDescent="0.2">
      <c r="A10" s="31" t="s">
        <v>14</v>
      </c>
      <c r="B10" s="26">
        <f t="shared" ref="B10:B74" si="1">SUM(C10:E10)</f>
        <v>120</v>
      </c>
      <c r="C10" s="33">
        <v>114</v>
      </c>
      <c r="D10" s="33">
        <v>5</v>
      </c>
      <c r="E10" s="33">
        <v>1</v>
      </c>
      <c r="F10" s="26">
        <f t="shared" ref="F10:F74" si="2">SUM(G10:I10)</f>
        <v>110</v>
      </c>
      <c r="G10" s="32">
        <v>103</v>
      </c>
      <c r="H10" s="32">
        <v>6</v>
      </c>
      <c r="I10" s="32">
        <v>1</v>
      </c>
      <c r="J10" s="26">
        <f>SUM(K10:M10)</f>
        <v>1</v>
      </c>
      <c r="K10" s="32">
        <v>1</v>
      </c>
      <c r="L10" s="32" t="s">
        <v>12</v>
      </c>
      <c r="M10" s="34" t="s">
        <v>12</v>
      </c>
      <c r="N10" s="28"/>
      <c r="O10" s="36"/>
      <c r="P10" s="36"/>
      <c r="Q10" s="36"/>
      <c r="R10" s="38"/>
      <c r="S10" s="38"/>
      <c r="T10" s="38"/>
      <c r="U10" s="38"/>
      <c r="V10" s="39"/>
      <c r="W10" s="39"/>
      <c r="X10" s="39"/>
    </row>
    <row r="11" spans="1:24" ht="18.600000000000001" customHeight="1" x14ac:dyDescent="0.2">
      <c r="A11" s="31" t="s">
        <v>15</v>
      </c>
      <c r="B11" s="26">
        <f t="shared" si="1"/>
        <v>57</v>
      </c>
      <c r="C11" s="33">
        <v>43</v>
      </c>
      <c r="D11" s="33">
        <v>13</v>
      </c>
      <c r="E11" s="33">
        <v>1</v>
      </c>
      <c r="F11" s="26">
        <f t="shared" si="2"/>
        <v>39</v>
      </c>
      <c r="G11" s="32">
        <v>29</v>
      </c>
      <c r="H11" s="32">
        <v>8</v>
      </c>
      <c r="I11" s="32">
        <v>2</v>
      </c>
      <c r="J11" s="26" t="s">
        <v>12</v>
      </c>
      <c r="K11" s="32" t="s">
        <v>12</v>
      </c>
      <c r="L11" s="32" t="s">
        <v>12</v>
      </c>
      <c r="M11" s="34" t="s">
        <v>12</v>
      </c>
      <c r="N11" s="28"/>
      <c r="O11" s="36"/>
      <c r="P11" s="36"/>
      <c r="Q11" s="36"/>
      <c r="R11" s="38"/>
      <c r="S11" s="38"/>
      <c r="T11" s="38"/>
      <c r="U11" s="38"/>
      <c r="V11" s="39"/>
      <c r="W11" s="39"/>
      <c r="X11" s="39"/>
    </row>
    <row r="12" spans="1:24" ht="18.600000000000001" customHeight="1" x14ac:dyDescent="0.2">
      <c r="A12" s="31" t="s">
        <v>16</v>
      </c>
      <c r="B12" s="26">
        <f t="shared" si="1"/>
        <v>196</v>
      </c>
      <c r="C12" s="33">
        <v>164</v>
      </c>
      <c r="D12" s="33">
        <v>31</v>
      </c>
      <c r="E12" s="33">
        <v>1</v>
      </c>
      <c r="F12" s="26">
        <f t="shared" si="2"/>
        <v>141</v>
      </c>
      <c r="G12" s="32">
        <v>128</v>
      </c>
      <c r="H12" s="32">
        <v>13</v>
      </c>
      <c r="I12" s="32" t="s">
        <v>12</v>
      </c>
      <c r="J12" s="26">
        <f>SUM(K12:M12)</f>
        <v>7</v>
      </c>
      <c r="K12" s="32">
        <v>7</v>
      </c>
      <c r="L12" s="32" t="s">
        <v>12</v>
      </c>
      <c r="M12" s="34" t="s">
        <v>12</v>
      </c>
      <c r="N12" s="28"/>
      <c r="O12" s="36"/>
      <c r="P12" s="36"/>
      <c r="Q12" s="36"/>
      <c r="R12" s="38"/>
      <c r="S12" s="38"/>
      <c r="T12" s="38"/>
      <c r="U12" s="38"/>
      <c r="V12" s="39"/>
      <c r="W12" s="39"/>
      <c r="X12" s="39"/>
    </row>
    <row r="13" spans="1:24" ht="18.600000000000001" customHeight="1" x14ac:dyDescent="0.2">
      <c r="A13" s="40" t="s">
        <v>17</v>
      </c>
      <c r="B13" s="26">
        <f t="shared" si="1"/>
        <v>29</v>
      </c>
      <c r="C13" s="33">
        <v>24</v>
      </c>
      <c r="D13" s="33">
        <v>5</v>
      </c>
      <c r="E13" s="32" t="s">
        <v>12</v>
      </c>
      <c r="F13" s="26">
        <f t="shared" si="2"/>
        <v>22</v>
      </c>
      <c r="G13" s="32">
        <v>11</v>
      </c>
      <c r="H13" s="32">
        <v>11</v>
      </c>
      <c r="I13" s="32" t="s">
        <v>12</v>
      </c>
      <c r="J13" s="26" t="s">
        <v>12</v>
      </c>
      <c r="K13" s="32" t="s">
        <v>12</v>
      </c>
      <c r="L13" s="32" t="s">
        <v>12</v>
      </c>
      <c r="M13" s="34" t="s">
        <v>12</v>
      </c>
      <c r="N13" s="28"/>
      <c r="O13" s="4"/>
      <c r="P13" s="4"/>
      <c r="Q13" s="4"/>
      <c r="R13" s="4"/>
      <c r="S13" s="4"/>
      <c r="T13" s="4"/>
      <c r="V13" s="41"/>
      <c r="W13" s="41"/>
      <c r="X13" s="41"/>
    </row>
    <row r="14" spans="1:24" ht="18.600000000000001" customHeight="1" x14ac:dyDescent="0.2">
      <c r="A14" s="31" t="s">
        <v>18</v>
      </c>
      <c r="B14" s="26">
        <f t="shared" si="1"/>
        <v>73</v>
      </c>
      <c r="C14" s="33">
        <v>65</v>
      </c>
      <c r="D14" s="33">
        <v>8</v>
      </c>
      <c r="E14" s="32" t="s">
        <v>12</v>
      </c>
      <c r="F14" s="26">
        <f t="shared" si="2"/>
        <v>49</v>
      </c>
      <c r="G14" s="32">
        <v>45</v>
      </c>
      <c r="H14" s="32">
        <v>4</v>
      </c>
      <c r="I14" s="32" t="s">
        <v>12</v>
      </c>
      <c r="J14" s="26" t="s">
        <v>12</v>
      </c>
      <c r="K14" s="32" t="s">
        <v>12</v>
      </c>
      <c r="L14" s="32" t="s">
        <v>12</v>
      </c>
      <c r="M14" s="34" t="s">
        <v>12</v>
      </c>
      <c r="N14" s="28"/>
      <c r="O14" s="4"/>
      <c r="P14" s="4"/>
      <c r="Q14" s="4"/>
      <c r="R14" s="4"/>
      <c r="S14" s="4"/>
      <c r="T14" s="4"/>
      <c r="V14" s="2"/>
      <c r="W14" s="2"/>
      <c r="X14" s="2"/>
    </row>
    <row r="15" spans="1:24" ht="18.600000000000001" customHeight="1" x14ac:dyDescent="0.2">
      <c r="A15" s="31" t="s">
        <v>19</v>
      </c>
      <c r="B15" s="26">
        <f t="shared" si="1"/>
        <v>47</v>
      </c>
      <c r="C15" s="33">
        <v>42</v>
      </c>
      <c r="D15" s="33">
        <v>5</v>
      </c>
      <c r="E15" s="32" t="s">
        <v>12</v>
      </c>
      <c r="F15" s="26">
        <f t="shared" si="2"/>
        <v>39</v>
      </c>
      <c r="G15" s="32">
        <v>37</v>
      </c>
      <c r="H15" s="32">
        <v>2</v>
      </c>
      <c r="I15" s="32" t="s">
        <v>12</v>
      </c>
      <c r="J15" s="26" t="s">
        <v>12</v>
      </c>
      <c r="K15" s="32" t="s">
        <v>12</v>
      </c>
      <c r="L15" s="32" t="s">
        <v>12</v>
      </c>
      <c r="M15" s="34" t="s">
        <v>12</v>
      </c>
      <c r="N15" s="28"/>
      <c r="O15" s="4"/>
      <c r="P15" s="4"/>
      <c r="Q15" s="4"/>
      <c r="R15" s="4"/>
      <c r="S15" s="4"/>
      <c r="T15" s="4"/>
      <c r="V15" s="41"/>
      <c r="W15" s="41"/>
      <c r="X15" s="41"/>
    </row>
    <row r="16" spans="1:24" ht="18.600000000000001" customHeight="1" x14ac:dyDescent="0.2">
      <c r="A16" s="31" t="s">
        <v>20</v>
      </c>
      <c r="B16" s="26">
        <f t="shared" si="1"/>
        <v>444</v>
      </c>
      <c r="C16" s="32">
        <f>30+350+2</f>
        <v>382</v>
      </c>
      <c r="D16" s="32">
        <f>8+52</f>
        <v>60</v>
      </c>
      <c r="E16" s="32">
        <v>2</v>
      </c>
      <c r="F16" s="26">
        <f t="shared" si="2"/>
        <v>301</v>
      </c>
      <c r="G16" s="32">
        <v>272</v>
      </c>
      <c r="H16" s="32">
        <v>29</v>
      </c>
      <c r="I16" s="32" t="s">
        <v>12</v>
      </c>
      <c r="J16" s="26" t="s">
        <v>12</v>
      </c>
      <c r="K16" s="32" t="s">
        <v>12</v>
      </c>
      <c r="L16" s="32" t="s">
        <v>12</v>
      </c>
      <c r="M16" s="34" t="s">
        <v>12</v>
      </c>
      <c r="N16" s="28"/>
      <c r="O16" s="4"/>
      <c r="P16" s="4"/>
      <c r="Q16" s="4"/>
      <c r="R16" s="4"/>
      <c r="S16" s="4"/>
      <c r="T16" s="4"/>
      <c r="V16" s="41"/>
      <c r="W16" s="41"/>
      <c r="X16" s="41"/>
    </row>
    <row r="17" spans="1:24" ht="18.600000000000001" customHeight="1" x14ac:dyDescent="0.2">
      <c r="A17" s="31" t="s">
        <v>21</v>
      </c>
      <c r="B17" s="26">
        <f t="shared" si="1"/>
        <v>239</v>
      </c>
      <c r="C17" s="32">
        <v>204</v>
      </c>
      <c r="D17" s="32">
        <v>33</v>
      </c>
      <c r="E17" s="32">
        <v>2</v>
      </c>
      <c r="F17" s="26">
        <f t="shared" si="2"/>
        <v>156</v>
      </c>
      <c r="G17" s="32">
        <v>127</v>
      </c>
      <c r="H17" s="32">
        <v>27</v>
      </c>
      <c r="I17" s="32">
        <v>2</v>
      </c>
      <c r="J17" s="26" t="s">
        <v>12</v>
      </c>
      <c r="K17" s="32" t="s">
        <v>12</v>
      </c>
      <c r="L17" s="32" t="s">
        <v>12</v>
      </c>
      <c r="M17" s="34" t="s">
        <v>12</v>
      </c>
      <c r="N17" s="28"/>
      <c r="O17" s="4"/>
      <c r="P17" s="4"/>
      <c r="Q17" s="4"/>
      <c r="R17" s="4"/>
      <c r="S17" s="4"/>
      <c r="T17" s="4"/>
      <c r="V17" s="41"/>
      <c r="W17" s="41"/>
      <c r="X17" s="41"/>
    </row>
    <row r="18" spans="1:24" ht="18.600000000000001" customHeight="1" x14ac:dyDescent="0.2">
      <c r="A18" s="31" t="s">
        <v>22</v>
      </c>
      <c r="B18" s="26">
        <f t="shared" si="1"/>
        <v>126</v>
      </c>
      <c r="C18" s="32">
        <v>116</v>
      </c>
      <c r="D18" s="32">
        <v>8</v>
      </c>
      <c r="E18" s="32">
        <v>2</v>
      </c>
      <c r="F18" s="26">
        <f t="shared" si="2"/>
        <v>74</v>
      </c>
      <c r="G18" s="32">
        <v>70</v>
      </c>
      <c r="H18" s="32">
        <v>4</v>
      </c>
      <c r="I18" s="32" t="s">
        <v>12</v>
      </c>
      <c r="J18" s="26" t="s">
        <v>12</v>
      </c>
      <c r="K18" s="32" t="s">
        <v>12</v>
      </c>
      <c r="L18" s="32" t="s">
        <v>12</v>
      </c>
      <c r="M18" s="34" t="s">
        <v>12</v>
      </c>
      <c r="N18" s="28"/>
      <c r="O18" s="4"/>
      <c r="P18" s="4"/>
      <c r="Q18" s="4"/>
      <c r="R18" s="4"/>
      <c r="S18" s="4"/>
      <c r="T18" s="4"/>
      <c r="V18" s="41"/>
      <c r="W18" s="41"/>
      <c r="X18" s="41"/>
    </row>
    <row r="19" spans="1:24" ht="18.600000000000001" customHeight="1" x14ac:dyDescent="0.2">
      <c r="A19" s="31" t="s">
        <v>23</v>
      </c>
      <c r="B19" s="26">
        <f t="shared" si="1"/>
        <v>1</v>
      </c>
      <c r="C19" s="32" t="s">
        <v>12</v>
      </c>
      <c r="D19" s="32">
        <v>1</v>
      </c>
      <c r="E19" s="32" t="s">
        <v>12</v>
      </c>
      <c r="F19" s="26" t="s">
        <v>12</v>
      </c>
      <c r="G19" s="32" t="s">
        <v>12</v>
      </c>
      <c r="H19" s="32" t="s">
        <v>12</v>
      </c>
      <c r="I19" s="32" t="s">
        <v>12</v>
      </c>
      <c r="J19" s="26" t="s">
        <v>12</v>
      </c>
      <c r="K19" s="32" t="s">
        <v>12</v>
      </c>
      <c r="L19" s="32" t="s">
        <v>12</v>
      </c>
      <c r="M19" s="34" t="s">
        <v>12</v>
      </c>
      <c r="N19" s="35"/>
      <c r="O19" s="4"/>
      <c r="P19" s="4"/>
      <c r="Q19" s="4"/>
      <c r="R19" s="4"/>
      <c r="S19" s="4"/>
      <c r="T19" s="4"/>
      <c r="V19" s="41"/>
      <c r="W19" s="41"/>
      <c r="X19" s="41"/>
    </row>
    <row r="20" spans="1:24" ht="18.600000000000001" customHeight="1" x14ac:dyDescent="0.2">
      <c r="A20" s="31" t="s">
        <v>24</v>
      </c>
      <c r="B20" s="26">
        <f t="shared" si="1"/>
        <v>8</v>
      </c>
      <c r="C20" s="32">
        <v>4</v>
      </c>
      <c r="D20" s="32">
        <v>4</v>
      </c>
      <c r="E20" s="32" t="s">
        <v>12</v>
      </c>
      <c r="F20" s="26">
        <f t="shared" si="2"/>
        <v>7</v>
      </c>
      <c r="G20" s="32">
        <v>3</v>
      </c>
      <c r="H20" s="32">
        <v>4</v>
      </c>
      <c r="I20" s="32" t="s">
        <v>12</v>
      </c>
      <c r="J20" s="26" t="s">
        <v>12</v>
      </c>
      <c r="K20" s="32" t="s">
        <v>12</v>
      </c>
      <c r="L20" s="32" t="s">
        <v>12</v>
      </c>
      <c r="M20" s="34" t="s">
        <v>12</v>
      </c>
      <c r="N20" s="35"/>
      <c r="O20" s="4"/>
      <c r="P20" s="4"/>
      <c r="Q20" s="4"/>
      <c r="R20" s="4"/>
      <c r="S20" s="4"/>
      <c r="T20" s="4"/>
      <c r="V20" s="41"/>
      <c r="W20" s="41"/>
      <c r="X20" s="41"/>
    </row>
    <row r="21" spans="1:24" ht="20.100000000000001" customHeight="1" x14ac:dyDescent="0.2">
      <c r="A21" s="25">
        <v>2017</v>
      </c>
      <c r="B21" s="26">
        <f>SUM(B22:B34)</f>
        <v>1293</v>
      </c>
      <c r="C21" s="26">
        <f t="shared" ref="C21:K21" si="3">SUM(C22:C34)</f>
        <v>1101</v>
      </c>
      <c r="D21" s="26">
        <f t="shared" si="3"/>
        <v>182</v>
      </c>
      <c r="E21" s="26">
        <f t="shared" si="3"/>
        <v>10</v>
      </c>
      <c r="F21" s="26">
        <f t="shared" si="3"/>
        <v>847</v>
      </c>
      <c r="G21" s="26">
        <f t="shared" si="3"/>
        <v>728</v>
      </c>
      <c r="H21" s="26">
        <f t="shared" si="3"/>
        <v>115</v>
      </c>
      <c r="I21" s="26">
        <f t="shared" si="3"/>
        <v>4</v>
      </c>
      <c r="J21" s="26">
        <f t="shared" si="3"/>
        <v>6</v>
      </c>
      <c r="K21" s="26">
        <f t="shared" si="3"/>
        <v>6</v>
      </c>
      <c r="L21" s="26" t="s">
        <v>12</v>
      </c>
      <c r="M21" s="27" t="s">
        <v>12</v>
      </c>
      <c r="N21" s="42"/>
      <c r="O21" s="4"/>
      <c r="P21" s="4"/>
      <c r="Q21" s="4"/>
      <c r="R21" s="4"/>
      <c r="S21" s="4"/>
      <c r="T21" s="4"/>
      <c r="V21" s="41"/>
      <c r="W21" s="41"/>
      <c r="X21" s="41"/>
    </row>
    <row r="22" spans="1:24" ht="18.600000000000001" customHeight="1" x14ac:dyDescent="0.2">
      <c r="A22" s="31" t="s">
        <v>13</v>
      </c>
      <c r="B22" s="26">
        <f t="shared" si="1"/>
        <v>38</v>
      </c>
      <c r="C22" s="32">
        <v>27</v>
      </c>
      <c r="D22" s="32">
        <v>11</v>
      </c>
      <c r="E22" s="32" t="s">
        <v>12</v>
      </c>
      <c r="F22" s="26">
        <f t="shared" si="2"/>
        <v>36</v>
      </c>
      <c r="G22" s="32">
        <v>27</v>
      </c>
      <c r="H22" s="32">
        <v>8</v>
      </c>
      <c r="I22" s="32">
        <v>1</v>
      </c>
      <c r="J22" s="26" t="s">
        <v>12</v>
      </c>
      <c r="K22" s="32" t="s">
        <v>12</v>
      </c>
      <c r="L22" s="32" t="s">
        <v>12</v>
      </c>
      <c r="M22" s="34" t="s">
        <v>12</v>
      </c>
      <c r="N22" s="28"/>
      <c r="O22" s="4"/>
      <c r="P22" s="4"/>
      <c r="Q22" s="4"/>
      <c r="R22" s="4"/>
      <c r="S22" s="4"/>
      <c r="T22" s="4"/>
      <c r="V22" s="41"/>
      <c r="W22" s="41"/>
      <c r="X22" s="41"/>
    </row>
    <row r="23" spans="1:24" ht="18.600000000000001" customHeight="1" x14ac:dyDescent="0.2">
      <c r="A23" s="31" t="s">
        <v>14</v>
      </c>
      <c r="B23" s="26">
        <f t="shared" si="1"/>
        <v>127</v>
      </c>
      <c r="C23" s="32">
        <v>106</v>
      </c>
      <c r="D23" s="32">
        <v>21</v>
      </c>
      <c r="E23" s="32" t="s">
        <v>12</v>
      </c>
      <c r="F23" s="26">
        <f t="shared" si="2"/>
        <v>107</v>
      </c>
      <c r="G23" s="32">
        <v>94</v>
      </c>
      <c r="H23" s="32">
        <v>13</v>
      </c>
      <c r="I23" s="32" t="s">
        <v>12</v>
      </c>
      <c r="J23" s="26">
        <f>SUM(K23:M23)</f>
        <v>1</v>
      </c>
      <c r="K23" s="32">
        <v>1</v>
      </c>
      <c r="L23" s="32" t="s">
        <v>12</v>
      </c>
      <c r="M23" s="34" t="s">
        <v>12</v>
      </c>
      <c r="N23" s="28"/>
      <c r="O23" s="36"/>
      <c r="P23" s="36"/>
      <c r="Q23" s="43"/>
      <c r="R23" s="43"/>
      <c r="S23" s="43"/>
      <c r="T23" s="43"/>
      <c r="U23" s="43"/>
      <c r="V23" s="41"/>
      <c r="W23" s="41"/>
      <c r="X23" s="41"/>
    </row>
    <row r="24" spans="1:24" ht="18.600000000000001" customHeight="1" x14ac:dyDescent="0.2">
      <c r="A24" s="31" t="s">
        <v>15</v>
      </c>
      <c r="B24" s="26">
        <f t="shared" si="1"/>
        <v>57</v>
      </c>
      <c r="C24" s="32">
        <v>39</v>
      </c>
      <c r="D24" s="32">
        <v>18</v>
      </c>
      <c r="E24" s="32" t="s">
        <v>12</v>
      </c>
      <c r="F24" s="26">
        <f t="shared" si="2"/>
        <v>31</v>
      </c>
      <c r="G24" s="32">
        <v>20</v>
      </c>
      <c r="H24" s="32">
        <v>10</v>
      </c>
      <c r="I24" s="32">
        <v>1</v>
      </c>
      <c r="J24" s="26" t="s">
        <v>12</v>
      </c>
      <c r="K24" s="32" t="s">
        <v>12</v>
      </c>
      <c r="L24" s="32" t="s">
        <v>12</v>
      </c>
      <c r="M24" s="34" t="s">
        <v>12</v>
      </c>
      <c r="N24" s="28"/>
      <c r="O24" s="36"/>
      <c r="P24" s="36"/>
      <c r="Q24" s="43"/>
      <c r="R24" s="43"/>
      <c r="S24" s="43"/>
      <c r="T24" s="43"/>
      <c r="U24" s="43"/>
      <c r="V24" s="41"/>
      <c r="W24" s="41"/>
      <c r="X24" s="41"/>
    </row>
    <row r="25" spans="1:24" ht="18.600000000000001" customHeight="1" x14ac:dyDescent="0.2">
      <c r="A25" s="31" t="s">
        <v>16</v>
      </c>
      <c r="B25" s="26">
        <f t="shared" si="1"/>
        <v>195</v>
      </c>
      <c r="C25" s="32">
        <v>170</v>
      </c>
      <c r="D25" s="32">
        <v>23</v>
      </c>
      <c r="E25" s="32">
        <v>2</v>
      </c>
      <c r="F25" s="26">
        <f t="shared" si="2"/>
        <v>109</v>
      </c>
      <c r="G25" s="32">
        <v>89</v>
      </c>
      <c r="H25" s="32">
        <v>20</v>
      </c>
      <c r="I25" s="32" t="s">
        <v>12</v>
      </c>
      <c r="J25" s="26">
        <f>SUM(K25:M25)</f>
        <v>3</v>
      </c>
      <c r="K25" s="32">
        <v>3</v>
      </c>
      <c r="L25" s="32" t="s">
        <v>12</v>
      </c>
      <c r="M25" s="34" t="s">
        <v>12</v>
      </c>
      <c r="N25" s="28"/>
      <c r="O25" s="36"/>
      <c r="Q25" s="43"/>
      <c r="R25" s="43"/>
      <c r="S25" s="43"/>
      <c r="T25" s="43"/>
      <c r="U25" s="43"/>
      <c r="V25" s="41"/>
      <c r="W25" s="41"/>
      <c r="X25" s="41"/>
    </row>
    <row r="26" spans="1:24" ht="18.600000000000001" customHeight="1" x14ac:dyDescent="0.2">
      <c r="A26" s="40" t="s">
        <v>17</v>
      </c>
      <c r="B26" s="26">
        <f t="shared" si="1"/>
        <v>25</v>
      </c>
      <c r="C26" s="32">
        <v>19</v>
      </c>
      <c r="D26" s="32">
        <v>6</v>
      </c>
      <c r="E26" s="32" t="s">
        <v>12</v>
      </c>
      <c r="F26" s="26">
        <f t="shared" si="2"/>
        <v>13</v>
      </c>
      <c r="G26" s="32">
        <v>10</v>
      </c>
      <c r="H26" s="32">
        <v>3</v>
      </c>
      <c r="I26" s="32" t="s">
        <v>12</v>
      </c>
      <c r="J26" s="26" t="s">
        <v>12</v>
      </c>
      <c r="K26" s="32" t="s">
        <v>12</v>
      </c>
      <c r="L26" s="32" t="s">
        <v>12</v>
      </c>
      <c r="M26" s="34" t="s">
        <v>12</v>
      </c>
      <c r="N26" s="28"/>
      <c r="O26" s="28"/>
      <c r="P26" s="28"/>
      <c r="Q26" s="43"/>
      <c r="R26" s="38"/>
      <c r="S26" s="38"/>
      <c r="T26" s="38"/>
      <c r="U26" s="38"/>
      <c r="V26" s="39"/>
      <c r="W26" s="39"/>
      <c r="X26" s="39"/>
    </row>
    <row r="27" spans="1:24" ht="18.600000000000001" customHeight="1" x14ac:dyDescent="0.2">
      <c r="A27" s="31" t="s">
        <v>18</v>
      </c>
      <c r="B27" s="26">
        <f t="shared" si="1"/>
        <v>85</v>
      </c>
      <c r="C27" s="32">
        <v>79</v>
      </c>
      <c r="D27" s="32">
        <v>6</v>
      </c>
      <c r="E27" s="32" t="s">
        <v>12</v>
      </c>
      <c r="F27" s="26">
        <f t="shared" si="2"/>
        <v>51</v>
      </c>
      <c r="G27" s="32">
        <v>49</v>
      </c>
      <c r="H27" s="32">
        <v>2</v>
      </c>
      <c r="I27" s="32" t="s">
        <v>12</v>
      </c>
      <c r="J27" s="26">
        <f>SUM(K27:M27)</f>
        <v>1</v>
      </c>
      <c r="K27" s="32">
        <v>1</v>
      </c>
      <c r="L27" s="32" t="s">
        <v>12</v>
      </c>
      <c r="M27" s="34" t="s">
        <v>12</v>
      </c>
      <c r="N27" s="28"/>
      <c r="O27" s="28"/>
      <c r="P27" s="28"/>
      <c r="Q27" s="43"/>
      <c r="R27" s="38"/>
      <c r="S27" s="38"/>
      <c r="T27" s="38"/>
      <c r="U27" s="38"/>
      <c r="V27" s="39"/>
      <c r="W27" s="39"/>
      <c r="X27" s="39"/>
    </row>
    <row r="28" spans="1:24" ht="18.600000000000001" customHeight="1" x14ac:dyDescent="0.2">
      <c r="A28" s="31" t="s">
        <v>19</v>
      </c>
      <c r="B28" s="26">
        <f t="shared" si="1"/>
        <v>49</v>
      </c>
      <c r="C28" s="32">
        <v>47</v>
      </c>
      <c r="D28" s="32">
        <v>2</v>
      </c>
      <c r="E28" s="32" t="s">
        <v>12</v>
      </c>
      <c r="F28" s="26">
        <f t="shared" si="2"/>
        <v>20</v>
      </c>
      <c r="G28" s="32">
        <v>18</v>
      </c>
      <c r="H28" s="32">
        <v>2</v>
      </c>
      <c r="I28" s="32" t="s">
        <v>12</v>
      </c>
      <c r="J28" s="26" t="s">
        <v>12</v>
      </c>
      <c r="K28" s="32" t="s">
        <v>12</v>
      </c>
      <c r="L28" s="32" t="s">
        <v>12</v>
      </c>
      <c r="M28" s="34" t="s">
        <v>12</v>
      </c>
      <c r="N28" s="28"/>
      <c r="O28" s="28"/>
      <c r="P28" s="28"/>
      <c r="Q28" s="43"/>
      <c r="R28" s="38"/>
      <c r="S28" s="38"/>
      <c r="T28" s="38"/>
      <c r="U28" s="38"/>
      <c r="V28" s="39"/>
      <c r="W28" s="39"/>
      <c r="X28" s="39"/>
    </row>
    <row r="29" spans="1:24" ht="18.600000000000001" customHeight="1" x14ac:dyDescent="0.2">
      <c r="A29" s="31" t="s">
        <v>20</v>
      </c>
      <c r="B29" s="26">
        <f t="shared" si="1"/>
        <v>400</v>
      </c>
      <c r="C29" s="32">
        <f>32+287+29</f>
        <v>348</v>
      </c>
      <c r="D29" s="32">
        <f>7+42</f>
        <v>49</v>
      </c>
      <c r="E29" s="32">
        <f>1+2</f>
        <v>3</v>
      </c>
      <c r="F29" s="26">
        <f t="shared" si="2"/>
        <v>308</v>
      </c>
      <c r="G29" s="32">
        <f>18+244+11</f>
        <v>273</v>
      </c>
      <c r="H29" s="32">
        <f>1+33</f>
        <v>34</v>
      </c>
      <c r="I29" s="32">
        <v>1</v>
      </c>
      <c r="J29" s="26">
        <f>SUM(K29:M29)</f>
        <v>1</v>
      </c>
      <c r="K29" s="32">
        <v>1</v>
      </c>
      <c r="L29" s="32" t="s">
        <v>12</v>
      </c>
      <c r="M29" s="34" t="s">
        <v>12</v>
      </c>
      <c r="N29" s="28"/>
      <c r="O29" s="28"/>
      <c r="P29" s="36"/>
      <c r="Q29" s="43"/>
      <c r="R29" s="38"/>
      <c r="S29" s="38"/>
      <c r="T29" s="38"/>
      <c r="U29" s="38"/>
      <c r="V29" s="39"/>
      <c r="W29" s="39"/>
      <c r="X29" s="39"/>
    </row>
    <row r="30" spans="1:24" ht="18.600000000000001" customHeight="1" x14ac:dyDescent="0.2">
      <c r="A30" s="31" t="s">
        <v>21</v>
      </c>
      <c r="B30" s="26">
        <f t="shared" si="1"/>
        <v>185</v>
      </c>
      <c r="C30" s="32">
        <v>150</v>
      </c>
      <c r="D30" s="32">
        <v>31</v>
      </c>
      <c r="E30" s="32">
        <v>4</v>
      </c>
      <c r="F30" s="26">
        <f t="shared" si="2"/>
        <v>99</v>
      </c>
      <c r="G30" s="32">
        <v>85</v>
      </c>
      <c r="H30" s="32">
        <v>13</v>
      </c>
      <c r="I30" s="32">
        <v>1</v>
      </c>
      <c r="J30" s="26" t="s">
        <v>12</v>
      </c>
      <c r="K30" s="32" t="s">
        <v>12</v>
      </c>
      <c r="L30" s="32" t="s">
        <v>12</v>
      </c>
      <c r="M30" s="34" t="s">
        <v>12</v>
      </c>
      <c r="N30" s="28"/>
      <c r="O30" s="28"/>
      <c r="P30" s="28"/>
      <c r="Q30" s="43"/>
      <c r="R30" s="38"/>
      <c r="S30" s="38"/>
      <c r="T30" s="38"/>
      <c r="U30" s="38"/>
      <c r="V30" s="39"/>
      <c r="W30" s="39"/>
      <c r="X30" s="39"/>
    </row>
    <row r="31" spans="1:24" ht="18.600000000000001" customHeight="1" x14ac:dyDescent="0.2">
      <c r="A31" s="31" t="s">
        <v>22</v>
      </c>
      <c r="B31" s="26">
        <f t="shared" si="1"/>
        <v>119</v>
      </c>
      <c r="C31" s="32">
        <v>109</v>
      </c>
      <c r="D31" s="32">
        <v>9</v>
      </c>
      <c r="E31" s="32">
        <v>1</v>
      </c>
      <c r="F31" s="26">
        <f t="shared" si="2"/>
        <v>61</v>
      </c>
      <c r="G31" s="32">
        <v>58</v>
      </c>
      <c r="H31" s="32">
        <v>3</v>
      </c>
      <c r="I31" s="32" t="s">
        <v>12</v>
      </c>
      <c r="J31" s="26" t="s">
        <v>12</v>
      </c>
      <c r="K31" s="32" t="s">
        <v>12</v>
      </c>
      <c r="L31" s="32" t="s">
        <v>12</v>
      </c>
      <c r="M31" s="34" t="s">
        <v>12</v>
      </c>
      <c r="N31" s="28"/>
      <c r="O31" s="28"/>
      <c r="P31" s="28"/>
      <c r="Q31" s="43"/>
      <c r="R31" s="38"/>
      <c r="S31" s="38"/>
      <c r="T31" s="38"/>
      <c r="U31" s="38"/>
      <c r="V31" s="39"/>
      <c r="W31" s="39"/>
      <c r="X31" s="39"/>
    </row>
    <row r="32" spans="1:24" ht="18.600000000000001" customHeight="1" x14ac:dyDescent="0.2">
      <c r="A32" s="31" t="s">
        <v>23</v>
      </c>
      <c r="B32" s="26" t="s">
        <v>12</v>
      </c>
      <c r="C32" s="32" t="s">
        <v>12</v>
      </c>
      <c r="D32" s="32" t="s">
        <v>12</v>
      </c>
      <c r="E32" s="32" t="s">
        <v>12</v>
      </c>
      <c r="F32" s="26">
        <f t="shared" si="2"/>
        <v>1</v>
      </c>
      <c r="G32" s="32" t="s">
        <v>12</v>
      </c>
      <c r="H32" s="32">
        <v>1</v>
      </c>
      <c r="I32" s="32" t="s">
        <v>12</v>
      </c>
      <c r="J32" s="26" t="s">
        <v>12</v>
      </c>
      <c r="K32" s="32" t="s">
        <v>12</v>
      </c>
      <c r="L32" s="32" t="s">
        <v>12</v>
      </c>
      <c r="M32" s="34" t="s">
        <v>12</v>
      </c>
      <c r="N32" s="28"/>
      <c r="O32" s="28"/>
      <c r="P32" s="28"/>
      <c r="Q32" s="43"/>
      <c r="R32" s="38"/>
      <c r="S32" s="38"/>
      <c r="T32" s="38"/>
      <c r="U32" s="38"/>
      <c r="V32" s="39"/>
      <c r="W32" s="39"/>
      <c r="X32" s="39"/>
    </row>
    <row r="33" spans="1:24" ht="18.600000000000001" customHeight="1" x14ac:dyDescent="0.2">
      <c r="A33" s="31" t="s">
        <v>25</v>
      </c>
      <c r="B33" s="26" t="s">
        <v>12</v>
      </c>
      <c r="C33" s="32" t="s">
        <v>12</v>
      </c>
      <c r="D33" s="32" t="s">
        <v>12</v>
      </c>
      <c r="E33" s="32" t="s">
        <v>12</v>
      </c>
      <c r="F33" s="26">
        <f t="shared" si="2"/>
        <v>1</v>
      </c>
      <c r="G33" s="32" t="s">
        <v>12</v>
      </c>
      <c r="H33" s="32">
        <v>1</v>
      </c>
      <c r="I33" s="32" t="s">
        <v>12</v>
      </c>
      <c r="J33" s="26" t="s">
        <v>12</v>
      </c>
      <c r="K33" s="32" t="s">
        <v>12</v>
      </c>
      <c r="L33" s="32" t="s">
        <v>12</v>
      </c>
      <c r="M33" s="34" t="s">
        <v>12</v>
      </c>
      <c r="N33" s="28"/>
      <c r="O33" s="28"/>
      <c r="P33" s="28"/>
      <c r="Q33" s="43"/>
      <c r="R33" s="38"/>
      <c r="S33" s="38"/>
      <c r="T33" s="38"/>
      <c r="U33" s="38"/>
      <c r="V33" s="39"/>
      <c r="W33" s="39"/>
      <c r="X33" s="39"/>
    </row>
    <row r="34" spans="1:24" ht="18.600000000000001" customHeight="1" x14ac:dyDescent="0.2">
      <c r="A34" s="31" t="s">
        <v>24</v>
      </c>
      <c r="B34" s="26">
        <f t="shared" si="1"/>
        <v>13</v>
      </c>
      <c r="C34" s="32">
        <v>7</v>
      </c>
      <c r="D34" s="32">
        <v>6</v>
      </c>
      <c r="E34" s="32" t="s">
        <v>12</v>
      </c>
      <c r="F34" s="26">
        <f t="shared" si="2"/>
        <v>10</v>
      </c>
      <c r="G34" s="32">
        <v>5</v>
      </c>
      <c r="H34" s="32">
        <v>5</v>
      </c>
      <c r="I34" s="32" t="s">
        <v>12</v>
      </c>
      <c r="J34" s="26" t="s">
        <v>12</v>
      </c>
      <c r="K34" s="32" t="s">
        <v>12</v>
      </c>
      <c r="L34" s="32" t="s">
        <v>12</v>
      </c>
      <c r="M34" s="34" t="s">
        <v>12</v>
      </c>
      <c r="N34" s="28"/>
      <c r="O34" s="28"/>
      <c r="P34" s="28"/>
      <c r="Q34" s="43"/>
      <c r="R34" s="38"/>
      <c r="S34" s="38"/>
      <c r="T34" s="38"/>
      <c r="U34" s="38"/>
      <c r="V34" s="39"/>
      <c r="W34" s="39"/>
      <c r="X34" s="39"/>
    </row>
    <row r="35" spans="1:24" ht="20.100000000000001" customHeight="1" x14ac:dyDescent="0.2">
      <c r="A35" s="25">
        <v>2018</v>
      </c>
      <c r="B35" s="26">
        <f t="shared" ref="B35:K35" si="4">SUM(B36:B49)</f>
        <v>1121</v>
      </c>
      <c r="C35" s="26">
        <f t="shared" si="4"/>
        <v>965</v>
      </c>
      <c r="D35" s="26">
        <f t="shared" si="4"/>
        <v>153</v>
      </c>
      <c r="E35" s="26">
        <f t="shared" si="4"/>
        <v>3</v>
      </c>
      <c r="F35" s="26">
        <f t="shared" si="4"/>
        <v>817</v>
      </c>
      <c r="G35" s="26">
        <f t="shared" si="4"/>
        <v>696</v>
      </c>
      <c r="H35" s="26">
        <f t="shared" si="4"/>
        <v>118</v>
      </c>
      <c r="I35" s="26">
        <f t="shared" si="4"/>
        <v>3</v>
      </c>
      <c r="J35" s="26">
        <f t="shared" si="4"/>
        <v>7</v>
      </c>
      <c r="K35" s="26">
        <f t="shared" si="4"/>
        <v>3</v>
      </c>
      <c r="L35" s="26" t="s">
        <v>12</v>
      </c>
      <c r="M35" s="27">
        <f>SUM(M36:M49)</f>
        <v>4</v>
      </c>
      <c r="N35" s="44"/>
      <c r="O35" s="28"/>
      <c r="P35" s="28"/>
      <c r="Q35" s="43"/>
      <c r="R35" s="38"/>
      <c r="S35" s="38"/>
      <c r="T35" s="38"/>
      <c r="U35" s="38"/>
      <c r="V35" s="39"/>
      <c r="W35" s="39"/>
      <c r="X35" s="39"/>
    </row>
    <row r="36" spans="1:24" ht="18.600000000000001" customHeight="1" x14ac:dyDescent="0.2">
      <c r="A36" s="31" t="s">
        <v>13</v>
      </c>
      <c r="B36" s="26">
        <f t="shared" si="1"/>
        <v>46</v>
      </c>
      <c r="C36" s="32">
        <v>40</v>
      </c>
      <c r="D36" s="32">
        <v>6</v>
      </c>
      <c r="E36" s="32" t="s">
        <v>12</v>
      </c>
      <c r="F36" s="26">
        <f t="shared" si="2"/>
        <v>50</v>
      </c>
      <c r="G36" s="32">
        <v>42</v>
      </c>
      <c r="H36" s="32">
        <v>8</v>
      </c>
      <c r="I36" s="32" t="s">
        <v>12</v>
      </c>
      <c r="J36" s="26" t="s">
        <v>12</v>
      </c>
      <c r="K36" s="32" t="s">
        <v>12</v>
      </c>
      <c r="L36" s="32" t="s">
        <v>12</v>
      </c>
      <c r="M36" s="34" t="s">
        <v>12</v>
      </c>
      <c r="N36" s="28"/>
      <c r="O36" s="28"/>
      <c r="P36" s="28"/>
      <c r="Q36" s="43"/>
      <c r="R36" s="38"/>
      <c r="S36" s="38"/>
      <c r="T36" s="38"/>
      <c r="U36" s="38"/>
      <c r="V36" s="39"/>
      <c r="W36" s="39"/>
      <c r="X36" s="39"/>
    </row>
    <row r="37" spans="1:24" ht="18.600000000000001" customHeight="1" x14ac:dyDescent="0.2">
      <c r="A37" s="31" t="s">
        <v>14</v>
      </c>
      <c r="B37" s="26">
        <f t="shared" si="1"/>
        <v>151</v>
      </c>
      <c r="C37" s="32">
        <v>122</v>
      </c>
      <c r="D37" s="32">
        <v>28</v>
      </c>
      <c r="E37" s="32">
        <v>1</v>
      </c>
      <c r="F37" s="26">
        <f t="shared" si="2"/>
        <v>109</v>
      </c>
      <c r="G37" s="32">
        <v>98</v>
      </c>
      <c r="H37" s="32">
        <v>11</v>
      </c>
      <c r="I37" s="32" t="s">
        <v>12</v>
      </c>
      <c r="J37" s="26" t="s">
        <v>12</v>
      </c>
      <c r="K37" s="32" t="s">
        <v>12</v>
      </c>
      <c r="L37" s="32" t="s">
        <v>12</v>
      </c>
      <c r="M37" s="34" t="s">
        <v>12</v>
      </c>
      <c r="N37" s="28"/>
      <c r="O37" s="28"/>
      <c r="P37" s="28"/>
      <c r="Q37" s="43"/>
      <c r="R37" s="38"/>
      <c r="S37" s="38"/>
      <c r="T37" s="38"/>
      <c r="U37" s="38"/>
      <c r="V37" s="39"/>
      <c r="W37" s="39"/>
      <c r="X37" s="39"/>
    </row>
    <row r="38" spans="1:24" ht="18.600000000000001" customHeight="1" x14ac:dyDescent="0.2">
      <c r="A38" s="31" t="s">
        <v>15</v>
      </c>
      <c r="B38" s="26">
        <f t="shared" si="1"/>
        <v>56</v>
      </c>
      <c r="C38" s="32">
        <v>44</v>
      </c>
      <c r="D38" s="32">
        <v>12</v>
      </c>
      <c r="E38" s="32" t="s">
        <v>12</v>
      </c>
      <c r="F38" s="26">
        <f t="shared" si="2"/>
        <v>39</v>
      </c>
      <c r="G38" s="32">
        <v>33</v>
      </c>
      <c r="H38" s="32">
        <v>6</v>
      </c>
      <c r="I38" s="32" t="s">
        <v>12</v>
      </c>
      <c r="J38" s="26" t="s">
        <v>12</v>
      </c>
      <c r="K38" s="32" t="s">
        <v>12</v>
      </c>
      <c r="L38" s="32" t="s">
        <v>12</v>
      </c>
      <c r="M38" s="34" t="s">
        <v>12</v>
      </c>
      <c r="N38" s="28"/>
      <c r="O38" s="28"/>
      <c r="P38" s="28"/>
      <c r="Q38" s="43"/>
      <c r="R38" s="38"/>
      <c r="S38" s="38"/>
      <c r="T38" s="38"/>
      <c r="U38" s="38"/>
      <c r="V38" s="39"/>
      <c r="W38" s="39"/>
      <c r="X38" s="39"/>
    </row>
    <row r="39" spans="1:24" ht="18.600000000000001" customHeight="1" x14ac:dyDescent="0.2">
      <c r="A39" s="31" t="s">
        <v>16</v>
      </c>
      <c r="B39" s="26">
        <f t="shared" si="1"/>
        <v>189</v>
      </c>
      <c r="C39" s="32">
        <v>176</v>
      </c>
      <c r="D39" s="32">
        <v>13</v>
      </c>
      <c r="E39" s="32" t="s">
        <v>12</v>
      </c>
      <c r="F39" s="26">
        <f t="shared" si="2"/>
        <v>113</v>
      </c>
      <c r="G39" s="32">
        <v>99</v>
      </c>
      <c r="H39" s="32">
        <v>14</v>
      </c>
      <c r="I39" s="32" t="s">
        <v>12</v>
      </c>
      <c r="J39" s="26">
        <f>SUM(K39:M39)</f>
        <v>6</v>
      </c>
      <c r="K39" s="32">
        <v>2</v>
      </c>
      <c r="L39" s="32" t="s">
        <v>12</v>
      </c>
      <c r="M39" s="34">
        <v>4</v>
      </c>
      <c r="N39" s="28"/>
      <c r="O39" s="28"/>
      <c r="P39" s="28"/>
      <c r="Q39" s="43"/>
      <c r="R39" s="38"/>
      <c r="S39" s="38"/>
      <c r="T39" s="38"/>
      <c r="U39" s="38"/>
      <c r="V39" s="39"/>
      <c r="W39" s="39"/>
      <c r="X39" s="39"/>
    </row>
    <row r="40" spans="1:24" ht="18.600000000000001" customHeight="1" x14ac:dyDescent="0.2">
      <c r="A40" s="40" t="s">
        <v>17</v>
      </c>
      <c r="B40" s="26">
        <f t="shared" si="1"/>
        <v>17</v>
      </c>
      <c r="C40" s="32">
        <v>15</v>
      </c>
      <c r="D40" s="32">
        <v>2</v>
      </c>
      <c r="E40" s="32" t="s">
        <v>12</v>
      </c>
      <c r="F40" s="26">
        <f t="shared" si="2"/>
        <v>18</v>
      </c>
      <c r="G40" s="32">
        <v>13</v>
      </c>
      <c r="H40" s="32">
        <v>5</v>
      </c>
      <c r="I40" s="32" t="s">
        <v>12</v>
      </c>
      <c r="J40" s="26" t="s">
        <v>12</v>
      </c>
      <c r="K40" s="32" t="s">
        <v>12</v>
      </c>
      <c r="L40" s="32" t="s">
        <v>12</v>
      </c>
      <c r="M40" s="34" t="s">
        <v>12</v>
      </c>
      <c r="N40" s="28"/>
      <c r="O40" s="28"/>
      <c r="P40" s="36"/>
      <c r="Q40" s="43"/>
      <c r="R40" s="38"/>
      <c r="S40" s="38"/>
      <c r="T40" s="38"/>
      <c r="U40" s="38"/>
      <c r="V40" s="39"/>
      <c r="W40" s="39"/>
      <c r="X40" s="39"/>
    </row>
    <row r="41" spans="1:24" ht="18.600000000000001" customHeight="1" x14ac:dyDescent="0.2">
      <c r="A41" s="31" t="s">
        <v>18</v>
      </c>
      <c r="B41" s="26">
        <f t="shared" si="1"/>
        <v>75</v>
      </c>
      <c r="C41" s="32">
        <v>65</v>
      </c>
      <c r="D41" s="32">
        <v>10</v>
      </c>
      <c r="E41" s="32" t="s">
        <v>12</v>
      </c>
      <c r="F41" s="26">
        <f t="shared" si="2"/>
        <v>56</v>
      </c>
      <c r="G41" s="32">
        <v>49</v>
      </c>
      <c r="H41" s="32">
        <v>7</v>
      </c>
      <c r="I41" s="32" t="s">
        <v>12</v>
      </c>
      <c r="J41" s="26">
        <f>SUM(K41:M41)</f>
        <v>1</v>
      </c>
      <c r="K41" s="32">
        <v>1</v>
      </c>
      <c r="L41" s="32" t="s">
        <v>12</v>
      </c>
      <c r="M41" s="34" t="s">
        <v>12</v>
      </c>
      <c r="N41" s="28"/>
      <c r="O41" s="28"/>
      <c r="P41" s="28"/>
      <c r="Q41" s="43"/>
      <c r="R41" s="38"/>
      <c r="S41" s="38"/>
      <c r="T41" s="38"/>
      <c r="U41" s="38"/>
      <c r="V41" s="39"/>
      <c r="W41" s="39"/>
      <c r="X41" s="39"/>
    </row>
    <row r="42" spans="1:24" ht="18.600000000000001" customHeight="1" x14ac:dyDescent="0.2">
      <c r="A42" s="31" t="s">
        <v>19</v>
      </c>
      <c r="B42" s="26">
        <f t="shared" si="1"/>
        <v>48</v>
      </c>
      <c r="C42" s="32">
        <v>45</v>
      </c>
      <c r="D42" s="32">
        <v>3</v>
      </c>
      <c r="E42" s="32" t="s">
        <v>12</v>
      </c>
      <c r="F42" s="26">
        <f t="shared" si="2"/>
        <v>32</v>
      </c>
      <c r="G42" s="32">
        <v>28</v>
      </c>
      <c r="H42" s="32">
        <v>4</v>
      </c>
      <c r="I42" s="32" t="s">
        <v>12</v>
      </c>
      <c r="J42" s="26" t="s">
        <v>12</v>
      </c>
      <c r="K42" s="32" t="s">
        <v>12</v>
      </c>
      <c r="L42" s="32" t="s">
        <v>12</v>
      </c>
      <c r="M42" s="34" t="s">
        <v>12</v>
      </c>
      <c r="N42" s="28"/>
      <c r="O42" s="28"/>
      <c r="P42" s="28"/>
      <c r="Q42" s="43"/>
      <c r="R42" s="38"/>
      <c r="S42" s="38"/>
      <c r="T42" s="38"/>
      <c r="U42" s="38"/>
      <c r="V42" s="39"/>
      <c r="W42" s="39"/>
      <c r="X42" s="39"/>
    </row>
    <row r="43" spans="1:24" ht="18.600000000000001" customHeight="1" x14ac:dyDescent="0.2">
      <c r="A43" s="31" t="s">
        <v>20</v>
      </c>
      <c r="B43" s="26">
        <f t="shared" si="1"/>
        <v>268</v>
      </c>
      <c r="C43" s="32">
        <f>17+183+27</f>
        <v>227</v>
      </c>
      <c r="D43" s="32">
        <f>7+31+1</f>
        <v>39</v>
      </c>
      <c r="E43" s="32">
        <v>2</v>
      </c>
      <c r="F43" s="26">
        <f t="shared" si="2"/>
        <v>183</v>
      </c>
      <c r="G43" s="32">
        <f>14+117+22</f>
        <v>153</v>
      </c>
      <c r="H43" s="32">
        <f>4+24+1</f>
        <v>29</v>
      </c>
      <c r="I43" s="32">
        <v>1</v>
      </c>
      <c r="J43" s="26" t="s">
        <v>12</v>
      </c>
      <c r="K43" s="32" t="s">
        <v>12</v>
      </c>
      <c r="L43" s="32" t="s">
        <v>12</v>
      </c>
      <c r="M43" s="34" t="s">
        <v>12</v>
      </c>
      <c r="N43" s="28"/>
      <c r="O43" s="28"/>
      <c r="P43" s="28"/>
      <c r="Q43" s="43"/>
      <c r="R43" s="38"/>
      <c r="S43" s="38"/>
      <c r="T43" s="38"/>
      <c r="U43" s="38"/>
      <c r="V43" s="39"/>
      <c r="W43" s="39"/>
      <c r="X43" s="39"/>
    </row>
    <row r="44" spans="1:24" ht="18.600000000000001" customHeight="1" x14ac:dyDescent="0.2">
      <c r="A44" s="31" t="s">
        <v>21</v>
      </c>
      <c r="B44" s="26">
        <f t="shared" si="1"/>
        <v>159</v>
      </c>
      <c r="C44" s="32">
        <v>135</v>
      </c>
      <c r="D44" s="32">
        <v>24</v>
      </c>
      <c r="E44" s="32" t="s">
        <v>12</v>
      </c>
      <c r="F44" s="26">
        <f t="shared" si="2"/>
        <v>100</v>
      </c>
      <c r="G44" s="32">
        <v>72</v>
      </c>
      <c r="H44" s="32">
        <v>26</v>
      </c>
      <c r="I44" s="32">
        <v>2</v>
      </c>
      <c r="J44" s="26" t="s">
        <v>12</v>
      </c>
      <c r="K44" s="32" t="s">
        <v>12</v>
      </c>
      <c r="L44" s="32" t="s">
        <v>12</v>
      </c>
      <c r="M44" s="34" t="s">
        <v>12</v>
      </c>
      <c r="N44" s="28"/>
      <c r="O44" s="28"/>
      <c r="P44" s="28"/>
      <c r="Q44" s="43"/>
      <c r="R44" s="38"/>
      <c r="S44" s="38"/>
      <c r="T44" s="38"/>
      <c r="U44" s="38"/>
      <c r="V44" s="39"/>
      <c r="W44" s="39"/>
      <c r="X44" s="39"/>
    </row>
    <row r="45" spans="1:24" ht="18.600000000000001" customHeight="1" x14ac:dyDescent="0.2">
      <c r="A45" s="31" t="s">
        <v>22</v>
      </c>
      <c r="B45" s="26">
        <f t="shared" si="1"/>
        <v>88</v>
      </c>
      <c r="C45" s="32">
        <v>78</v>
      </c>
      <c r="D45" s="32">
        <v>10</v>
      </c>
      <c r="E45" s="32" t="s">
        <v>12</v>
      </c>
      <c r="F45" s="26">
        <f t="shared" si="2"/>
        <v>80</v>
      </c>
      <c r="G45" s="32">
        <v>74</v>
      </c>
      <c r="H45" s="32">
        <v>6</v>
      </c>
      <c r="I45" s="32" t="s">
        <v>12</v>
      </c>
      <c r="J45" s="26" t="s">
        <v>12</v>
      </c>
      <c r="K45" s="32" t="s">
        <v>12</v>
      </c>
      <c r="L45" s="32" t="s">
        <v>12</v>
      </c>
      <c r="M45" s="34" t="s">
        <v>12</v>
      </c>
      <c r="N45" s="28"/>
      <c r="O45" s="28"/>
      <c r="P45" s="28"/>
      <c r="Q45" s="43"/>
      <c r="R45" s="38"/>
      <c r="S45" s="38"/>
      <c r="T45" s="38"/>
      <c r="U45" s="38"/>
      <c r="V45" s="39"/>
      <c r="W45" s="39"/>
      <c r="X45" s="39"/>
    </row>
    <row r="46" spans="1:24" ht="21.95" customHeight="1" x14ac:dyDescent="0.2">
      <c r="A46" s="45" t="s">
        <v>26</v>
      </c>
      <c r="B46" s="26"/>
      <c r="C46" s="32"/>
      <c r="D46" s="32"/>
      <c r="E46" s="32"/>
      <c r="F46" s="26"/>
      <c r="G46" s="32"/>
      <c r="H46" s="32"/>
      <c r="I46" s="32"/>
      <c r="J46" s="26"/>
      <c r="K46" s="32"/>
      <c r="L46" s="32"/>
      <c r="M46" s="34"/>
      <c r="N46" s="28"/>
      <c r="O46" s="28"/>
      <c r="P46" s="28"/>
      <c r="Q46" s="43"/>
      <c r="R46" s="38"/>
      <c r="S46" s="38"/>
      <c r="T46" s="38"/>
      <c r="U46" s="38"/>
      <c r="V46" s="39"/>
      <c r="W46" s="39"/>
      <c r="X46" s="39"/>
    </row>
    <row r="47" spans="1:24" ht="18.600000000000001" customHeight="1" x14ac:dyDescent="0.2">
      <c r="A47" s="31" t="s">
        <v>23</v>
      </c>
      <c r="B47" s="26">
        <f t="shared" si="1"/>
        <v>3</v>
      </c>
      <c r="C47" s="32">
        <v>1</v>
      </c>
      <c r="D47" s="32">
        <v>2</v>
      </c>
      <c r="E47" s="32" t="s">
        <v>12</v>
      </c>
      <c r="F47" s="26">
        <f t="shared" si="2"/>
        <v>2</v>
      </c>
      <c r="G47" s="32">
        <v>2</v>
      </c>
      <c r="H47" s="32" t="s">
        <v>12</v>
      </c>
      <c r="I47" s="32" t="s">
        <v>12</v>
      </c>
      <c r="J47" s="26" t="s">
        <v>12</v>
      </c>
      <c r="K47" s="32" t="s">
        <v>12</v>
      </c>
      <c r="L47" s="32" t="s">
        <v>12</v>
      </c>
      <c r="M47" s="34" t="s">
        <v>12</v>
      </c>
      <c r="N47" s="28"/>
      <c r="O47" s="28"/>
      <c r="P47" s="28"/>
      <c r="Q47" s="43"/>
      <c r="R47" s="38"/>
      <c r="S47" s="38"/>
      <c r="T47" s="38"/>
      <c r="U47" s="38"/>
      <c r="V47" s="39"/>
      <c r="W47" s="39"/>
      <c r="X47" s="39"/>
    </row>
    <row r="48" spans="1:24" ht="18.600000000000001" customHeight="1" x14ac:dyDescent="0.2">
      <c r="A48" s="31" t="s">
        <v>24</v>
      </c>
      <c r="B48" s="26">
        <f t="shared" si="1"/>
        <v>19</v>
      </c>
      <c r="C48" s="32">
        <v>17</v>
      </c>
      <c r="D48" s="32">
        <v>2</v>
      </c>
      <c r="E48" s="32" t="s">
        <v>12</v>
      </c>
      <c r="F48" s="26">
        <f t="shared" si="2"/>
        <v>35</v>
      </c>
      <c r="G48" s="32">
        <v>33</v>
      </c>
      <c r="H48" s="32">
        <v>2</v>
      </c>
      <c r="I48" s="32" t="s">
        <v>12</v>
      </c>
      <c r="J48" s="26" t="s">
        <v>12</v>
      </c>
      <c r="K48" s="32" t="s">
        <v>12</v>
      </c>
      <c r="L48" s="32" t="s">
        <v>12</v>
      </c>
      <c r="M48" s="34" t="s">
        <v>12</v>
      </c>
      <c r="N48" s="28"/>
      <c r="O48" s="28"/>
      <c r="P48" s="28"/>
      <c r="Q48" s="43"/>
      <c r="R48" s="38"/>
      <c r="S48" s="38"/>
      <c r="T48" s="38"/>
      <c r="U48" s="38"/>
      <c r="V48" s="39"/>
      <c r="W48" s="39"/>
      <c r="X48" s="39"/>
    </row>
    <row r="49" spans="1:24" ht="18.600000000000001" customHeight="1" x14ac:dyDescent="0.2">
      <c r="A49" s="31" t="s">
        <v>27</v>
      </c>
      <c r="B49" s="26">
        <f t="shared" si="1"/>
        <v>2</v>
      </c>
      <c r="C49" s="32" t="s">
        <v>12</v>
      </c>
      <c r="D49" s="32">
        <v>2</v>
      </c>
      <c r="E49" s="32" t="s">
        <v>12</v>
      </c>
      <c r="F49" s="26" t="s">
        <v>12</v>
      </c>
      <c r="G49" s="32" t="s">
        <v>12</v>
      </c>
      <c r="H49" s="32" t="s">
        <v>12</v>
      </c>
      <c r="I49" s="32" t="s">
        <v>12</v>
      </c>
      <c r="J49" s="26" t="s">
        <v>12</v>
      </c>
      <c r="K49" s="32" t="s">
        <v>12</v>
      </c>
      <c r="L49" s="32" t="s">
        <v>12</v>
      </c>
      <c r="M49" s="34" t="s">
        <v>12</v>
      </c>
      <c r="N49" s="28"/>
      <c r="O49" s="28"/>
      <c r="P49" s="28"/>
      <c r="Q49" s="43"/>
      <c r="R49" s="38"/>
      <c r="S49" s="38"/>
      <c r="T49" s="38"/>
      <c r="U49" s="38"/>
      <c r="V49" s="39"/>
      <c r="W49" s="39"/>
      <c r="X49" s="39"/>
    </row>
    <row r="50" spans="1:24" ht="20.100000000000001" customHeight="1" x14ac:dyDescent="0.2">
      <c r="A50" s="25">
        <v>2019</v>
      </c>
      <c r="B50" s="26">
        <f>SUM(B51:B63)</f>
        <v>978</v>
      </c>
      <c r="C50" s="26">
        <f t="shared" ref="C50:I50" si="5">SUM(C51:C63)</f>
        <v>831</v>
      </c>
      <c r="D50" s="26">
        <f t="shared" si="5"/>
        <v>142</v>
      </c>
      <c r="E50" s="26">
        <f t="shared" si="5"/>
        <v>5</v>
      </c>
      <c r="F50" s="26">
        <f t="shared" si="5"/>
        <v>541</v>
      </c>
      <c r="G50" s="26">
        <f t="shared" si="5"/>
        <v>419</v>
      </c>
      <c r="H50" s="26">
        <f t="shared" si="5"/>
        <v>116</v>
      </c>
      <c r="I50" s="26">
        <f t="shared" si="5"/>
        <v>6</v>
      </c>
      <c r="J50" s="26" t="s">
        <v>12</v>
      </c>
      <c r="K50" s="26" t="s">
        <v>12</v>
      </c>
      <c r="L50" s="26" t="s">
        <v>12</v>
      </c>
      <c r="M50" s="27" t="s">
        <v>12</v>
      </c>
      <c r="N50" s="44"/>
      <c r="O50" s="28"/>
      <c r="P50" s="28"/>
      <c r="Q50" s="43"/>
      <c r="R50" s="38"/>
      <c r="S50" s="38"/>
      <c r="T50" s="38"/>
      <c r="U50" s="38"/>
      <c r="V50" s="39"/>
      <c r="W50" s="39"/>
      <c r="X50" s="39"/>
    </row>
    <row r="51" spans="1:24" ht="18.600000000000001" customHeight="1" x14ac:dyDescent="0.2">
      <c r="A51" s="31" t="s">
        <v>13</v>
      </c>
      <c r="B51" s="26">
        <f t="shared" si="1"/>
        <v>18</v>
      </c>
      <c r="C51" s="32">
        <v>15</v>
      </c>
      <c r="D51" s="32">
        <v>3</v>
      </c>
      <c r="E51" s="32" t="s">
        <v>12</v>
      </c>
      <c r="F51" s="26">
        <f t="shared" si="2"/>
        <v>12</v>
      </c>
      <c r="G51" s="32">
        <v>7</v>
      </c>
      <c r="H51" s="32">
        <v>5</v>
      </c>
      <c r="I51" s="32" t="s">
        <v>12</v>
      </c>
      <c r="J51" s="26" t="s">
        <v>12</v>
      </c>
      <c r="K51" s="32" t="s">
        <v>12</v>
      </c>
      <c r="L51" s="32" t="s">
        <v>12</v>
      </c>
      <c r="M51" s="34" t="s">
        <v>12</v>
      </c>
      <c r="N51" s="28"/>
      <c r="O51" s="28"/>
      <c r="P51" s="28"/>
      <c r="Q51" s="43"/>
      <c r="R51" s="38"/>
      <c r="S51" s="38"/>
      <c r="T51" s="38"/>
      <c r="U51" s="38"/>
      <c r="V51" s="39"/>
      <c r="W51" s="39"/>
      <c r="X51" s="39"/>
    </row>
    <row r="52" spans="1:24" ht="18.600000000000001" customHeight="1" x14ac:dyDescent="0.2">
      <c r="A52" s="31" t="s">
        <v>14</v>
      </c>
      <c r="B52" s="26">
        <f t="shared" si="1"/>
        <v>97</v>
      </c>
      <c r="C52" s="32">
        <v>82</v>
      </c>
      <c r="D52" s="32">
        <v>15</v>
      </c>
      <c r="E52" s="32" t="s">
        <v>12</v>
      </c>
      <c r="F52" s="26">
        <f t="shared" si="2"/>
        <v>85</v>
      </c>
      <c r="G52" s="32">
        <v>69</v>
      </c>
      <c r="H52" s="32">
        <v>15</v>
      </c>
      <c r="I52" s="32">
        <v>1</v>
      </c>
      <c r="J52" s="26" t="s">
        <v>12</v>
      </c>
      <c r="K52" s="32" t="s">
        <v>12</v>
      </c>
      <c r="L52" s="32" t="s">
        <v>12</v>
      </c>
      <c r="M52" s="34" t="s">
        <v>12</v>
      </c>
      <c r="N52" s="28"/>
      <c r="O52" s="28"/>
      <c r="P52" s="28"/>
      <c r="Q52" s="43"/>
      <c r="R52" s="38"/>
      <c r="S52" s="38"/>
      <c r="T52" s="38"/>
      <c r="U52" s="38"/>
      <c r="V52" s="39"/>
      <c r="W52" s="39"/>
      <c r="X52" s="39"/>
    </row>
    <row r="53" spans="1:24" ht="18.600000000000001" customHeight="1" x14ac:dyDescent="0.2">
      <c r="A53" s="31" t="s">
        <v>15</v>
      </c>
      <c r="B53" s="26">
        <f t="shared" si="1"/>
        <v>63</v>
      </c>
      <c r="C53" s="32">
        <v>48</v>
      </c>
      <c r="D53" s="32">
        <v>13</v>
      </c>
      <c r="E53" s="32">
        <v>2</v>
      </c>
      <c r="F53" s="26">
        <f t="shared" si="2"/>
        <v>27</v>
      </c>
      <c r="G53" s="32">
        <v>15</v>
      </c>
      <c r="H53" s="32">
        <v>10</v>
      </c>
      <c r="I53" s="32">
        <v>2</v>
      </c>
      <c r="J53" s="26" t="s">
        <v>12</v>
      </c>
      <c r="K53" s="32" t="s">
        <v>12</v>
      </c>
      <c r="L53" s="32" t="s">
        <v>12</v>
      </c>
      <c r="M53" s="34" t="s">
        <v>12</v>
      </c>
      <c r="N53" s="28"/>
      <c r="O53" s="28"/>
      <c r="P53" s="28"/>
      <c r="Q53" s="43"/>
      <c r="R53" s="38"/>
      <c r="S53" s="38"/>
      <c r="T53" s="38"/>
      <c r="U53" s="38"/>
      <c r="V53" s="39"/>
      <c r="W53" s="39"/>
      <c r="X53" s="39"/>
    </row>
    <row r="54" spans="1:24" ht="18.600000000000001" customHeight="1" x14ac:dyDescent="0.2">
      <c r="A54" s="31" t="s">
        <v>16</v>
      </c>
      <c r="B54" s="26">
        <f t="shared" si="1"/>
        <v>199</v>
      </c>
      <c r="C54" s="32">
        <v>178</v>
      </c>
      <c r="D54" s="32">
        <v>20</v>
      </c>
      <c r="E54" s="32">
        <v>1</v>
      </c>
      <c r="F54" s="26">
        <f t="shared" si="2"/>
        <v>86</v>
      </c>
      <c r="G54" s="32">
        <v>71</v>
      </c>
      <c r="H54" s="32">
        <v>14</v>
      </c>
      <c r="I54" s="32">
        <v>1</v>
      </c>
      <c r="J54" s="26" t="s">
        <v>12</v>
      </c>
      <c r="K54" s="32" t="s">
        <v>12</v>
      </c>
      <c r="L54" s="32" t="s">
        <v>12</v>
      </c>
      <c r="M54" s="34" t="s">
        <v>12</v>
      </c>
      <c r="N54" s="28"/>
      <c r="O54" s="28"/>
      <c r="P54" s="28"/>
      <c r="Q54" s="43"/>
      <c r="R54" s="38"/>
      <c r="S54" s="38"/>
      <c r="T54" s="38"/>
      <c r="U54" s="38"/>
      <c r="V54" s="39"/>
      <c r="W54" s="39"/>
      <c r="X54" s="39"/>
    </row>
    <row r="55" spans="1:24" ht="18.600000000000001" customHeight="1" x14ac:dyDescent="0.2">
      <c r="A55" s="40" t="s">
        <v>17</v>
      </c>
      <c r="B55" s="26">
        <f t="shared" si="1"/>
        <v>10</v>
      </c>
      <c r="C55" s="32">
        <v>9</v>
      </c>
      <c r="D55" s="32">
        <v>1</v>
      </c>
      <c r="E55" s="32" t="s">
        <v>12</v>
      </c>
      <c r="F55" s="26">
        <f t="shared" si="2"/>
        <v>9</v>
      </c>
      <c r="G55" s="32">
        <v>5</v>
      </c>
      <c r="H55" s="32">
        <v>4</v>
      </c>
      <c r="I55" s="32" t="s">
        <v>12</v>
      </c>
      <c r="J55" s="26" t="s">
        <v>12</v>
      </c>
      <c r="K55" s="32" t="s">
        <v>12</v>
      </c>
      <c r="L55" s="32" t="s">
        <v>12</v>
      </c>
      <c r="M55" s="34" t="s">
        <v>12</v>
      </c>
      <c r="N55" s="28"/>
      <c r="O55" s="28"/>
      <c r="P55" s="28"/>
      <c r="Q55" s="43"/>
      <c r="R55" s="38"/>
      <c r="S55" s="38"/>
      <c r="T55" s="38"/>
      <c r="U55" s="38"/>
      <c r="V55" s="39"/>
      <c r="W55" s="39"/>
      <c r="X55" s="39"/>
    </row>
    <row r="56" spans="1:24" ht="18.600000000000001" customHeight="1" x14ac:dyDescent="0.2">
      <c r="A56" s="31" t="s">
        <v>18</v>
      </c>
      <c r="B56" s="26">
        <f t="shared" si="1"/>
        <v>60</v>
      </c>
      <c r="C56" s="32">
        <v>52</v>
      </c>
      <c r="D56" s="32">
        <v>8</v>
      </c>
      <c r="E56" s="32" t="s">
        <v>12</v>
      </c>
      <c r="F56" s="26">
        <f t="shared" si="2"/>
        <v>47</v>
      </c>
      <c r="G56" s="32">
        <v>41</v>
      </c>
      <c r="H56" s="32">
        <v>6</v>
      </c>
      <c r="I56" s="32" t="s">
        <v>12</v>
      </c>
      <c r="J56" s="26" t="s">
        <v>12</v>
      </c>
      <c r="K56" s="32" t="s">
        <v>12</v>
      </c>
      <c r="L56" s="32" t="s">
        <v>12</v>
      </c>
      <c r="M56" s="34" t="s">
        <v>12</v>
      </c>
      <c r="N56" s="28"/>
      <c r="O56" s="28"/>
      <c r="P56" s="28"/>
      <c r="Q56" s="43"/>
      <c r="R56" s="38"/>
      <c r="S56" s="38"/>
      <c r="T56" s="38"/>
      <c r="U56" s="38"/>
      <c r="V56" s="39"/>
      <c r="W56" s="39"/>
      <c r="X56" s="39"/>
    </row>
    <row r="57" spans="1:24" ht="18.600000000000001" customHeight="1" x14ac:dyDescent="0.2">
      <c r="A57" s="31" t="s">
        <v>19</v>
      </c>
      <c r="B57" s="26">
        <f t="shared" si="1"/>
        <v>38</v>
      </c>
      <c r="C57" s="32">
        <v>33</v>
      </c>
      <c r="D57" s="32">
        <v>5</v>
      </c>
      <c r="E57" s="32" t="s">
        <v>12</v>
      </c>
      <c r="F57" s="26">
        <f t="shared" si="2"/>
        <v>19</v>
      </c>
      <c r="G57" s="32">
        <v>17</v>
      </c>
      <c r="H57" s="32">
        <v>2</v>
      </c>
      <c r="I57" s="32" t="s">
        <v>12</v>
      </c>
      <c r="J57" s="26" t="s">
        <v>12</v>
      </c>
      <c r="K57" s="32" t="s">
        <v>12</v>
      </c>
      <c r="L57" s="32" t="s">
        <v>12</v>
      </c>
      <c r="M57" s="34" t="s">
        <v>12</v>
      </c>
      <c r="N57" s="28"/>
      <c r="O57" s="28"/>
      <c r="P57" s="28"/>
      <c r="Q57" s="43"/>
      <c r="R57" s="38"/>
      <c r="S57" s="38"/>
      <c r="T57" s="38"/>
      <c r="U57" s="38"/>
      <c r="V57" s="39"/>
      <c r="W57" s="39"/>
      <c r="X57" s="39"/>
    </row>
    <row r="58" spans="1:24" ht="18.600000000000001" customHeight="1" x14ac:dyDescent="0.2">
      <c r="A58" s="31" t="s">
        <v>20</v>
      </c>
      <c r="B58" s="26">
        <f t="shared" si="1"/>
        <v>170</v>
      </c>
      <c r="C58" s="32">
        <f>4+114+24</f>
        <v>142</v>
      </c>
      <c r="D58" s="32">
        <f>3+24+1</f>
        <v>28</v>
      </c>
      <c r="E58" s="32" t="s">
        <v>12</v>
      </c>
      <c r="F58" s="26">
        <f t="shared" si="2"/>
        <v>130</v>
      </c>
      <c r="G58" s="32">
        <f>83+16</f>
        <v>99</v>
      </c>
      <c r="H58" s="32">
        <f>4+25+1</f>
        <v>30</v>
      </c>
      <c r="I58" s="32">
        <v>1</v>
      </c>
      <c r="J58" s="26" t="s">
        <v>12</v>
      </c>
      <c r="K58" s="32" t="s">
        <v>12</v>
      </c>
      <c r="L58" s="32" t="s">
        <v>12</v>
      </c>
      <c r="M58" s="34" t="s">
        <v>12</v>
      </c>
      <c r="N58" s="28"/>
      <c r="O58" s="28"/>
      <c r="P58" s="28"/>
      <c r="Q58" s="43"/>
      <c r="R58" s="38"/>
      <c r="S58" s="38"/>
      <c r="T58" s="38"/>
      <c r="U58" s="38"/>
      <c r="V58" s="39"/>
      <c r="W58" s="39"/>
      <c r="X58" s="39"/>
    </row>
    <row r="59" spans="1:24" ht="18.600000000000001" customHeight="1" x14ac:dyDescent="0.2">
      <c r="A59" s="31" t="s">
        <v>21</v>
      </c>
      <c r="B59" s="26">
        <f t="shared" si="1"/>
        <v>164</v>
      </c>
      <c r="C59" s="32">
        <v>133</v>
      </c>
      <c r="D59" s="32">
        <v>29</v>
      </c>
      <c r="E59" s="32">
        <v>2</v>
      </c>
      <c r="F59" s="26">
        <f t="shared" si="2"/>
        <v>62</v>
      </c>
      <c r="G59" s="32">
        <v>43</v>
      </c>
      <c r="H59" s="32">
        <v>18</v>
      </c>
      <c r="I59" s="32">
        <v>1</v>
      </c>
      <c r="J59" s="26" t="s">
        <v>12</v>
      </c>
      <c r="K59" s="32" t="s">
        <v>12</v>
      </c>
      <c r="L59" s="32" t="s">
        <v>12</v>
      </c>
      <c r="M59" s="34" t="s">
        <v>12</v>
      </c>
      <c r="N59" s="28"/>
      <c r="O59" s="28"/>
      <c r="P59" s="28"/>
      <c r="Q59" s="43"/>
      <c r="R59" s="38"/>
      <c r="S59" s="38"/>
      <c r="T59" s="38"/>
      <c r="U59" s="38"/>
      <c r="V59" s="39"/>
      <c r="W59" s="39"/>
      <c r="X59" s="39"/>
    </row>
    <row r="60" spans="1:24" ht="18.600000000000001" customHeight="1" x14ac:dyDescent="0.2">
      <c r="A60" s="31" t="s">
        <v>22</v>
      </c>
      <c r="B60" s="26">
        <f t="shared" si="1"/>
        <v>141</v>
      </c>
      <c r="C60" s="32">
        <v>132</v>
      </c>
      <c r="D60" s="32">
        <v>9</v>
      </c>
      <c r="E60" s="32" t="s">
        <v>12</v>
      </c>
      <c r="F60" s="26">
        <f t="shared" si="2"/>
        <v>52</v>
      </c>
      <c r="G60" s="32">
        <v>41</v>
      </c>
      <c r="H60" s="32">
        <v>11</v>
      </c>
      <c r="I60" s="32" t="s">
        <v>12</v>
      </c>
      <c r="J60" s="26" t="s">
        <v>12</v>
      </c>
      <c r="K60" s="32" t="s">
        <v>12</v>
      </c>
      <c r="L60" s="32" t="s">
        <v>12</v>
      </c>
      <c r="M60" s="34" t="s">
        <v>12</v>
      </c>
      <c r="N60" s="28"/>
      <c r="O60" s="28"/>
      <c r="P60" s="28"/>
      <c r="Q60" s="43"/>
      <c r="R60" s="38"/>
      <c r="S60" s="38"/>
      <c r="T60" s="38"/>
      <c r="U60" s="38"/>
      <c r="V60" s="39"/>
      <c r="W60" s="39"/>
      <c r="X60" s="39"/>
    </row>
    <row r="61" spans="1:24" ht="18.600000000000001" customHeight="1" x14ac:dyDescent="0.2">
      <c r="A61" s="31" t="s">
        <v>23</v>
      </c>
      <c r="B61" s="26">
        <f t="shared" si="1"/>
        <v>4</v>
      </c>
      <c r="C61" s="32">
        <v>1</v>
      </c>
      <c r="D61" s="32">
        <v>3</v>
      </c>
      <c r="E61" s="32" t="s">
        <v>12</v>
      </c>
      <c r="F61" s="26">
        <f t="shared" si="2"/>
        <v>2</v>
      </c>
      <c r="G61" s="32">
        <v>1</v>
      </c>
      <c r="H61" s="32">
        <v>1</v>
      </c>
      <c r="I61" s="32" t="s">
        <v>12</v>
      </c>
      <c r="J61" s="26" t="s">
        <v>12</v>
      </c>
      <c r="K61" s="32" t="s">
        <v>12</v>
      </c>
      <c r="L61" s="32" t="s">
        <v>12</v>
      </c>
      <c r="M61" s="34" t="s">
        <v>12</v>
      </c>
      <c r="N61" s="28"/>
      <c r="O61" s="28"/>
      <c r="P61" s="28"/>
      <c r="Q61" s="43"/>
      <c r="R61" s="38"/>
      <c r="S61" s="38"/>
      <c r="T61" s="38"/>
      <c r="U61" s="38"/>
      <c r="V61" s="39"/>
      <c r="W61" s="39"/>
      <c r="X61" s="39"/>
    </row>
    <row r="62" spans="1:24" ht="18.600000000000001" customHeight="1" x14ac:dyDescent="0.2">
      <c r="A62" s="31" t="s">
        <v>24</v>
      </c>
      <c r="B62" s="26">
        <f t="shared" si="1"/>
        <v>11</v>
      </c>
      <c r="C62" s="32">
        <v>6</v>
      </c>
      <c r="D62" s="32">
        <v>5</v>
      </c>
      <c r="E62" s="32" t="s">
        <v>12</v>
      </c>
      <c r="F62" s="26">
        <f t="shared" si="2"/>
        <v>10</v>
      </c>
      <c r="G62" s="32">
        <v>10</v>
      </c>
      <c r="H62" s="32" t="s">
        <v>12</v>
      </c>
      <c r="I62" s="32" t="s">
        <v>12</v>
      </c>
      <c r="J62" s="26" t="s">
        <v>12</v>
      </c>
      <c r="K62" s="32" t="s">
        <v>12</v>
      </c>
      <c r="L62" s="32" t="s">
        <v>12</v>
      </c>
      <c r="M62" s="34" t="s">
        <v>12</v>
      </c>
      <c r="N62" s="28"/>
      <c r="O62" s="28"/>
      <c r="P62" s="28"/>
      <c r="Q62" s="43"/>
      <c r="R62" s="38"/>
      <c r="S62" s="38"/>
      <c r="T62" s="38"/>
      <c r="U62" s="38"/>
      <c r="V62" s="39"/>
      <c r="W62" s="39"/>
      <c r="X62" s="39"/>
    </row>
    <row r="63" spans="1:24" ht="18.600000000000001" customHeight="1" x14ac:dyDescent="0.2">
      <c r="A63" s="31" t="s">
        <v>27</v>
      </c>
      <c r="B63" s="26">
        <f t="shared" si="1"/>
        <v>3</v>
      </c>
      <c r="C63" s="32" t="s">
        <v>12</v>
      </c>
      <c r="D63" s="32">
        <v>3</v>
      </c>
      <c r="E63" s="32" t="s">
        <v>12</v>
      </c>
      <c r="F63" s="26" t="s">
        <v>12</v>
      </c>
      <c r="G63" s="32" t="s">
        <v>12</v>
      </c>
      <c r="H63" s="32" t="s">
        <v>12</v>
      </c>
      <c r="I63" s="32" t="s">
        <v>12</v>
      </c>
      <c r="J63" s="26" t="s">
        <v>12</v>
      </c>
      <c r="K63" s="32" t="s">
        <v>12</v>
      </c>
      <c r="L63" s="32" t="s">
        <v>12</v>
      </c>
      <c r="M63" s="34" t="s">
        <v>12</v>
      </c>
      <c r="N63" s="28"/>
      <c r="O63" s="28"/>
      <c r="P63" s="28"/>
      <c r="Q63" s="43"/>
      <c r="R63" s="38"/>
      <c r="S63" s="38"/>
      <c r="T63" s="38"/>
      <c r="U63" s="38"/>
      <c r="V63" s="39"/>
      <c r="W63" s="39"/>
      <c r="X63" s="39"/>
    </row>
    <row r="64" spans="1:24" ht="20.100000000000001" customHeight="1" x14ac:dyDescent="0.2">
      <c r="A64" s="25" t="s">
        <v>28</v>
      </c>
      <c r="B64" s="26">
        <f t="shared" ref="B64:M64" si="6">SUM(B65:B76)</f>
        <v>512</v>
      </c>
      <c r="C64" s="26">
        <f t="shared" si="6"/>
        <v>445</v>
      </c>
      <c r="D64" s="26">
        <f t="shared" si="6"/>
        <v>65</v>
      </c>
      <c r="E64" s="26">
        <f t="shared" si="6"/>
        <v>2</v>
      </c>
      <c r="F64" s="26">
        <f t="shared" si="6"/>
        <v>361</v>
      </c>
      <c r="G64" s="26">
        <f t="shared" si="6"/>
        <v>290</v>
      </c>
      <c r="H64" s="26">
        <f t="shared" si="6"/>
        <v>69</v>
      </c>
      <c r="I64" s="26">
        <f t="shared" si="6"/>
        <v>2</v>
      </c>
      <c r="J64" s="26">
        <f t="shared" si="6"/>
        <v>8</v>
      </c>
      <c r="K64" s="26">
        <f t="shared" si="6"/>
        <v>1</v>
      </c>
      <c r="L64" s="26">
        <f t="shared" si="6"/>
        <v>5</v>
      </c>
      <c r="M64" s="27">
        <f t="shared" si="6"/>
        <v>2</v>
      </c>
      <c r="N64" s="42"/>
      <c r="O64" s="28"/>
      <c r="P64" s="28"/>
      <c r="Q64" s="43"/>
      <c r="R64" s="38"/>
      <c r="S64" s="38"/>
      <c r="T64" s="38"/>
      <c r="U64" s="38"/>
      <c r="V64" s="39"/>
      <c r="W64" s="39"/>
      <c r="X64" s="39"/>
    </row>
    <row r="65" spans="1:24" ht="18.600000000000001" customHeight="1" x14ac:dyDescent="0.2">
      <c r="A65" s="31" t="s">
        <v>13</v>
      </c>
      <c r="B65" s="26">
        <f t="shared" si="1"/>
        <v>21</v>
      </c>
      <c r="C65" s="32">
        <v>20</v>
      </c>
      <c r="D65" s="32">
        <v>1</v>
      </c>
      <c r="E65" s="32" t="s">
        <v>12</v>
      </c>
      <c r="F65" s="26">
        <f t="shared" si="2"/>
        <v>17</v>
      </c>
      <c r="G65" s="32">
        <v>14</v>
      </c>
      <c r="H65" s="32">
        <v>3</v>
      </c>
      <c r="I65" s="32" t="s">
        <v>12</v>
      </c>
      <c r="J65" s="26" t="s">
        <v>12</v>
      </c>
      <c r="K65" s="32" t="s">
        <v>12</v>
      </c>
      <c r="L65" s="32" t="s">
        <v>12</v>
      </c>
      <c r="M65" s="34" t="s">
        <v>12</v>
      </c>
      <c r="N65" s="28"/>
      <c r="O65" s="28"/>
      <c r="P65" s="28"/>
      <c r="Q65" s="43"/>
      <c r="R65" s="38"/>
      <c r="S65" s="38"/>
      <c r="T65" s="38"/>
      <c r="U65" s="38"/>
      <c r="V65" s="39"/>
      <c r="W65" s="39"/>
      <c r="X65" s="39"/>
    </row>
    <row r="66" spans="1:24" ht="18.600000000000001" customHeight="1" x14ac:dyDescent="0.2">
      <c r="A66" s="31" t="s">
        <v>14</v>
      </c>
      <c r="B66" s="26">
        <f t="shared" si="1"/>
        <v>56</v>
      </c>
      <c r="C66" s="32">
        <v>52</v>
      </c>
      <c r="D66" s="32">
        <v>4</v>
      </c>
      <c r="E66" s="32" t="s">
        <v>12</v>
      </c>
      <c r="F66" s="26">
        <f t="shared" si="2"/>
        <v>41</v>
      </c>
      <c r="G66" s="32">
        <v>32</v>
      </c>
      <c r="H66" s="32">
        <v>9</v>
      </c>
      <c r="I66" s="32" t="s">
        <v>12</v>
      </c>
      <c r="J66" s="26" t="s">
        <v>12</v>
      </c>
      <c r="K66" s="32" t="s">
        <v>12</v>
      </c>
      <c r="L66" s="32" t="s">
        <v>12</v>
      </c>
      <c r="M66" s="34" t="s">
        <v>12</v>
      </c>
      <c r="N66" s="28"/>
      <c r="O66" s="28"/>
      <c r="P66" s="28"/>
      <c r="Q66" s="43"/>
      <c r="R66" s="38"/>
      <c r="S66" s="38"/>
      <c r="T66" s="38"/>
      <c r="U66" s="38"/>
      <c r="V66" s="39"/>
      <c r="W66" s="39"/>
      <c r="X66" s="39"/>
    </row>
    <row r="67" spans="1:24" ht="18.600000000000001" customHeight="1" x14ac:dyDescent="0.2">
      <c r="A67" s="31" t="s">
        <v>15</v>
      </c>
      <c r="B67" s="26">
        <f t="shared" si="1"/>
        <v>25</v>
      </c>
      <c r="C67" s="32">
        <v>14</v>
      </c>
      <c r="D67" s="32">
        <v>11</v>
      </c>
      <c r="E67" s="32" t="s">
        <v>12</v>
      </c>
      <c r="F67" s="26">
        <f t="shared" si="2"/>
        <v>12</v>
      </c>
      <c r="G67" s="32">
        <v>5</v>
      </c>
      <c r="H67" s="32">
        <v>7</v>
      </c>
      <c r="I67" s="32" t="s">
        <v>12</v>
      </c>
      <c r="J67" s="26">
        <f>SUM(K67:M67)</f>
        <v>2</v>
      </c>
      <c r="K67" s="32" t="s">
        <v>12</v>
      </c>
      <c r="L67" s="32">
        <v>1</v>
      </c>
      <c r="M67" s="34">
        <v>1</v>
      </c>
      <c r="N67" s="28"/>
      <c r="O67" s="28"/>
      <c r="P67" s="28"/>
      <c r="Q67" s="43"/>
      <c r="R67" s="38"/>
      <c r="S67" s="38"/>
      <c r="T67" s="38"/>
      <c r="U67" s="38"/>
      <c r="V67" s="39"/>
      <c r="W67" s="39"/>
      <c r="X67" s="39"/>
    </row>
    <row r="68" spans="1:24" ht="18.600000000000001" customHeight="1" x14ac:dyDescent="0.2">
      <c r="A68" s="31" t="s">
        <v>16</v>
      </c>
      <c r="B68" s="26">
        <f t="shared" si="1"/>
        <v>100</v>
      </c>
      <c r="C68" s="32">
        <v>91</v>
      </c>
      <c r="D68" s="32">
        <v>8</v>
      </c>
      <c r="E68" s="32">
        <v>1</v>
      </c>
      <c r="F68" s="26">
        <f t="shared" si="2"/>
        <v>58</v>
      </c>
      <c r="G68" s="32">
        <v>51</v>
      </c>
      <c r="H68" s="32">
        <v>7</v>
      </c>
      <c r="I68" s="32" t="s">
        <v>12</v>
      </c>
      <c r="J68" s="26" t="s">
        <v>12</v>
      </c>
      <c r="K68" s="32" t="s">
        <v>12</v>
      </c>
      <c r="L68" s="32" t="s">
        <v>12</v>
      </c>
      <c r="M68" s="34" t="s">
        <v>12</v>
      </c>
      <c r="N68" s="28"/>
      <c r="O68" s="28"/>
      <c r="P68" s="28"/>
      <c r="Q68" s="43"/>
      <c r="R68" s="38"/>
      <c r="S68" s="38"/>
      <c r="T68" s="38"/>
      <c r="U68" s="38"/>
      <c r="V68" s="39"/>
      <c r="W68" s="39"/>
      <c r="X68" s="39"/>
    </row>
    <row r="69" spans="1:24" ht="18.600000000000001" customHeight="1" x14ac:dyDescent="0.2">
      <c r="A69" s="40" t="s">
        <v>17</v>
      </c>
      <c r="B69" s="26">
        <f t="shared" si="1"/>
        <v>9</v>
      </c>
      <c r="C69" s="32">
        <v>9</v>
      </c>
      <c r="D69" s="32" t="s">
        <v>12</v>
      </c>
      <c r="E69" s="32" t="s">
        <v>12</v>
      </c>
      <c r="F69" s="26">
        <f t="shared" si="2"/>
        <v>11</v>
      </c>
      <c r="G69" s="32">
        <v>8</v>
      </c>
      <c r="H69" s="32">
        <v>3</v>
      </c>
      <c r="I69" s="32" t="s">
        <v>12</v>
      </c>
      <c r="J69" s="26">
        <f>SUM(K69:M69)</f>
        <v>2</v>
      </c>
      <c r="K69" s="32">
        <v>1</v>
      </c>
      <c r="L69" s="32">
        <v>1</v>
      </c>
      <c r="M69" s="34" t="s">
        <v>12</v>
      </c>
      <c r="N69" s="28"/>
      <c r="O69" s="28"/>
      <c r="P69" s="28"/>
      <c r="Q69" s="43"/>
      <c r="R69" s="38"/>
      <c r="S69" s="38"/>
      <c r="T69" s="38"/>
      <c r="U69" s="38"/>
      <c r="V69" s="39"/>
      <c r="W69" s="39"/>
      <c r="X69" s="39"/>
    </row>
    <row r="70" spans="1:24" ht="18.600000000000001" customHeight="1" x14ac:dyDescent="0.2">
      <c r="A70" s="31" t="s">
        <v>18</v>
      </c>
      <c r="B70" s="26">
        <f t="shared" si="1"/>
        <v>34</v>
      </c>
      <c r="C70" s="32">
        <v>28</v>
      </c>
      <c r="D70" s="32">
        <v>6</v>
      </c>
      <c r="E70" s="32" t="s">
        <v>12</v>
      </c>
      <c r="F70" s="26">
        <f t="shared" si="2"/>
        <v>21</v>
      </c>
      <c r="G70" s="32">
        <v>19</v>
      </c>
      <c r="H70" s="32">
        <v>2</v>
      </c>
      <c r="I70" s="32" t="s">
        <v>12</v>
      </c>
      <c r="J70" s="26" t="s">
        <v>12</v>
      </c>
      <c r="K70" s="32" t="s">
        <v>12</v>
      </c>
      <c r="L70" s="32" t="s">
        <v>12</v>
      </c>
      <c r="M70" s="34" t="s">
        <v>12</v>
      </c>
      <c r="N70" s="28"/>
      <c r="O70" s="28"/>
      <c r="P70" s="28"/>
      <c r="Q70" s="43"/>
      <c r="R70" s="38"/>
      <c r="S70" s="38"/>
      <c r="T70" s="38"/>
      <c r="U70" s="38"/>
      <c r="V70" s="39"/>
      <c r="W70" s="39"/>
      <c r="X70" s="39"/>
    </row>
    <row r="71" spans="1:24" ht="18.600000000000001" customHeight="1" x14ac:dyDescent="0.2">
      <c r="A71" s="31" t="s">
        <v>19</v>
      </c>
      <c r="B71" s="26">
        <f t="shared" si="1"/>
        <v>31</v>
      </c>
      <c r="C71" s="32">
        <v>29</v>
      </c>
      <c r="D71" s="32">
        <v>2</v>
      </c>
      <c r="E71" s="32" t="s">
        <v>12</v>
      </c>
      <c r="F71" s="26">
        <f t="shared" si="2"/>
        <v>20</v>
      </c>
      <c r="G71" s="32">
        <v>15</v>
      </c>
      <c r="H71" s="32">
        <v>5</v>
      </c>
      <c r="I71" s="32" t="s">
        <v>12</v>
      </c>
      <c r="J71" s="26" t="s">
        <v>12</v>
      </c>
      <c r="K71" s="32" t="s">
        <v>12</v>
      </c>
      <c r="L71" s="32" t="s">
        <v>12</v>
      </c>
      <c r="M71" s="34" t="s">
        <v>12</v>
      </c>
      <c r="N71" s="28"/>
      <c r="O71" s="28"/>
      <c r="P71" s="28"/>
      <c r="Q71" s="43"/>
      <c r="R71" s="38"/>
      <c r="S71" s="38"/>
      <c r="T71" s="38"/>
      <c r="U71" s="38"/>
      <c r="V71" s="39"/>
      <c r="W71" s="39"/>
      <c r="X71" s="39"/>
    </row>
    <row r="72" spans="1:24" ht="18.600000000000001" customHeight="1" x14ac:dyDescent="0.2">
      <c r="A72" s="31" t="s">
        <v>20</v>
      </c>
      <c r="B72" s="26">
        <f t="shared" si="1"/>
        <v>99</v>
      </c>
      <c r="C72" s="32">
        <f>11+59+12</f>
        <v>82</v>
      </c>
      <c r="D72" s="32">
        <f>3+13</f>
        <v>16</v>
      </c>
      <c r="E72" s="32">
        <v>1</v>
      </c>
      <c r="F72" s="26">
        <f t="shared" si="2"/>
        <v>78</v>
      </c>
      <c r="G72" s="32">
        <f>8+49+8</f>
        <v>65</v>
      </c>
      <c r="H72" s="32">
        <v>13</v>
      </c>
      <c r="I72" s="32" t="s">
        <v>12</v>
      </c>
      <c r="J72" s="26">
        <f>SUM(K72:M72)</f>
        <v>2</v>
      </c>
      <c r="K72" s="32" t="s">
        <v>12</v>
      </c>
      <c r="L72" s="32">
        <v>1</v>
      </c>
      <c r="M72" s="34">
        <v>1</v>
      </c>
      <c r="N72" s="28"/>
      <c r="O72" s="28"/>
      <c r="P72" s="28"/>
      <c r="Q72" s="43"/>
      <c r="R72" s="38"/>
      <c r="S72" s="38"/>
      <c r="T72" s="38"/>
      <c r="U72" s="38"/>
      <c r="V72" s="39"/>
      <c r="W72" s="39"/>
      <c r="X72" s="39"/>
    </row>
    <row r="73" spans="1:24" ht="18.600000000000001" customHeight="1" x14ac:dyDescent="0.2">
      <c r="A73" s="31" t="s">
        <v>21</v>
      </c>
      <c r="B73" s="26">
        <f t="shared" si="1"/>
        <v>69</v>
      </c>
      <c r="C73" s="32">
        <v>58</v>
      </c>
      <c r="D73" s="32">
        <v>11</v>
      </c>
      <c r="E73" s="32" t="s">
        <v>12</v>
      </c>
      <c r="F73" s="26">
        <f t="shared" si="2"/>
        <v>57</v>
      </c>
      <c r="G73" s="32">
        <v>41</v>
      </c>
      <c r="H73" s="32">
        <v>14</v>
      </c>
      <c r="I73" s="32">
        <v>2</v>
      </c>
      <c r="J73" s="26" t="s">
        <v>12</v>
      </c>
      <c r="K73" s="32" t="s">
        <v>12</v>
      </c>
      <c r="L73" s="32" t="s">
        <v>12</v>
      </c>
      <c r="M73" s="34" t="s">
        <v>12</v>
      </c>
      <c r="N73" s="28"/>
      <c r="O73" s="28"/>
      <c r="P73" s="28"/>
      <c r="Q73" s="43"/>
      <c r="R73" s="38"/>
      <c r="S73" s="38"/>
      <c r="T73" s="38"/>
      <c r="U73" s="38"/>
      <c r="V73" s="39"/>
      <c r="W73" s="39"/>
      <c r="X73" s="39"/>
    </row>
    <row r="74" spans="1:24" ht="18.600000000000001" customHeight="1" x14ac:dyDescent="0.2">
      <c r="A74" s="31" t="s">
        <v>22</v>
      </c>
      <c r="B74" s="26">
        <f t="shared" si="1"/>
        <v>66</v>
      </c>
      <c r="C74" s="32">
        <v>61</v>
      </c>
      <c r="D74" s="32">
        <v>5</v>
      </c>
      <c r="E74" s="32" t="s">
        <v>12</v>
      </c>
      <c r="F74" s="26">
        <f t="shared" si="2"/>
        <v>42</v>
      </c>
      <c r="G74" s="32">
        <v>39</v>
      </c>
      <c r="H74" s="32">
        <v>3</v>
      </c>
      <c r="I74" s="32" t="s">
        <v>12</v>
      </c>
      <c r="J74" s="26">
        <f>SUM(K74:M74)</f>
        <v>2</v>
      </c>
      <c r="K74" s="32" t="s">
        <v>12</v>
      </c>
      <c r="L74" s="32">
        <v>2</v>
      </c>
      <c r="M74" s="34" t="s">
        <v>12</v>
      </c>
      <c r="N74" s="28"/>
      <c r="O74" s="28"/>
      <c r="P74" s="28"/>
      <c r="Q74" s="43"/>
      <c r="R74" s="38"/>
      <c r="S74" s="38"/>
      <c r="T74" s="38"/>
      <c r="U74" s="38"/>
      <c r="V74" s="39"/>
      <c r="W74" s="39"/>
      <c r="X74" s="39"/>
    </row>
    <row r="75" spans="1:24" ht="18.600000000000001" customHeight="1" x14ac:dyDescent="0.2">
      <c r="A75" s="31" t="s">
        <v>23</v>
      </c>
      <c r="B75" s="26" t="s">
        <v>12</v>
      </c>
      <c r="C75" s="32" t="s">
        <v>12</v>
      </c>
      <c r="D75" s="32" t="s">
        <v>12</v>
      </c>
      <c r="E75" s="32" t="s">
        <v>12</v>
      </c>
      <c r="F75" s="26">
        <f>SUM(G75:I75)</f>
        <v>1</v>
      </c>
      <c r="G75" s="32" t="s">
        <v>12</v>
      </c>
      <c r="H75" s="32">
        <v>1</v>
      </c>
      <c r="I75" s="32" t="s">
        <v>12</v>
      </c>
      <c r="J75" s="26" t="s">
        <v>12</v>
      </c>
      <c r="K75" s="32" t="s">
        <v>12</v>
      </c>
      <c r="L75" s="32" t="s">
        <v>12</v>
      </c>
      <c r="M75" s="34" t="s">
        <v>12</v>
      </c>
      <c r="N75" s="28"/>
      <c r="O75" s="28"/>
      <c r="P75" s="28"/>
      <c r="Q75" s="43"/>
      <c r="R75" s="38"/>
      <c r="S75" s="38"/>
      <c r="T75" s="38"/>
      <c r="U75" s="38"/>
      <c r="V75" s="39"/>
      <c r="W75" s="39"/>
      <c r="X75" s="39"/>
    </row>
    <row r="76" spans="1:24" ht="18.600000000000001" customHeight="1" x14ac:dyDescent="0.2">
      <c r="A76" s="31" t="s">
        <v>24</v>
      </c>
      <c r="B76" s="26">
        <f>SUM(C76:E76)</f>
        <v>2</v>
      </c>
      <c r="C76" s="32">
        <v>1</v>
      </c>
      <c r="D76" s="32">
        <v>1</v>
      </c>
      <c r="E76" s="32" t="s">
        <v>12</v>
      </c>
      <c r="F76" s="26">
        <f>SUM(G76:I76)</f>
        <v>3</v>
      </c>
      <c r="G76" s="32">
        <v>1</v>
      </c>
      <c r="H76" s="32">
        <v>2</v>
      </c>
      <c r="I76" s="32" t="s">
        <v>12</v>
      </c>
      <c r="J76" s="26" t="s">
        <v>12</v>
      </c>
      <c r="K76" s="32" t="s">
        <v>12</v>
      </c>
      <c r="L76" s="32" t="s">
        <v>12</v>
      </c>
      <c r="M76" s="34" t="s">
        <v>12</v>
      </c>
      <c r="N76" s="28"/>
      <c r="O76" s="28"/>
      <c r="P76" s="28"/>
      <c r="Q76" s="43"/>
      <c r="R76" s="38"/>
      <c r="S76" s="38"/>
      <c r="T76" s="38"/>
      <c r="U76" s="38"/>
      <c r="V76" s="39"/>
      <c r="W76" s="39"/>
      <c r="X76" s="39"/>
    </row>
    <row r="77" spans="1:24" ht="8.1" customHeight="1" x14ac:dyDescent="0.2">
      <c r="A77" s="46"/>
      <c r="B77" s="47"/>
      <c r="C77" s="47"/>
      <c r="D77" s="47"/>
      <c r="E77" s="47"/>
      <c r="F77" s="48"/>
      <c r="G77" s="48"/>
      <c r="H77" s="48"/>
      <c r="I77" s="48"/>
      <c r="J77" s="48"/>
      <c r="K77" s="48"/>
      <c r="L77" s="48"/>
      <c r="M77" s="49"/>
      <c r="N77" s="28"/>
      <c r="O77" s="28"/>
      <c r="P77" s="28"/>
      <c r="Q77" s="43"/>
      <c r="R77" s="38"/>
      <c r="S77" s="38"/>
      <c r="T77" s="38"/>
      <c r="U77" s="38"/>
      <c r="V77" s="39"/>
      <c r="W77" s="39"/>
      <c r="X77" s="39"/>
    </row>
    <row r="78" spans="1:24" ht="9.9499999999999993" customHeight="1" x14ac:dyDescent="0.2"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43"/>
      <c r="R78" s="38"/>
      <c r="S78" s="38"/>
      <c r="T78" s="38"/>
      <c r="U78" s="38"/>
      <c r="V78" s="39"/>
      <c r="W78" s="39"/>
      <c r="X78" s="39"/>
    </row>
    <row r="79" spans="1:24" ht="15" customHeight="1" x14ac:dyDescent="0.2">
      <c r="A79" s="50" t="s">
        <v>29</v>
      </c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43"/>
      <c r="R79" s="38"/>
      <c r="S79" s="38"/>
      <c r="T79" s="38"/>
      <c r="U79" s="38"/>
      <c r="V79" s="39"/>
      <c r="W79" s="39"/>
      <c r="X79" s="39"/>
    </row>
    <row r="80" spans="1:24" ht="15" customHeight="1" x14ac:dyDescent="0.2">
      <c r="A80" s="3" t="s">
        <v>30</v>
      </c>
      <c r="B80" s="3"/>
      <c r="C80" s="3"/>
      <c r="D80" s="3"/>
      <c r="E80" s="3"/>
      <c r="N80" s="3"/>
      <c r="O80" s="3"/>
      <c r="P80" s="3"/>
      <c r="Q80" s="3"/>
      <c r="R80" s="4"/>
      <c r="S80" s="4"/>
      <c r="T80" s="4"/>
      <c r="U80" s="4"/>
    </row>
    <row r="81" spans="1:21" ht="15" customHeight="1" x14ac:dyDescent="0.2">
      <c r="A81" s="51" t="s">
        <v>31</v>
      </c>
      <c r="N81" s="3"/>
      <c r="O81" s="3"/>
      <c r="P81" s="3"/>
      <c r="Q81" s="3"/>
      <c r="R81" s="4"/>
      <c r="S81" s="4"/>
      <c r="T81" s="4"/>
      <c r="U81" s="4"/>
    </row>
    <row r="82" spans="1:21" x14ac:dyDescent="0.2">
      <c r="N82" s="3"/>
      <c r="O82" s="3"/>
      <c r="P82" s="3"/>
      <c r="Q82" s="3"/>
      <c r="R82" s="4"/>
      <c r="S82" s="4"/>
      <c r="T82" s="4"/>
      <c r="U82" s="4"/>
    </row>
    <row r="92" spans="1:21" x14ac:dyDescent="0.2">
      <c r="A92" s="52"/>
      <c r="B92" s="52"/>
      <c r="C92" s="52"/>
      <c r="D92" s="52"/>
      <c r="E92" s="52"/>
    </row>
    <row r="93" spans="1:21" x14ac:dyDescent="0.2">
      <c r="A93" s="52"/>
      <c r="B93"/>
      <c r="C93"/>
      <c r="D93"/>
      <c r="E93"/>
      <c r="F93"/>
      <c r="G93"/>
      <c r="H93"/>
      <c r="I93"/>
      <c r="J93"/>
      <c r="K93"/>
      <c r="L93"/>
      <c r="M93"/>
      <c r="N93"/>
    </row>
    <row r="94" spans="1:21" x14ac:dyDescent="0.2">
      <c r="A94" s="52"/>
      <c r="B94"/>
      <c r="C94"/>
      <c r="D94"/>
      <c r="E94"/>
      <c r="F94"/>
      <c r="G94"/>
      <c r="H94"/>
      <c r="I94"/>
      <c r="J94"/>
      <c r="K94"/>
      <c r="L94"/>
      <c r="M94"/>
      <c r="N94"/>
    </row>
    <row r="95" spans="1:21" x14ac:dyDescent="0.2">
      <c r="A95" s="52"/>
      <c r="B95"/>
      <c r="C95"/>
      <c r="D95"/>
      <c r="E95"/>
      <c r="F95"/>
      <c r="G95"/>
      <c r="H95"/>
      <c r="I95"/>
      <c r="J95"/>
      <c r="K95"/>
      <c r="L95"/>
      <c r="M95"/>
      <c r="N95"/>
    </row>
    <row r="96" spans="1:21" x14ac:dyDescent="0.2">
      <c r="A96" s="52"/>
      <c r="B96"/>
      <c r="C96"/>
      <c r="D96"/>
      <c r="E96"/>
      <c r="F96"/>
      <c r="G96"/>
      <c r="H96"/>
      <c r="I96"/>
      <c r="J96"/>
      <c r="K96"/>
      <c r="L96"/>
      <c r="M96"/>
      <c r="N96"/>
    </row>
    <row r="97" spans="1:14" x14ac:dyDescent="0.2">
      <c r="B97"/>
      <c r="C97"/>
      <c r="D97"/>
      <c r="E97"/>
      <c r="F97"/>
      <c r="G97"/>
      <c r="H97"/>
      <c r="I97"/>
      <c r="J97"/>
      <c r="K97"/>
      <c r="L97"/>
      <c r="M97"/>
      <c r="N97"/>
    </row>
    <row r="98" spans="1:14" x14ac:dyDescent="0.2">
      <c r="B98"/>
      <c r="C98"/>
      <c r="D98"/>
      <c r="E98"/>
      <c r="F98"/>
      <c r="G98"/>
      <c r="H98"/>
      <c r="I98"/>
      <c r="J98"/>
      <c r="K98"/>
      <c r="L98"/>
      <c r="M98"/>
      <c r="N98"/>
    </row>
    <row r="99" spans="1:14" x14ac:dyDescent="0.2">
      <c r="B99"/>
      <c r="C99"/>
      <c r="D99"/>
      <c r="E99"/>
      <c r="F99"/>
      <c r="G99"/>
      <c r="H99"/>
      <c r="I99"/>
      <c r="J99"/>
      <c r="K99"/>
      <c r="L99"/>
      <c r="M99"/>
      <c r="N99"/>
    </row>
    <row r="100" spans="1:14" x14ac:dyDescent="0.2">
      <c r="B100"/>
      <c r="C100"/>
      <c r="D100"/>
      <c r="E100"/>
      <c r="F100"/>
      <c r="G100"/>
      <c r="H100"/>
      <c r="I100"/>
      <c r="J100"/>
      <c r="K100"/>
      <c r="L100"/>
      <c r="M100"/>
      <c r="N100"/>
    </row>
    <row r="101" spans="1:14" x14ac:dyDescent="0.2">
      <c r="B101"/>
      <c r="C101"/>
      <c r="D101"/>
      <c r="E101"/>
      <c r="F101"/>
      <c r="G101"/>
      <c r="H101"/>
      <c r="I101"/>
      <c r="J101"/>
      <c r="K101"/>
      <c r="L101"/>
      <c r="M101"/>
      <c r="N101"/>
    </row>
    <row r="102" spans="1:14" x14ac:dyDescent="0.2">
      <c r="A102" s="5"/>
      <c r="B102"/>
      <c r="C102"/>
      <c r="D102"/>
      <c r="E102"/>
      <c r="F102"/>
      <c r="G102"/>
      <c r="H102"/>
      <c r="I102"/>
      <c r="J102"/>
      <c r="K102"/>
      <c r="L102"/>
      <c r="M102"/>
      <c r="N102"/>
    </row>
    <row r="103" spans="1:14" x14ac:dyDescent="0.2">
      <c r="A103" s="5"/>
      <c r="B103"/>
      <c r="C103"/>
      <c r="D103"/>
      <c r="E103"/>
      <c r="F103"/>
      <c r="G103"/>
      <c r="H103"/>
      <c r="I103"/>
      <c r="J103"/>
      <c r="K103"/>
      <c r="L103"/>
      <c r="M103"/>
      <c r="N103"/>
    </row>
    <row r="104" spans="1:14" x14ac:dyDescent="0.2">
      <c r="A104" s="5"/>
      <c r="B104"/>
      <c r="C104"/>
      <c r="D104"/>
      <c r="E104"/>
      <c r="F104"/>
      <c r="G104"/>
      <c r="H104"/>
      <c r="I104"/>
      <c r="J104"/>
      <c r="K104"/>
      <c r="L104"/>
      <c r="M104"/>
      <c r="N104"/>
    </row>
    <row r="105" spans="1:14" x14ac:dyDescent="0.2">
      <c r="A105" s="5"/>
      <c r="B105"/>
      <c r="C105"/>
      <c r="D105"/>
      <c r="E105"/>
      <c r="F105"/>
      <c r="G105"/>
      <c r="H105"/>
      <c r="I105"/>
      <c r="J105"/>
      <c r="K105"/>
      <c r="L105"/>
      <c r="M105"/>
      <c r="N105"/>
    </row>
    <row r="106" spans="1:14" x14ac:dyDescent="0.2">
      <c r="A106" s="5"/>
      <c r="B106"/>
      <c r="C106"/>
      <c r="D106"/>
      <c r="E106"/>
      <c r="F106"/>
      <c r="G106"/>
      <c r="H106"/>
      <c r="I106"/>
      <c r="J106"/>
      <c r="K106"/>
      <c r="L106"/>
      <c r="M106"/>
      <c r="N106"/>
    </row>
    <row r="107" spans="1:14" x14ac:dyDescent="0.2">
      <c r="A107" s="5"/>
      <c r="B107"/>
      <c r="C107"/>
      <c r="D107"/>
      <c r="E107"/>
      <c r="F107"/>
      <c r="G107"/>
      <c r="H107"/>
      <c r="I107"/>
      <c r="J107"/>
      <c r="K107"/>
      <c r="L107"/>
      <c r="M107"/>
      <c r="N107"/>
    </row>
    <row r="108" spans="1:14" x14ac:dyDescent="0.2">
      <c r="A108" s="5"/>
      <c r="B108"/>
      <c r="C108"/>
      <c r="D108"/>
      <c r="E108"/>
      <c r="F108"/>
      <c r="G108"/>
      <c r="H108"/>
      <c r="I108"/>
      <c r="J108"/>
      <c r="K108"/>
      <c r="L108"/>
      <c r="M108"/>
      <c r="N108"/>
    </row>
    <row r="109" spans="1:14" x14ac:dyDescent="0.2">
      <c r="A109" s="5"/>
      <c r="B109"/>
      <c r="C109"/>
      <c r="D109"/>
      <c r="E109"/>
      <c r="F109"/>
      <c r="G109"/>
      <c r="H109"/>
      <c r="I109"/>
      <c r="J109"/>
      <c r="K109"/>
      <c r="L109"/>
      <c r="M109"/>
      <c r="N109"/>
    </row>
    <row r="110" spans="1:14" x14ac:dyDescent="0.2">
      <c r="B110"/>
      <c r="C110"/>
      <c r="D110"/>
      <c r="E110"/>
      <c r="F110"/>
      <c r="G110"/>
      <c r="H110"/>
      <c r="I110"/>
      <c r="J110"/>
      <c r="K110"/>
      <c r="L110"/>
      <c r="M110"/>
      <c r="N110"/>
    </row>
    <row r="111" spans="1:14" x14ac:dyDescent="0.2">
      <c r="B111"/>
      <c r="C111"/>
      <c r="D111"/>
      <c r="E111"/>
      <c r="F111"/>
      <c r="G111"/>
      <c r="H111"/>
      <c r="I111"/>
      <c r="J111"/>
      <c r="K111"/>
      <c r="L111"/>
      <c r="M111"/>
      <c r="N111"/>
    </row>
    <row r="112" spans="1:14" x14ac:dyDescent="0.2">
      <c r="B112"/>
      <c r="C112"/>
      <c r="D112"/>
      <c r="E112"/>
      <c r="F112"/>
      <c r="G112"/>
      <c r="H112"/>
      <c r="I112"/>
      <c r="J112"/>
      <c r="K112"/>
      <c r="L112"/>
      <c r="M112"/>
      <c r="N112"/>
    </row>
    <row r="113" spans="1:14" x14ac:dyDescent="0.2">
      <c r="B113"/>
      <c r="C113"/>
      <c r="D113"/>
      <c r="E113"/>
      <c r="F113"/>
      <c r="G113"/>
      <c r="H113"/>
      <c r="I113"/>
      <c r="J113"/>
      <c r="K113"/>
      <c r="L113"/>
      <c r="M113"/>
      <c r="N113"/>
    </row>
    <row r="114" spans="1:14" x14ac:dyDescent="0.2">
      <c r="A114" s="45"/>
      <c r="B114"/>
      <c r="C114"/>
      <c r="D114"/>
      <c r="E114"/>
      <c r="F114"/>
      <c r="G114"/>
      <c r="H114"/>
      <c r="I114"/>
      <c r="J114"/>
      <c r="K114"/>
      <c r="L114"/>
      <c r="M114"/>
      <c r="N114"/>
    </row>
    <row r="115" spans="1:14" x14ac:dyDescent="0.2">
      <c r="B115"/>
      <c r="C115"/>
      <c r="D115"/>
      <c r="E115"/>
      <c r="F115"/>
      <c r="G115"/>
      <c r="H115"/>
      <c r="I115"/>
      <c r="J115"/>
      <c r="K115"/>
      <c r="L115"/>
      <c r="M115"/>
      <c r="N115"/>
    </row>
    <row r="116" spans="1:14" x14ac:dyDescent="0.2">
      <c r="B116"/>
      <c r="C116"/>
      <c r="D116"/>
      <c r="E116"/>
      <c r="F116"/>
      <c r="G116"/>
      <c r="H116"/>
      <c r="I116"/>
      <c r="J116"/>
      <c r="K116"/>
      <c r="L116"/>
      <c r="M116"/>
      <c r="N116"/>
    </row>
    <row r="117" spans="1:14" x14ac:dyDescent="0.2">
      <c r="B117"/>
      <c r="C117"/>
      <c r="D117"/>
      <c r="E117"/>
      <c r="F117"/>
      <c r="G117"/>
      <c r="H117"/>
      <c r="I117"/>
      <c r="J117"/>
      <c r="K117"/>
      <c r="L117"/>
      <c r="M117"/>
      <c r="N117"/>
    </row>
    <row r="118" spans="1:14" x14ac:dyDescent="0.2">
      <c r="B118"/>
      <c r="C118"/>
      <c r="D118"/>
      <c r="E118"/>
      <c r="F118"/>
      <c r="G118"/>
      <c r="H118"/>
      <c r="I118"/>
      <c r="J118"/>
      <c r="K118"/>
      <c r="L118"/>
      <c r="M118"/>
      <c r="N118"/>
    </row>
    <row r="119" spans="1:14" x14ac:dyDescent="0.2">
      <c r="B119"/>
      <c r="C119"/>
      <c r="D119"/>
      <c r="E119"/>
      <c r="F119"/>
      <c r="G119"/>
      <c r="H119"/>
      <c r="I119"/>
      <c r="J119"/>
      <c r="K119"/>
      <c r="L119"/>
      <c r="M119"/>
      <c r="N119"/>
    </row>
    <row r="120" spans="1:14" x14ac:dyDescent="0.2">
      <c r="B120"/>
      <c r="C120"/>
      <c r="D120"/>
      <c r="E120"/>
      <c r="F120"/>
      <c r="G120"/>
      <c r="H120"/>
      <c r="I120"/>
      <c r="J120"/>
      <c r="K120"/>
      <c r="L120"/>
      <c r="M120"/>
      <c r="N120"/>
    </row>
    <row r="121" spans="1:14" x14ac:dyDescent="0.2">
      <c r="B121"/>
      <c r="C121"/>
      <c r="D121"/>
      <c r="E121"/>
      <c r="F121"/>
      <c r="G121"/>
      <c r="H121"/>
      <c r="I121"/>
      <c r="J121"/>
      <c r="K121"/>
      <c r="L121"/>
      <c r="M121"/>
      <c r="N121"/>
    </row>
    <row r="122" spans="1:14" x14ac:dyDescent="0.2">
      <c r="B122"/>
      <c r="C122"/>
      <c r="D122"/>
      <c r="E122"/>
      <c r="F122"/>
      <c r="G122"/>
      <c r="H122"/>
      <c r="I122"/>
      <c r="J122"/>
      <c r="K122"/>
      <c r="L122"/>
      <c r="M122"/>
      <c r="N122"/>
    </row>
    <row r="123" spans="1:14" x14ac:dyDescent="0.2">
      <c r="B123"/>
      <c r="C123"/>
      <c r="D123"/>
      <c r="E123"/>
      <c r="F123"/>
      <c r="G123"/>
      <c r="H123"/>
      <c r="I123"/>
      <c r="J123"/>
      <c r="K123"/>
      <c r="L123"/>
      <c r="M123"/>
      <c r="N123"/>
    </row>
  </sheetData>
  <mergeCells count="11">
    <mergeCell ref="K6:M6"/>
    <mergeCell ref="A2:M2"/>
    <mergeCell ref="A4:A7"/>
    <mergeCell ref="B5:B7"/>
    <mergeCell ref="C5:E5"/>
    <mergeCell ref="F5:F7"/>
    <mergeCell ref="G5:I5"/>
    <mergeCell ref="J5:J7"/>
    <mergeCell ref="K5:M5"/>
    <mergeCell ref="C6:E6"/>
    <mergeCell ref="G6:I6"/>
  </mergeCells>
  <printOptions horizontalCentered="1"/>
  <pageMargins left="0.74803149606299213" right="0.74803149606299213" top="0.98425196850393704" bottom="0.98425196850393704" header="0" footer="0"/>
  <pageSetup scale="80" orientation="portrait" r:id="rId1"/>
  <ignoredErrors>
    <ignoredError sqref="B21 B35 B50 B6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45</vt:lpstr>
      <vt:lpstr>'45'!Área_de_impresión</vt:lpstr>
      <vt:lpstr>'45'!Títulos_a_imprimir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2021-10-25T19:21:27Z</dcterms:created>
  <dcterms:modified xsi:type="dcterms:W3CDTF">2021-10-25T19:22:18Z</dcterms:modified>
</cp:coreProperties>
</file>