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Y:\DEPT_ESTADISTICA\SOCIALES\Boletines 2023\Movimiento Internacional Pasajero 2023\"/>
    </mc:Choice>
  </mc:AlternateContent>
  <bookViews>
    <workbookView xWindow="2895" yWindow="2355" windowWidth="10950" windowHeight="11640"/>
  </bookViews>
  <sheets>
    <sheet name="45" sheetId="2" r:id="rId1"/>
  </sheets>
  <calcPr calcId="152511"/>
</workbook>
</file>

<file path=xl/calcChain.xml><?xml version="1.0" encoding="utf-8"?>
<calcChain xmlns="http://schemas.openxmlformats.org/spreadsheetml/2006/main">
  <c r="F11" i="2" l="1"/>
  <c r="E11" i="2"/>
  <c r="D12" i="2"/>
  <c r="E23" i="2"/>
  <c r="E38" i="2"/>
  <c r="E39" i="2"/>
  <c r="E40" i="2"/>
  <c r="E41" i="2"/>
  <c r="E42" i="2"/>
  <c r="E43" i="2"/>
  <c r="E44" i="2"/>
  <c r="E45" i="2"/>
  <c r="E46" i="2"/>
  <c r="E47" i="2"/>
  <c r="E48" i="2"/>
  <c r="E37" i="2"/>
  <c r="E36" i="2"/>
  <c r="E25" i="2"/>
  <c r="E26" i="2"/>
  <c r="E27" i="2"/>
  <c r="E28" i="2"/>
  <c r="E29" i="2"/>
  <c r="E30" i="2"/>
  <c r="E31" i="2"/>
  <c r="E32" i="2"/>
  <c r="E33" i="2"/>
  <c r="E34" i="2"/>
  <c r="E35" i="2"/>
  <c r="E24" i="2"/>
  <c r="E12" i="2"/>
  <c r="E13" i="2"/>
  <c r="E14" i="2"/>
  <c r="E15" i="2"/>
  <c r="B25" i="2"/>
  <c r="B26" i="2"/>
  <c r="B27" i="2"/>
  <c r="B28" i="2"/>
  <c r="B29" i="2"/>
  <c r="B30" i="2"/>
  <c r="B31" i="2"/>
  <c r="B32" i="2"/>
  <c r="B33" i="2"/>
  <c r="B34" i="2"/>
  <c r="B35" i="2"/>
  <c r="B24" i="2"/>
  <c r="B23" i="2"/>
  <c r="B37" i="2"/>
  <c r="B38" i="2"/>
  <c r="B39" i="2"/>
  <c r="B41" i="2"/>
  <c r="B36" i="2"/>
  <c r="B42" i="2"/>
  <c r="B43" i="2"/>
  <c r="B44" i="2"/>
  <c r="B45" i="2"/>
  <c r="B46" i="2"/>
  <c r="B47" i="2"/>
  <c r="B48" i="2"/>
  <c r="B40" i="2"/>
  <c r="D13" i="2"/>
  <c r="B13" i="2"/>
  <c r="D14" i="2"/>
  <c r="D15" i="2"/>
  <c r="D16" i="2"/>
  <c r="D10" i="2"/>
  <c r="D17" i="2"/>
  <c r="D18" i="2"/>
  <c r="D19" i="2"/>
  <c r="B19" i="2"/>
  <c r="D20" i="2"/>
  <c r="D21" i="2"/>
  <c r="D22" i="2"/>
  <c r="B22" i="2"/>
  <c r="D11" i="2"/>
  <c r="F12" i="2"/>
  <c r="B12" i="2"/>
  <c r="F13" i="2"/>
  <c r="F14" i="2"/>
  <c r="B14" i="2"/>
  <c r="F15" i="2"/>
  <c r="B15" i="2"/>
  <c r="F16" i="2"/>
  <c r="E16" i="2"/>
  <c r="F17" i="2"/>
  <c r="B17" i="2"/>
  <c r="F18" i="2"/>
  <c r="E18" i="2"/>
  <c r="F19" i="2"/>
  <c r="E19" i="2"/>
  <c r="F20" i="2"/>
  <c r="E20" i="2"/>
  <c r="F21" i="2"/>
  <c r="F22" i="2"/>
  <c r="G14" i="2"/>
  <c r="G18" i="2"/>
  <c r="G12" i="2"/>
  <c r="G13" i="2"/>
  <c r="G15" i="2"/>
  <c r="G16" i="2"/>
  <c r="G17" i="2"/>
  <c r="G19" i="2"/>
  <c r="G20" i="2"/>
  <c r="G21" i="2"/>
  <c r="B21" i="2"/>
  <c r="G22" i="2"/>
  <c r="E22" i="2"/>
  <c r="G11" i="2"/>
  <c r="G10" i="2"/>
  <c r="G36" i="2"/>
  <c r="G23" i="2"/>
  <c r="D36" i="2"/>
  <c r="F36" i="2"/>
  <c r="F23" i="2"/>
  <c r="D23" i="2"/>
  <c r="B20" i="2"/>
  <c r="B11" i="2"/>
  <c r="E21" i="2"/>
  <c r="B16" i="2"/>
  <c r="F10" i="2"/>
  <c r="B18" i="2"/>
  <c r="E17" i="2"/>
  <c r="E10" i="2"/>
  <c r="B10" i="2"/>
  <c r="C20" i="2"/>
  <c r="C39" i="2"/>
  <c r="C35" i="2"/>
  <c r="C40" i="2"/>
  <c r="C33" i="2"/>
  <c r="C34" i="2"/>
  <c r="C24" i="2"/>
  <c r="C10" i="2"/>
  <c r="C29" i="2"/>
  <c r="C37" i="2"/>
  <c r="C41" i="2"/>
  <c r="C44" i="2"/>
  <c r="C42" i="2"/>
  <c r="C13" i="2"/>
  <c r="C25" i="2"/>
  <c r="C36" i="2"/>
  <c r="C47" i="2"/>
  <c r="C15" i="2"/>
  <c r="C30" i="2"/>
  <c r="C21" i="2"/>
  <c r="C46" i="2"/>
  <c r="C23" i="2"/>
  <c r="C22" i="2"/>
  <c r="C12" i="2"/>
  <c r="C43" i="2"/>
  <c r="C14" i="2"/>
  <c r="C28" i="2"/>
  <c r="C38" i="2"/>
  <c r="C32" i="2"/>
  <c r="C31" i="2"/>
  <c r="C26" i="2"/>
  <c r="C27" i="2"/>
  <c r="C17" i="2"/>
  <c r="C45" i="2"/>
  <c r="C48" i="2"/>
  <c r="C19" i="2"/>
  <c r="C16" i="2"/>
  <c r="C11" i="2"/>
  <c r="C18" i="2"/>
</calcChain>
</file>

<file path=xl/connections.xml><?xml version="1.0" encoding="utf-8"?>
<connections xmlns="http://schemas.openxmlformats.org/spreadsheetml/2006/main">
  <connection id="1" sourceFile="\\INEC_NAS_01\Sociales\MIGRA\BASE DE DATOS\BASE DE DATOS 2016\OTROS PUERTOS\BASE CAPTURA TODO\ACCENT\BALBOA Y CRISTOBAL SALIDA 2016.accdb" keepAlive="1" name="BALBOA Y CRISTOBAL SALIDA 2016" type="5" refreshedVersion="4">
    <dbPr connection="Provider=Microsoft.ACE.OLEDB.12.0;User ID=Admin;Data Source=\\INEC_NAS_01\Sociales\MIGRA\BASE DE DATOS\BASE DE DATOS 2016\OTROS PUERTOS\BASE CAPTURA TODO\ACCENT\BALBOA Y CRISTOBAL SALIDA 2016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Consulta4" commandType="3"/>
  </connection>
  <connection id="2" sourceFile="Y:\MIGRA\BASE DE DATOS\BASE DE DATOS 2019\OTROS PUERTOS\OTROS PUERTOS\ACCESS\BALBOA Y CRISTOBAL SALIDA AÑO 2019.mdb" keepAlive="1" name="BALBOA Y CRISTOBAL SALIDA AÑO 2019" type="5" refreshedVersion="4">
    <dbPr connection="Provider=Microsoft.ACE.OLEDB.12.0;Password=&quot;&quot;;User ID=Admin;Data Source=Y:\MIGRA\BASE DE DATOS\BASE DE DATOS 2019\OTROS PUERTOS\OTROS PUERTOS\ACCESS\BALBOA Y CRISTOBAL SALIDA AÑO 2019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EDAD" commandType="3"/>
  </connection>
  <connection id="3" sourceFile="Y:\MIGRA\BASE DE DATOS\BASE DE DATOS 2019\OTROS PUERTOS\OTROS PUERTOS\ACCESS\BALBOA Y CRISTOBAL SALIDA AÑO 2019.mdb" keepAlive="1" name="BALBOA Y CRISTOBAL SALIDA AÑO 20191" type="5" refreshedVersion="4">
    <dbPr connection="Provider=Microsoft.ACE.OLEDB.12.0;User ID=Admin;Data Source=Y:\MIGRA\BASE DE DATOS\BASE DE DATOS 2019\OTROS PUERTOS\OTROS PUERTOS\ACCESS\BALBOA Y CRISTOBAL SALIDA AÑO 2019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4" sourceFile="Y:\MIGRA\BASE DE DATOS\BASE DE DATOS 2017\OTROS PUERTOS 2017\ENTRADA\Guabito\ACCESS\SALIDA  BALBOA Y CRISTOBAL 2017.mdb" keepAlive="1" name="SALIDA  BALBOA Y CRISTOBAL 2017" type="5" refreshedVersion="4">
    <dbPr connection="Provider=Microsoft.ACE.OLEDB.12.0;Password=&quot;&quot;;User ID=Admin;Data Source=Y:\MIGRA\BASE DE DATOS\BASE DE DATOS 2017\OTROS PUERTOS 2017\ENTRADA\Guabito\ACCESS\SALIDA  BALBOA Y CRISTOBAL 2017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2" commandType="3"/>
  </connection>
  <connection id="5" sourceFile="Y:\MIGRA\BASE DE DATOS\BASE DE DATOS 2017\OTROS PUERTOS 2017\ENTRADA\Guabito\ACCESS\SALIDA  BALBOA Y CRISTOBAL 2017.mdb" keepAlive="1" name="SALIDA  BALBOA Y CRISTOBAL 20171" type="5" refreshedVersion="4">
    <dbPr connection="Provider=Microsoft.ACE.OLEDB.12.0;User ID=Admin;Data Source=Y:\MIGRA\BASE DE DATOS\BASE DE DATOS 2017\OTROS PUERTOS 2017\ENTRADA\Guabito\ACCESS\SALIDA  BALBOA Y CRISTOBAL 2017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1" commandType="3"/>
  </connection>
  <connection id="6" sourceFile="Y:\MIGRA\BASE DE DATOS\BASE DE DATOS 2017\OTROS PUERTOS 2017\ENTRADA\Guabito\ACCESS\SALIDA  BALBOA Y CRISTOBAL 2017.mdb" keepAlive="1" name="SALIDA  BALBOA Y CRISTOBAL 20172" type="5" refreshedVersion="4">
    <dbPr connection="Provider=Microsoft.ACE.OLEDB.12.0;Password=&quot;&quot;;User ID=Admin;Data Source=Y:\MIGRA\BASE DE DATOS\BASE DE DATOS 2017\OTROS PUERTOS 2017\ENTRADA\Guabito\ACCESS\SALIDA  BALBOA Y CRISTOBAL 2017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1" commandType="3"/>
  </connection>
  <connection id="7" sourceFile="Y:\MIGRA\BASE DE DATOS\BASE DE DATOS 2017\OTROS PUERTOS 2017\ENTRADA\Guabito\ACCESS\SALIDA  BALBOA Y CRISTOBAL 2017.mdb" keepAlive="1" name="SALIDA  BALBOA Y CRISTOBAL 20173" type="5" refreshedVersion="4">
    <dbPr connection="Provider=Microsoft.ACE.OLEDB.12.0;User ID=Admin;Data Source=Y:\MIGRA\BASE DE DATOS\BASE DE DATOS 2017\OTROS PUERTOS 2017\ENTRADA\Guabito\ACCESS\SALIDA  BALBOA Y CRISTOBAL 2017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1" commandType="3"/>
  </connection>
  <connection id="8" sourceFile="Z:\MIGRA\VERSIÓN BASES\SALIDA 2015\SALIDA_2015_2 BALBOA CRISTOBAL.xlsx" keepAlive="1" name="SALIDA_2015_2 BALBOA CRISTOBAL" type="5" refreshedVersion="4">
    <dbPr connection="Provider=Microsoft.ACE.OLEDB.12.0;Password=&quot;&quot;;User ID=Admin;Data Source=Z:\MIGRA\VERSIÓN BASES\SALIDA 2015\SALIDA_2015_2 BALBOA CRISTOBAL.xlsx;Mode=Share Deny Write;Extended Properties=&quot;HDR=YES;&quot;;Jet OLEDB:System database=&quot;&quot;;Jet OLEDB:Registry Path=&quot;&quot;;Jet OLEDB:Database Password=&quot;&quot;;Jet OLEDB:Engine Type=3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'Bal Cris$'" commandType="3"/>
  </connection>
  <connection id="9" sourceFile="Z:\MIGRA\VERSIÓN BASES\SALIDA 2015\SALIDA_2015_2 BALBOA CRISTOBAL.xlsx" keepAlive="1" name="SALIDA_2015_2 BALBOA CRISTOBAL1" type="5" refreshedVersion="0" new="1" background="1">
    <dbPr connection="Provider=Microsoft.ACE.OLEDB.12.0;Password=&quot;&quot;;User ID=Admin;Data Source=Z:\MIGRA\VERSIÓN BASES\SALIDA 2015\SALIDA_2015_2 BALBOA CRISTOBAL.xlsx;Mode=Share Deny Write;Extended Properties=&quot;HDR=YES;&quot;;Jet OLEDB:System database=&quot;&quot;;Jet OLEDB:Registry Path=&quot;&quot;;Jet OLEDB:Database Password=&quot;&quot;;Jet OLEDB:Engine Type=3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'Bal Cris$'" commandType="3"/>
  </connection>
  <connection id="10" sourceFile="\\inec_nas_01\Sociales\MIGRA\BASE DE DATOS\BASE DE DATOS 2023\OTROS PUERTOS 2023\ACCESS\SALIDA\SALIDAS BALBOA Y CRISTOBAL 2023.accdb" keepAlive="1" name="SALIDAS BALBOA Y CRISTOBAL 2023" type="5" refreshedVersion="4">
    <dbPr connection="Provider=Microsoft.ACE.OLEDB.12.0;Password=&quot;&quot;;User ID=Admin;Data Source=\\inec_nas_01\Sociales\MIGRA\BASE DE DATOS\BASE DE DATOS 2023\OTROS PUERTOS 2023\ACCESS\SALIDA\SALIDAS BALBOA Y CRISTOBAL 2023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11" sourceFile="\\inec_nas_01\Sociales\MIGRA\BASE DE DATOS\BASE DE DATOS 2023\OTROS PUERTOS 2023\ACCESS\SALIDA\SALIDAS BALBOA Y CRISTOBAL 2023.accdb" keepAlive="1" name="SALIDAS BALBOA Y CRISTOBAL 20231" type="5" refreshedVersion="4">
    <dbPr connection="Provider=Microsoft.ACE.OLEDB.12.0;User ID=Admin;Data Source=\\inec_nas_01\Sociales\MIGRA\BASE DE DATOS\BASE DE DATOS 2023\OTROS PUERTOS 2023\ACCESS\SALIDA\SALIDAS BALBOA Y CRISTOBAL 2023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</connections>
</file>

<file path=xl/sharedStrings.xml><?xml version="1.0" encoding="utf-8"?>
<sst xmlns="http://schemas.openxmlformats.org/spreadsheetml/2006/main" count="54" uniqueCount="29">
  <si>
    <t>Clase</t>
  </si>
  <si>
    <t>Total</t>
  </si>
  <si>
    <t>Residentes</t>
  </si>
  <si>
    <t>Visitantes</t>
  </si>
  <si>
    <t>Panameños</t>
  </si>
  <si>
    <t>Salida de pasajeros</t>
  </si>
  <si>
    <t>Porcentaje         (1)</t>
  </si>
  <si>
    <t>Sexo y grupos de edad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</si>
  <si>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</si>
  <si>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</si>
  <si>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</si>
  <si>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</si>
  <si>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</si>
  <si>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</si>
  <si>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</si>
  <si>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</si>
  <si>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</si>
  <si>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</si>
  <si>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y más</t>
  </si>
  <si>
    <t>Fuente: Servicio Nacional de Migración.</t>
  </si>
  <si>
    <t xml:space="preserve">- Cantidad nula o cero.      </t>
  </si>
  <si>
    <t xml:space="preserve">Cuadro 45.  SALIDA DE PASAJEROS DE LA REPÚBLICA  POR LOS PUERTOS DE BALBOA Y </t>
  </si>
  <si>
    <t>CRISTÓBAL, POR CLASE, SEGÚN SEXO Y GRUPOS DE  EDAD: AÑO 2023</t>
  </si>
  <si>
    <t>Extranjeros</t>
  </si>
  <si>
    <t>Hombres</t>
  </si>
  <si>
    <t>Mujeres</t>
  </si>
  <si>
    <t>TOTAL</t>
  </si>
  <si>
    <t>Menos de 15</t>
  </si>
  <si>
    <t>(1) De existir diferencia entre el total y los parciales se debe al redondeo.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</si>
</sst>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95" formatCode="_ * #,##0_ ;_ * \-#,##0_ ;_ * &quot;-&quot;_ ;_ @_ "/>
    <numFmt numFmtId="218" formatCode="0.000"/>
    <numFmt numFmtId="219" formatCode="0.0"/>
    <numFmt numFmtId="222" formatCode="#,##0;&quot;-&quot;;&quot;-&quot;"/>
  </numFmts>
  <fonts count="4" x14ac:knownFonts="1">
    <font>
      <sz val="10"/>
      <name val="Arial"/>
    </font>
    <font>
      <sz val="10"/>
      <name val="Arial"/>
      <family val="2"/>
    </font>
    <font>
      <sz val="10"/>
      <color indexed="5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CA6CE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Fill="1"/>
    <xf numFmtId="0" fontId="1" fillId="0" borderId="1" xfId="0" applyFont="1" applyBorder="1"/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/>
    <xf numFmtId="49" fontId="1" fillId="0" borderId="0" xfId="0" applyNumberFormat="1" applyFont="1" applyBorder="1"/>
    <xf numFmtId="49" fontId="1" fillId="0" borderId="4" xfId="0" applyNumberFormat="1" applyFont="1" applyBorder="1"/>
    <xf numFmtId="195" fontId="2" fillId="0" borderId="0" xfId="0" applyNumberFormat="1" applyFont="1" applyFill="1" applyBorder="1"/>
    <xf numFmtId="0" fontId="2" fillId="0" borderId="0" xfId="0" applyFont="1" applyFill="1" applyBorder="1"/>
    <xf numFmtId="0" fontId="1" fillId="0" borderId="3" xfId="0" applyFont="1" applyBorder="1" applyAlignment="1">
      <alignment vertical="center"/>
    </xf>
    <xf numFmtId="49" fontId="1" fillId="0" borderId="3" xfId="0" applyNumberFormat="1" applyFont="1" applyBorder="1" applyAlignment="1">
      <alignment vertical="center"/>
    </xf>
    <xf numFmtId="49" fontId="1" fillId="0" borderId="0" xfId="0" applyNumberFormat="1" applyFont="1" applyAlignment="1">
      <alignment vertical="center"/>
    </xf>
    <xf numFmtId="195" fontId="2" fillId="0" borderId="5" xfId="0" applyNumberFormat="1" applyFont="1" applyFill="1" applyBorder="1" applyAlignment="1">
      <alignment vertical="center"/>
    </xf>
    <xf numFmtId="49" fontId="1" fillId="0" borderId="3" xfId="0" applyNumberFormat="1" applyFont="1" applyBorder="1" applyAlignment="1">
      <alignment vertical="top"/>
    </xf>
    <xf numFmtId="49" fontId="1" fillId="0" borderId="0" xfId="0" applyNumberFormat="1" applyFont="1" applyBorder="1" applyAlignment="1">
      <alignment vertical="top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3" fillId="0" borderId="0" xfId="0" applyFont="1" applyBorder="1"/>
    <xf numFmtId="0" fontId="3" fillId="0" borderId="0" xfId="0" applyFont="1"/>
    <xf numFmtId="0" fontId="1" fillId="0" borderId="0" xfId="0" applyFont="1"/>
    <xf numFmtId="219" fontId="3" fillId="0" borderId="0" xfId="0" applyNumberFormat="1" applyFont="1"/>
    <xf numFmtId="219" fontId="1" fillId="0" borderId="0" xfId="0" applyNumberFormat="1" applyFont="1" applyBorder="1"/>
    <xf numFmtId="222" fontId="3" fillId="0" borderId="6" xfId="0" applyNumberFormat="1" applyFont="1" applyBorder="1" applyAlignment="1">
      <alignment vertical="center"/>
    </xf>
    <xf numFmtId="222" fontId="3" fillId="0" borderId="7" xfId="0" applyNumberFormat="1" applyFont="1" applyBorder="1" applyAlignment="1">
      <alignment vertical="center"/>
    </xf>
    <xf numFmtId="222" fontId="3" fillId="0" borderId="7" xfId="0" applyNumberFormat="1" applyFont="1" applyBorder="1" applyAlignment="1">
      <alignment horizontal="right" wrapText="1"/>
    </xf>
    <xf numFmtId="222" fontId="1" fillId="0" borderId="6" xfId="0" applyNumberFormat="1" applyFont="1" applyBorder="1" applyAlignment="1">
      <alignment vertical="center"/>
    </xf>
    <xf numFmtId="222" fontId="1" fillId="0" borderId="6" xfId="0" applyNumberFormat="1" applyFont="1" applyFill="1" applyBorder="1" applyAlignment="1">
      <alignment vertical="center"/>
    </xf>
    <xf numFmtId="222" fontId="3" fillId="0" borderId="6" xfId="0" applyNumberFormat="1" applyFont="1" applyBorder="1"/>
    <xf numFmtId="222" fontId="3" fillId="0" borderId="7" xfId="0" applyNumberFormat="1" applyFont="1" applyBorder="1"/>
    <xf numFmtId="222" fontId="1" fillId="0" borderId="7" xfId="0" applyNumberFormat="1" applyFont="1" applyBorder="1"/>
    <xf numFmtId="222" fontId="1" fillId="0" borderId="7" xfId="0" applyNumberFormat="1" applyFont="1" applyFill="1" applyBorder="1" applyAlignment="1">
      <alignment horizontal="right" wrapText="1"/>
    </xf>
    <xf numFmtId="219" fontId="1" fillId="0" borderId="2" xfId="0" applyNumberFormat="1" applyFont="1" applyBorder="1" applyAlignment="1">
      <alignment horizontal="center" vertical="center" wrapText="1"/>
    </xf>
    <xf numFmtId="219" fontId="3" fillId="0" borderId="6" xfId="0" applyNumberFormat="1" applyFont="1" applyBorder="1" applyAlignment="1">
      <alignment vertical="center"/>
    </xf>
    <xf numFmtId="219" fontId="1" fillId="0" borderId="6" xfId="0" applyNumberFormat="1" applyFont="1" applyBorder="1" applyAlignment="1">
      <alignment vertical="center"/>
    </xf>
    <xf numFmtId="219" fontId="1" fillId="0" borderId="5" xfId="0" applyNumberFormat="1" applyFont="1" applyBorder="1" applyAlignment="1">
      <alignment vertical="center"/>
    </xf>
    <xf numFmtId="219" fontId="1" fillId="0" borderId="0" xfId="0" applyNumberFormat="1" applyFont="1"/>
    <xf numFmtId="218" fontId="1" fillId="0" borderId="0" xfId="0" applyNumberFormat="1" applyFont="1" applyBorder="1"/>
    <xf numFmtId="218" fontId="1" fillId="0" borderId="8" xfId="0" applyNumberFormat="1" applyFont="1" applyBorder="1"/>
    <xf numFmtId="218" fontId="1" fillId="0" borderId="1" xfId="0" applyNumberFormat="1" applyFont="1" applyBorder="1"/>
    <xf numFmtId="222" fontId="3" fillId="0" borderId="6" xfId="0" applyNumberFormat="1" applyFont="1" applyBorder="1" applyAlignment="1">
      <alignment horizontal="right" wrapText="1"/>
    </xf>
    <xf numFmtId="222" fontId="1" fillId="0" borderId="6" xfId="0" applyNumberFormat="1" applyFont="1" applyBorder="1" applyAlignment="1">
      <alignment horizontal="right" wrapText="1"/>
    </xf>
    <xf numFmtId="195" fontId="3" fillId="0" borderId="5" xfId="0" applyNumberFormat="1" applyFont="1" applyBorder="1" applyAlignment="1">
      <alignment vertical="center"/>
    </xf>
    <xf numFmtId="219" fontId="3" fillId="0" borderId="0" xfId="0" applyNumberFormat="1" applyFont="1" applyBorder="1"/>
    <xf numFmtId="222" fontId="1" fillId="0" borderId="7" xfId="0" applyNumberFormat="1" applyFont="1" applyFill="1" applyBorder="1" applyAlignment="1">
      <alignment vertical="center"/>
    </xf>
    <xf numFmtId="222" fontId="1" fillId="0" borderId="7" xfId="0" applyNumberFormat="1" applyFont="1" applyBorder="1" applyAlignment="1">
      <alignment vertical="center"/>
    </xf>
    <xf numFmtId="222" fontId="1" fillId="0" borderId="0" xfId="0" applyNumberFormat="1" applyFont="1" applyBorder="1" applyAlignment="1">
      <alignment vertical="center"/>
    </xf>
    <xf numFmtId="222" fontId="3" fillId="0" borderId="0" xfId="0" applyNumberFormat="1" applyFont="1" applyBorder="1" applyAlignment="1">
      <alignment vertical="center"/>
    </xf>
    <xf numFmtId="222" fontId="1" fillId="0" borderId="0" xfId="0" applyNumberFormat="1" applyFont="1" applyBorder="1"/>
    <xf numFmtId="222" fontId="3" fillId="0" borderId="0" xfId="0" applyNumberFormat="1" applyFont="1" applyBorder="1"/>
    <xf numFmtId="0" fontId="1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222" fontId="3" fillId="0" borderId="6" xfId="0" applyNumberFormat="1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left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219" fontId="3" fillId="2" borderId="2" xfId="0" applyNumberFormat="1" applyFont="1" applyFill="1" applyBorder="1" applyAlignment="1">
      <alignment horizontal="center" vertical="center" wrapText="1"/>
    </xf>
    <xf numFmtId="219" fontId="3" fillId="2" borderId="6" xfId="0" applyNumberFormat="1" applyFont="1" applyFill="1" applyBorder="1" applyAlignment="1">
      <alignment horizontal="center" vertical="center" wrapText="1"/>
    </xf>
    <xf numFmtId="219" fontId="3" fillId="2" borderId="5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abSelected="1" zoomScale="112" zoomScaleNormal="112" workbookViewId="0">
      <selection sqref="A1:G1"/>
    </sheetView>
  </sheetViews>
  <sheetFormatPr baseColWidth="10" defaultRowHeight="12.75" x14ac:dyDescent="0.2"/>
  <cols>
    <col min="1" max="1" width="31.42578125" style="20" customWidth="1"/>
    <col min="2" max="2" width="12.7109375" style="19" customWidth="1"/>
    <col min="3" max="3" width="12.7109375" style="36" customWidth="1"/>
    <col min="4" max="5" width="12.7109375" style="1" customWidth="1"/>
    <col min="6" max="6" width="12.7109375" style="19" customWidth="1"/>
    <col min="7" max="7" width="16" style="37" customWidth="1"/>
    <col min="8" max="8" width="11.42578125" style="22"/>
    <col min="9" max="9" width="11.42578125" style="20"/>
    <col min="10" max="10" width="11.42578125" style="36"/>
    <col min="11" max="16384" width="11.42578125" style="20"/>
  </cols>
  <sheetData>
    <row r="1" spans="1:10" s="19" customFormat="1" ht="15" customHeight="1" x14ac:dyDescent="0.2">
      <c r="A1" s="68" t="s">
        <v>21</v>
      </c>
      <c r="B1" s="68"/>
      <c r="C1" s="68"/>
      <c r="D1" s="68"/>
      <c r="E1" s="68"/>
      <c r="F1" s="68"/>
      <c r="G1" s="69"/>
      <c r="H1" s="43"/>
      <c r="J1" s="21"/>
    </row>
    <row r="2" spans="1:10" s="19" customFormat="1" ht="15" customHeight="1" x14ac:dyDescent="0.2">
      <c r="A2" s="68" t="s">
        <v>22</v>
      </c>
      <c r="B2" s="68"/>
      <c r="C2" s="68"/>
      <c r="D2" s="68"/>
      <c r="E2" s="68"/>
      <c r="F2" s="68"/>
      <c r="G2" s="69"/>
      <c r="H2" s="43"/>
      <c r="J2" s="21"/>
    </row>
    <row r="3" spans="1:10" ht="11.1" customHeight="1" x14ac:dyDescent="0.2">
      <c r="A3" s="2"/>
      <c r="B3" s="18"/>
      <c r="C3" s="22"/>
      <c r="D3" s="9"/>
      <c r="E3" s="9"/>
      <c r="F3" s="18"/>
    </row>
    <row r="4" spans="1:10" ht="18" customHeight="1" x14ac:dyDescent="0.2">
      <c r="A4" s="61" t="s">
        <v>7</v>
      </c>
      <c r="B4" s="58" t="s">
        <v>5</v>
      </c>
      <c r="C4" s="70"/>
      <c r="D4" s="70"/>
      <c r="E4" s="70"/>
      <c r="F4" s="70"/>
      <c r="G4" s="70"/>
    </row>
    <row r="5" spans="1:10" ht="15.95" customHeight="1" x14ac:dyDescent="0.2">
      <c r="A5" s="62"/>
      <c r="B5" s="58" t="s">
        <v>1</v>
      </c>
      <c r="C5" s="65" t="s">
        <v>6</v>
      </c>
      <c r="D5" s="56" t="s">
        <v>0</v>
      </c>
      <c r="E5" s="57"/>
      <c r="F5" s="57"/>
      <c r="G5" s="57"/>
    </row>
    <row r="6" spans="1:10" ht="18" customHeight="1" x14ac:dyDescent="0.2">
      <c r="A6" s="62"/>
      <c r="B6" s="64"/>
      <c r="C6" s="66"/>
      <c r="D6" s="54" t="s">
        <v>3</v>
      </c>
      <c r="E6" s="54" t="s">
        <v>1</v>
      </c>
      <c r="F6" s="56" t="s">
        <v>2</v>
      </c>
      <c r="G6" s="57"/>
    </row>
    <row r="7" spans="1:10" ht="15.95" customHeight="1" x14ac:dyDescent="0.2">
      <c r="A7" s="62"/>
      <c r="B7" s="64"/>
      <c r="C7" s="66"/>
      <c r="D7" s="54"/>
      <c r="E7" s="54"/>
      <c r="F7" s="58" t="s">
        <v>4</v>
      </c>
      <c r="G7" s="58" t="s">
        <v>23</v>
      </c>
    </row>
    <row r="8" spans="1:10" ht="15" customHeight="1" x14ac:dyDescent="0.2">
      <c r="A8" s="63"/>
      <c r="B8" s="59"/>
      <c r="C8" s="67"/>
      <c r="D8" s="55"/>
      <c r="E8" s="55"/>
      <c r="F8" s="59"/>
      <c r="G8" s="59"/>
    </row>
    <row r="9" spans="1:10" ht="11.1" customHeight="1" x14ac:dyDescent="0.2">
      <c r="A9" s="4"/>
      <c r="B9" s="16"/>
      <c r="C9" s="32"/>
      <c r="D9" s="3"/>
      <c r="E9" s="3"/>
      <c r="F9" s="16"/>
      <c r="G9" s="38"/>
    </row>
    <row r="10" spans="1:10" s="19" customFormat="1" ht="20.100000000000001" customHeight="1" x14ac:dyDescent="0.2">
      <c r="A10" s="51" t="s">
        <v>26</v>
      </c>
      <c r="B10" s="23">
        <f>SUM(B11:B22)</f>
        <v>2457</v>
      </c>
      <c r="C10" s="33">
        <f>SUM(B10/$B$10)*100</f>
        <v>100</v>
      </c>
      <c r="D10" s="23">
        <f>SUM(D11:D22)</f>
        <v>2378</v>
      </c>
      <c r="E10" s="23">
        <f>SUM(E11:E22)</f>
        <v>79</v>
      </c>
      <c r="F10" s="23">
        <f>SUM(F11:F22)</f>
        <v>63</v>
      </c>
      <c r="G10" s="24">
        <f>SUM(G11:G22)</f>
        <v>16</v>
      </c>
      <c r="H10" s="43"/>
      <c r="J10" s="43"/>
    </row>
    <row r="11" spans="1:10" ht="15" customHeight="1" x14ac:dyDescent="0.2">
      <c r="A11" s="10" t="s">
        <v>27</v>
      </c>
      <c r="B11" s="23">
        <f>SUM(D11,F11,G11)</f>
        <v>22</v>
      </c>
      <c r="C11" s="33">
        <f>SUM(B11/$B$10)*100</f>
        <v>0.8954008954008954</v>
      </c>
      <c r="D11" s="23">
        <f t="shared" ref="D11:F21" si="0">(D24+D37)</f>
        <v>21</v>
      </c>
      <c r="E11" s="23">
        <f>SUM(F11:G11)</f>
        <v>1</v>
      </c>
      <c r="F11" s="23">
        <f>(F24+F37)</f>
        <v>1</v>
      </c>
      <c r="G11" s="24">
        <f>(G24)</f>
        <v>0</v>
      </c>
      <c r="J11" s="46"/>
    </row>
    <row r="12" spans="1:10" ht="15" customHeight="1" x14ac:dyDescent="0.2">
      <c r="A12" s="11" t="s">
        <v>8</v>
      </c>
      <c r="B12" s="23">
        <f t="shared" ref="B12:B22" si="1">SUM(D12,F12,G12)</f>
        <v>10</v>
      </c>
      <c r="C12" s="33">
        <f t="shared" ref="C12:C48" si="2">SUM(B12/$B$10)*100</f>
        <v>0.40700040700040696</v>
      </c>
      <c r="D12" s="23">
        <f>(D25+D38)</f>
        <v>10</v>
      </c>
      <c r="E12" s="23">
        <f t="shared" ref="E12:E48" si="3">SUM(F12:G12)</f>
        <v>0</v>
      </c>
      <c r="F12" s="23">
        <f t="shared" si="0"/>
        <v>0</v>
      </c>
      <c r="G12" s="24">
        <f>(G25)</f>
        <v>0</v>
      </c>
      <c r="J12" s="46"/>
    </row>
    <row r="13" spans="1:10" ht="15" customHeight="1" x14ac:dyDescent="0.2">
      <c r="A13" s="11" t="s">
        <v>9</v>
      </c>
      <c r="B13" s="23">
        <f t="shared" si="1"/>
        <v>123</v>
      </c>
      <c r="C13" s="33">
        <f t="shared" si="2"/>
        <v>5.0061050061050061</v>
      </c>
      <c r="D13" s="23">
        <f t="shared" si="0"/>
        <v>116</v>
      </c>
      <c r="E13" s="23">
        <f t="shared" si="3"/>
        <v>7</v>
      </c>
      <c r="F13" s="23">
        <f t="shared" si="0"/>
        <v>7</v>
      </c>
      <c r="G13" s="24">
        <f>(G26)</f>
        <v>0</v>
      </c>
      <c r="J13" s="46"/>
    </row>
    <row r="14" spans="1:10" ht="15" customHeight="1" x14ac:dyDescent="0.2">
      <c r="A14" s="11" t="s">
        <v>10</v>
      </c>
      <c r="B14" s="23">
        <f t="shared" si="1"/>
        <v>389</v>
      </c>
      <c r="C14" s="33">
        <f t="shared" si="2"/>
        <v>15.832315832315832</v>
      </c>
      <c r="D14" s="23">
        <f t="shared" si="0"/>
        <v>385</v>
      </c>
      <c r="E14" s="23">
        <f t="shared" si="3"/>
        <v>4</v>
      </c>
      <c r="F14" s="23">
        <f t="shared" si="0"/>
        <v>1</v>
      </c>
      <c r="G14" s="24">
        <f>(G27+G40)</f>
        <v>3</v>
      </c>
      <c r="J14" s="46"/>
    </row>
    <row r="15" spans="1:10" ht="15" customHeight="1" x14ac:dyDescent="0.2">
      <c r="A15" s="11" t="s">
        <v>11</v>
      </c>
      <c r="B15" s="23">
        <f t="shared" si="1"/>
        <v>423</v>
      </c>
      <c r="C15" s="33">
        <f t="shared" si="2"/>
        <v>17.216117216117215</v>
      </c>
      <c r="D15" s="23">
        <f t="shared" si="0"/>
        <v>410</v>
      </c>
      <c r="E15" s="23">
        <f t="shared" si="3"/>
        <v>13</v>
      </c>
      <c r="F15" s="23">
        <f t="shared" si="0"/>
        <v>9</v>
      </c>
      <c r="G15" s="24">
        <f>(G28+G41)</f>
        <v>4</v>
      </c>
      <c r="J15" s="46"/>
    </row>
    <row r="16" spans="1:10" ht="15" customHeight="1" x14ac:dyDescent="0.2">
      <c r="A16" s="11" t="s">
        <v>12</v>
      </c>
      <c r="B16" s="23">
        <f t="shared" si="1"/>
        <v>355</v>
      </c>
      <c r="C16" s="33">
        <f t="shared" si="2"/>
        <v>14.448514448514448</v>
      </c>
      <c r="D16" s="23">
        <f t="shared" si="0"/>
        <v>345</v>
      </c>
      <c r="E16" s="23">
        <f t="shared" si="3"/>
        <v>10</v>
      </c>
      <c r="F16" s="23">
        <f t="shared" si="0"/>
        <v>9</v>
      </c>
      <c r="G16" s="24">
        <f>(G29+G42)</f>
        <v>1</v>
      </c>
    </row>
    <row r="17" spans="1:12" ht="15" customHeight="1" x14ac:dyDescent="0.2">
      <c r="A17" s="11" t="s">
        <v>13</v>
      </c>
      <c r="B17" s="23">
        <f t="shared" si="1"/>
        <v>275</v>
      </c>
      <c r="C17" s="33">
        <f t="shared" si="2"/>
        <v>11.192511192511192</v>
      </c>
      <c r="D17" s="23">
        <f t="shared" si="0"/>
        <v>257</v>
      </c>
      <c r="E17" s="23">
        <f t="shared" si="3"/>
        <v>18</v>
      </c>
      <c r="F17" s="23">
        <f t="shared" si="0"/>
        <v>14</v>
      </c>
      <c r="G17" s="24">
        <f t="shared" ref="G17:G22" si="4">(G30)</f>
        <v>4</v>
      </c>
    </row>
    <row r="18" spans="1:12" ht="15" customHeight="1" x14ac:dyDescent="0.2">
      <c r="A18" s="11" t="s">
        <v>14</v>
      </c>
      <c r="B18" s="23">
        <f t="shared" si="1"/>
        <v>272</v>
      </c>
      <c r="C18" s="33">
        <f t="shared" si="2"/>
        <v>11.070411070411071</v>
      </c>
      <c r="D18" s="23">
        <f t="shared" si="0"/>
        <v>267</v>
      </c>
      <c r="E18" s="23">
        <f t="shared" si="3"/>
        <v>5</v>
      </c>
      <c r="F18" s="23">
        <f t="shared" si="0"/>
        <v>5</v>
      </c>
      <c r="G18" s="24">
        <f t="shared" si="4"/>
        <v>0</v>
      </c>
      <c r="J18" s="46"/>
      <c r="K18" s="46"/>
      <c r="L18" s="46"/>
    </row>
    <row r="19" spans="1:12" ht="15" customHeight="1" x14ac:dyDescent="0.2">
      <c r="A19" s="11" t="s">
        <v>15</v>
      </c>
      <c r="B19" s="23">
        <f t="shared" si="1"/>
        <v>213</v>
      </c>
      <c r="C19" s="33">
        <f t="shared" si="2"/>
        <v>8.6691086691086685</v>
      </c>
      <c r="D19" s="23">
        <f t="shared" si="0"/>
        <v>201</v>
      </c>
      <c r="E19" s="23">
        <f t="shared" si="3"/>
        <v>12</v>
      </c>
      <c r="F19" s="23">
        <f t="shared" si="0"/>
        <v>8</v>
      </c>
      <c r="G19" s="24">
        <f t="shared" si="4"/>
        <v>4</v>
      </c>
      <c r="J19" s="46"/>
    </row>
    <row r="20" spans="1:12" ht="15" customHeight="1" x14ac:dyDescent="0.2">
      <c r="A20" s="11" t="s">
        <v>16</v>
      </c>
      <c r="B20" s="23">
        <f t="shared" si="1"/>
        <v>151</v>
      </c>
      <c r="C20" s="33">
        <f t="shared" si="2"/>
        <v>6.1457061457061455</v>
      </c>
      <c r="D20" s="23">
        <f t="shared" si="0"/>
        <v>148</v>
      </c>
      <c r="E20" s="23">
        <f t="shared" si="3"/>
        <v>3</v>
      </c>
      <c r="F20" s="23">
        <f t="shared" si="0"/>
        <v>3</v>
      </c>
      <c r="G20" s="24">
        <f t="shared" si="4"/>
        <v>0</v>
      </c>
      <c r="J20" s="46"/>
    </row>
    <row r="21" spans="1:12" ht="15" customHeight="1" x14ac:dyDescent="0.2">
      <c r="A21" s="11" t="s">
        <v>17</v>
      </c>
      <c r="B21" s="23">
        <f t="shared" si="1"/>
        <v>79</v>
      </c>
      <c r="C21" s="33">
        <f t="shared" si="2"/>
        <v>3.2153032153032153</v>
      </c>
      <c r="D21" s="23">
        <f t="shared" si="0"/>
        <v>76</v>
      </c>
      <c r="E21" s="23">
        <f t="shared" si="3"/>
        <v>3</v>
      </c>
      <c r="F21" s="23">
        <f t="shared" si="0"/>
        <v>3</v>
      </c>
      <c r="G21" s="24">
        <f t="shared" si="4"/>
        <v>0</v>
      </c>
      <c r="J21" s="46"/>
    </row>
    <row r="22" spans="1:12" ht="15" customHeight="1" x14ac:dyDescent="0.2">
      <c r="A22" s="14" t="s">
        <v>18</v>
      </c>
      <c r="B22" s="23">
        <f t="shared" si="1"/>
        <v>145</v>
      </c>
      <c r="C22" s="33">
        <f t="shared" si="2"/>
        <v>5.9015059015059022</v>
      </c>
      <c r="D22" s="23">
        <f>(D35+D48)</f>
        <v>142</v>
      </c>
      <c r="E22" s="23">
        <f t="shared" si="3"/>
        <v>3</v>
      </c>
      <c r="F22" s="23">
        <f>(F35)</f>
        <v>3</v>
      </c>
      <c r="G22" s="24">
        <f t="shared" si="4"/>
        <v>0</v>
      </c>
      <c r="J22" s="46"/>
    </row>
    <row r="23" spans="1:12" s="19" customFormat="1" ht="18" customHeight="1" x14ac:dyDescent="0.2">
      <c r="A23" s="52" t="s">
        <v>24</v>
      </c>
      <c r="B23" s="23">
        <f>SUM(B24:B35)</f>
        <v>1419</v>
      </c>
      <c r="C23" s="33">
        <f>SUM(B23/$B$10)*100</f>
        <v>57.753357753357747</v>
      </c>
      <c r="D23" s="23">
        <f>SUM(D24:D35)</f>
        <v>1344</v>
      </c>
      <c r="E23" s="23">
        <f>SUM(E24:E35)</f>
        <v>75</v>
      </c>
      <c r="F23" s="40">
        <f>SUM(F24:F35)</f>
        <v>60</v>
      </c>
      <c r="G23" s="25">
        <f>SUM(G24:G35)</f>
        <v>15</v>
      </c>
      <c r="H23" s="43"/>
      <c r="J23" s="47"/>
    </row>
    <row r="24" spans="1:12" ht="15" customHeight="1" x14ac:dyDescent="0.2">
      <c r="A24" s="10" t="s">
        <v>27</v>
      </c>
      <c r="B24" s="23">
        <f>SUM(D24,F24:G24)</f>
        <v>12</v>
      </c>
      <c r="C24" s="34">
        <f t="shared" si="2"/>
        <v>0.48840048840048839</v>
      </c>
      <c r="D24" s="27">
        <v>11</v>
      </c>
      <c r="E24" s="53">
        <f t="shared" si="3"/>
        <v>1</v>
      </c>
      <c r="F24" s="41">
        <v>1</v>
      </c>
      <c r="G24" s="48">
        <v>0</v>
      </c>
    </row>
    <row r="25" spans="1:12" ht="15" customHeight="1" x14ac:dyDescent="0.2">
      <c r="A25" s="11" t="s">
        <v>8</v>
      </c>
      <c r="B25" s="23">
        <f t="shared" ref="B25:B35" si="5">SUM(D25,F25:G25)</f>
        <v>3</v>
      </c>
      <c r="C25" s="34">
        <f t="shared" si="2"/>
        <v>0.1221001221001221</v>
      </c>
      <c r="D25" s="26">
        <v>3</v>
      </c>
      <c r="E25" s="53">
        <f t="shared" si="3"/>
        <v>0</v>
      </c>
      <c r="F25" s="41">
        <v>0</v>
      </c>
      <c r="G25" s="48">
        <v>0</v>
      </c>
      <c r="I25" s="36"/>
    </row>
    <row r="26" spans="1:12" ht="15" customHeight="1" x14ac:dyDescent="0.2">
      <c r="A26" s="11" t="s">
        <v>9</v>
      </c>
      <c r="B26" s="23">
        <f t="shared" si="5"/>
        <v>61</v>
      </c>
      <c r="C26" s="34">
        <f t="shared" si="2"/>
        <v>2.4827024827024826</v>
      </c>
      <c r="D26" s="27">
        <v>57</v>
      </c>
      <c r="E26" s="53">
        <f t="shared" si="3"/>
        <v>4</v>
      </c>
      <c r="F26" s="41">
        <v>4</v>
      </c>
      <c r="G26" s="48">
        <v>0</v>
      </c>
      <c r="I26" s="36"/>
    </row>
    <row r="27" spans="1:12" ht="15" customHeight="1" x14ac:dyDescent="0.2">
      <c r="A27" s="11" t="s">
        <v>10</v>
      </c>
      <c r="B27" s="23">
        <f t="shared" si="5"/>
        <v>199</v>
      </c>
      <c r="C27" s="34">
        <f t="shared" si="2"/>
        <v>8.0993080993080984</v>
      </c>
      <c r="D27" s="26">
        <v>196</v>
      </c>
      <c r="E27" s="53">
        <f t="shared" si="3"/>
        <v>3</v>
      </c>
      <c r="F27" s="41">
        <v>1</v>
      </c>
      <c r="G27" s="44">
        <v>2</v>
      </c>
      <c r="I27" s="36"/>
    </row>
    <row r="28" spans="1:12" ht="15" customHeight="1" x14ac:dyDescent="0.2">
      <c r="A28" s="11" t="s">
        <v>11</v>
      </c>
      <c r="B28" s="23">
        <f t="shared" si="5"/>
        <v>233</v>
      </c>
      <c r="C28" s="34">
        <f t="shared" si="2"/>
        <v>9.4831094831094838</v>
      </c>
      <c r="D28" s="26">
        <v>220</v>
      </c>
      <c r="E28" s="53">
        <f t="shared" si="3"/>
        <v>13</v>
      </c>
      <c r="F28" s="41">
        <v>9</v>
      </c>
      <c r="G28" s="45">
        <v>4</v>
      </c>
      <c r="I28" s="36"/>
    </row>
    <row r="29" spans="1:12" ht="15" customHeight="1" x14ac:dyDescent="0.2">
      <c r="A29" s="11" t="s">
        <v>12</v>
      </c>
      <c r="B29" s="23">
        <f t="shared" si="5"/>
        <v>196</v>
      </c>
      <c r="C29" s="34">
        <f t="shared" si="2"/>
        <v>7.9772079772079767</v>
      </c>
      <c r="D29" s="26">
        <v>186</v>
      </c>
      <c r="E29" s="53">
        <f t="shared" si="3"/>
        <v>10</v>
      </c>
      <c r="F29" s="41">
        <v>9</v>
      </c>
      <c r="G29" s="45">
        <v>1</v>
      </c>
      <c r="I29" s="36"/>
    </row>
    <row r="30" spans="1:12" ht="15" customHeight="1" x14ac:dyDescent="0.2">
      <c r="A30" s="11" t="s">
        <v>13</v>
      </c>
      <c r="B30" s="23">
        <f t="shared" si="5"/>
        <v>158</v>
      </c>
      <c r="C30" s="34">
        <f t="shared" si="2"/>
        <v>6.4306064306064306</v>
      </c>
      <c r="D30" s="26">
        <v>140</v>
      </c>
      <c r="E30" s="53">
        <f t="shared" si="3"/>
        <v>18</v>
      </c>
      <c r="F30" s="41">
        <v>14</v>
      </c>
      <c r="G30" s="45">
        <v>4</v>
      </c>
      <c r="I30" s="36"/>
    </row>
    <row r="31" spans="1:12" ht="15" customHeight="1" x14ac:dyDescent="0.2">
      <c r="A31" s="11" t="s">
        <v>14</v>
      </c>
      <c r="B31" s="23">
        <f t="shared" si="5"/>
        <v>149</v>
      </c>
      <c r="C31" s="34">
        <f t="shared" si="2"/>
        <v>6.0643060643060647</v>
      </c>
      <c r="D31" s="26">
        <v>144</v>
      </c>
      <c r="E31" s="53">
        <f t="shared" si="3"/>
        <v>5</v>
      </c>
      <c r="F31" s="41">
        <v>5</v>
      </c>
      <c r="G31" s="45">
        <v>0</v>
      </c>
      <c r="I31" s="36"/>
    </row>
    <row r="32" spans="1:12" ht="15" customHeight="1" x14ac:dyDescent="0.2">
      <c r="A32" s="11" t="s">
        <v>15</v>
      </c>
      <c r="B32" s="23">
        <f t="shared" si="5"/>
        <v>133</v>
      </c>
      <c r="C32" s="34">
        <f t="shared" si="2"/>
        <v>5.4131054131054128</v>
      </c>
      <c r="D32" s="26">
        <v>121</v>
      </c>
      <c r="E32" s="53">
        <f t="shared" si="3"/>
        <v>12</v>
      </c>
      <c r="F32" s="41">
        <v>8</v>
      </c>
      <c r="G32" s="45">
        <v>4</v>
      </c>
      <c r="I32" s="36"/>
    </row>
    <row r="33" spans="1:10" ht="15" customHeight="1" x14ac:dyDescent="0.2">
      <c r="A33" s="11" t="s">
        <v>16</v>
      </c>
      <c r="B33" s="23">
        <f t="shared" si="5"/>
        <v>100</v>
      </c>
      <c r="C33" s="34">
        <f t="shared" si="2"/>
        <v>4.0700040700040701</v>
      </c>
      <c r="D33" s="26">
        <v>97</v>
      </c>
      <c r="E33" s="53">
        <f t="shared" si="3"/>
        <v>3</v>
      </c>
      <c r="F33" s="41">
        <v>3</v>
      </c>
      <c r="G33" s="45">
        <v>0</v>
      </c>
      <c r="I33" s="36"/>
    </row>
    <row r="34" spans="1:10" ht="15" customHeight="1" x14ac:dyDescent="0.2">
      <c r="A34" s="11" t="s">
        <v>17</v>
      </c>
      <c r="B34" s="23">
        <f t="shared" si="5"/>
        <v>49</v>
      </c>
      <c r="C34" s="34">
        <f t="shared" si="2"/>
        <v>1.9943019943019942</v>
      </c>
      <c r="D34" s="26">
        <v>46</v>
      </c>
      <c r="E34" s="53">
        <f t="shared" si="3"/>
        <v>3</v>
      </c>
      <c r="F34" s="41">
        <v>3</v>
      </c>
      <c r="G34" s="45">
        <v>0</v>
      </c>
      <c r="I34" s="36"/>
    </row>
    <row r="35" spans="1:10" ht="15" customHeight="1" x14ac:dyDescent="0.2">
      <c r="A35" s="14" t="s">
        <v>18</v>
      </c>
      <c r="B35" s="23">
        <f t="shared" si="5"/>
        <v>126</v>
      </c>
      <c r="C35" s="34">
        <f t="shared" si="2"/>
        <v>5.1282051282051277</v>
      </c>
      <c r="D35" s="26">
        <v>123</v>
      </c>
      <c r="E35" s="53">
        <f t="shared" si="3"/>
        <v>3</v>
      </c>
      <c r="F35" s="41">
        <v>3</v>
      </c>
      <c r="G35" s="48">
        <v>0</v>
      </c>
      <c r="I35" s="36"/>
    </row>
    <row r="36" spans="1:10" s="19" customFormat="1" ht="18" customHeight="1" x14ac:dyDescent="0.2">
      <c r="A36" s="50" t="s">
        <v>25</v>
      </c>
      <c r="B36" s="28">
        <f>SUM(B37:B48)</f>
        <v>1038</v>
      </c>
      <c r="C36" s="33">
        <f>SUM(B36/$B$10)*100</f>
        <v>42.246642246642246</v>
      </c>
      <c r="D36" s="28">
        <f>SUM(D37:D48)</f>
        <v>1034</v>
      </c>
      <c r="E36" s="28">
        <f>SUM(E37:E48)</f>
        <v>4</v>
      </c>
      <c r="F36" s="28">
        <f>SUM(F37:F48)</f>
        <v>3</v>
      </c>
      <c r="G36" s="29">
        <f>SUM(G37:G48)</f>
        <v>1</v>
      </c>
      <c r="H36" s="22"/>
      <c r="I36" s="36"/>
      <c r="J36" s="21"/>
    </row>
    <row r="37" spans="1:10" ht="15" customHeight="1" x14ac:dyDescent="0.2">
      <c r="A37" s="10" t="s">
        <v>27</v>
      </c>
      <c r="B37" s="23">
        <f>SUM(D37,F37:G37)</f>
        <v>10</v>
      </c>
      <c r="C37" s="34">
        <f t="shared" si="2"/>
        <v>0.40700040700040696</v>
      </c>
      <c r="D37" s="30">
        <v>10</v>
      </c>
      <c r="E37" s="29">
        <f t="shared" si="3"/>
        <v>0</v>
      </c>
      <c r="F37" s="41">
        <v>0</v>
      </c>
      <c r="G37" s="49">
        <v>0</v>
      </c>
      <c r="I37" s="36"/>
    </row>
    <row r="38" spans="1:10" ht="15" customHeight="1" x14ac:dyDescent="0.2">
      <c r="A38" s="11" t="s">
        <v>8</v>
      </c>
      <c r="B38" s="23">
        <f>SUM(D38,F38:G38)</f>
        <v>7</v>
      </c>
      <c r="C38" s="34">
        <f t="shared" si="2"/>
        <v>0.28490028490028491</v>
      </c>
      <c r="D38" s="31">
        <v>7</v>
      </c>
      <c r="E38" s="29">
        <f t="shared" si="3"/>
        <v>0</v>
      </c>
      <c r="F38" s="41">
        <v>0</v>
      </c>
      <c r="G38" s="31">
        <v>0</v>
      </c>
    </row>
    <row r="39" spans="1:10" ht="15" customHeight="1" x14ac:dyDescent="0.2">
      <c r="A39" s="12" t="s">
        <v>9</v>
      </c>
      <c r="B39" s="23">
        <f>SUM(D39,F39:G39)</f>
        <v>62</v>
      </c>
      <c r="C39" s="34">
        <f t="shared" si="2"/>
        <v>2.5234025234025235</v>
      </c>
      <c r="D39" s="27">
        <v>59</v>
      </c>
      <c r="E39" s="29">
        <f t="shared" si="3"/>
        <v>3</v>
      </c>
      <c r="F39" s="41">
        <v>3</v>
      </c>
      <c r="G39" s="44">
        <v>0</v>
      </c>
    </row>
    <row r="40" spans="1:10" ht="15" customHeight="1" x14ac:dyDescent="0.2">
      <c r="A40" s="12" t="s">
        <v>10</v>
      </c>
      <c r="B40" s="23">
        <f>SUM(D40,F40:G40)</f>
        <v>190</v>
      </c>
      <c r="C40" s="34">
        <f t="shared" si="2"/>
        <v>7.7330077330077325</v>
      </c>
      <c r="D40" s="27">
        <v>189</v>
      </c>
      <c r="E40" s="29">
        <f t="shared" si="3"/>
        <v>1</v>
      </c>
      <c r="F40" s="41">
        <v>0</v>
      </c>
      <c r="G40" s="44">
        <v>1</v>
      </c>
    </row>
    <row r="41" spans="1:10" ht="15" customHeight="1" x14ac:dyDescent="0.2">
      <c r="A41" s="12" t="s">
        <v>11</v>
      </c>
      <c r="B41" s="23">
        <f t="shared" ref="B41:B48" si="6">SUM(D41,F41:G41)</f>
        <v>190</v>
      </c>
      <c r="C41" s="34">
        <f t="shared" si="2"/>
        <v>7.7330077330077325</v>
      </c>
      <c r="D41" s="27">
        <v>190</v>
      </c>
      <c r="E41" s="29">
        <f t="shared" si="3"/>
        <v>0</v>
      </c>
      <c r="F41" s="41">
        <v>0</v>
      </c>
      <c r="G41" s="44">
        <v>0</v>
      </c>
    </row>
    <row r="42" spans="1:10" ht="15" customHeight="1" x14ac:dyDescent="0.2">
      <c r="A42" s="12" t="s">
        <v>12</v>
      </c>
      <c r="B42" s="23">
        <f t="shared" si="6"/>
        <v>159</v>
      </c>
      <c r="C42" s="34">
        <f t="shared" si="2"/>
        <v>6.4713064713064723</v>
      </c>
      <c r="D42" s="27">
        <v>159</v>
      </c>
      <c r="E42" s="29">
        <f t="shared" si="3"/>
        <v>0</v>
      </c>
      <c r="F42" s="41">
        <v>0</v>
      </c>
      <c r="G42" s="44">
        <v>0</v>
      </c>
    </row>
    <row r="43" spans="1:10" ht="15" customHeight="1" x14ac:dyDescent="0.2">
      <c r="A43" s="12" t="s">
        <v>13</v>
      </c>
      <c r="B43" s="23">
        <f t="shared" si="6"/>
        <v>117</v>
      </c>
      <c r="C43" s="34">
        <f t="shared" si="2"/>
        <v>4.7619047619047619</v>
      </c>
      <c r="D43" s="27">
        <v>117</v>
      </c>
      <c r="E43" s="29">
        <f t="shared" si="3"/>
        <v>0</v>
      </c>
      <c r="F43" s="41">
        <v>0</v>
      </c>
      <c r="G43" s="44">
        <v>0</v>
      </c>
    </row>
    <row r="44" spans="1:10" ht="15" customHeight="1" x14ac:dyDescent="0.2">
      <c r="A44" s="12" t="s">
        <v>14</v>
      </c>
      <c r="B44" s="23">
        <f t="shared" si="6"/>
        <v>123</v>
      </c>
      <c r="C44" s="34">
        <f t="shared" si="2"/>
        <v>5.0061050061050061</v>
      </c>
      <c r="D44" s="27">
        <v>123</v>
      </c>
      <c r="E44" s="29">
        <f t="shared" si="3"/>
        <v>0</v>
      </c>
      <c r="F44" s="41">
        <v>0</v>
      </c>
      <c r="G44" s="44">
        <v>0</v>
      </c>
    </row>
    <row r="45" spans="1:10" ht="15" customHeight="1" x14ac:dyDescent="0.2">
      <c r="A45" s="12" t="s">
        <v>15</v>
      </c>
      <c r="B45" s="23">
        <f t="shared" si="6"/>
        <v>80</v>
      </c>
      <c r="C45" s="34">
        <f t="shared" si="2"/>
        <v>3.2560032560032557</v>
      </c>
      <c r="D45" s="27">
        <v>80</v>
      </c>
      <c r="E45" s="29">
        <f t="shared" si="3"/>
        <v>0</v>
      </c>
      <c r="F45" s="41">
        <v>0</v>
      </c>
      <c r="G45" s="44">
        <v>0</v>
      </c>
    </row>
    <row r="46" spans="1:10" ht="15" customHeight="1" x14ac:dyDescent="0.2">
      <c r="A46" s="12" t="s">
        <v>16</v>
      </c>
      <c r="B46" s="23">
        <f t="shared" si="6"/>
        <v>51</v>
      </c>
      <c r="C46" s="34">
        <f t="shared" si="2"/>
        <v>2.0757020757020754</v>
      </c>
      <c r="D46" s="27">
        <v>51</v>
      </c>
      <c r="E46" s="29">
        <f t="shared" si="3"/>
        <v>0</v>
      </c>
      <c r="F46" s="41">
        <v>0</v>
      </c>
      <c r="G46" s="44">
        <v>0</v>
      </c>
    </row>
    <row r="47" spans="1:10" ht="15" customHeight="1" x14ac:dyDescent="0.2">
      <c r="A47" s="12" t="s">
        <v>17</v>
      </c>
      <c r="B47" s="23">
        <f t="shared" si="6"/>
        <v>30</v>
      </c>
      <c r="C47" s="34">
        <f t="shared" si="2"/>
        <v>1.2210012210012211</v>
      </c>
      <c r="D47" s="27">
        <v>30</v>
      </c>
      <c r="E47" s="29">
        <f t="shared" si="3"/>
        <v>0</v>
      </c>
      <c r="F47" s="41">
        <v>0</v>
      </c>
      <c r="G47" s="44">
        <v>0</v>
      </c>
    </row>
    <row r="48" spans="1:10" ht="15" customHeight="1" x14ac:dyDescent="0.2">
      <c r="A48" s="15" t="s">
        <v>18</v>
      </c>
      <c r="B48" s="23">
        <f t="shared" si="6"/>
        <v>19</v>
      </c>
      <c r="C48" s="34">
        <f t="shared" si="2"/>
        <v>0.77330077330077329</v>
      </c>
      <c r="D48" s="27">
        <v>19</v>
      </c>
      <c r="E48" s="29">
        <f t="shared" si="3"/>
        <v>0</v>
      </c>
      <c r="F48" s="41">
        <v>0</v>
      </c>
      <c r="G48" s="48">
        <v>0</v>
      </c>
    </row>
    <row r="49" spans="1:7" ht="9" customHeight="1" x14ac:dyDescent="0.2">
      <c r="A49" s="7"/>
      <c r="B49" s="17"/>
      <c r="C49" s="35"/>
      <c r="D49" s="13"/>
      <c r="E49" s="13"/>
      <c r="F49" s="42"/>
      <c r="G49" s="39"/>
    </row>
    <row r="50" spans="1:7" ht="9" customHeight="1" x14ac:dyDescent="0.2">
      <c r="A50" s="6"/>
      <c r="B50" s="18"/>
      <c r="C50" s="22"/>
      <c r="D50" s="8"/>
      <c r="E50" s="8"/>
      <c r="F50" s="18"/>
    </row>
    <row r="51" spans="1:7" ht="12.95" customHeight="1" x14ac:dyDescent="0.2">
      <c r="A51" s="5" t="s">
        <v>28</v>
      </c>
      <c r="B51" s="18"/>
      <c r="C51" s="22"/>
      <c r="D51" s="9"/>
      <c r="E51" s="9"/>
      <c r="F51" s="18"/>
    </row>
    <row r="52" spans="1:7" ht="12.95" customHeight="1" x14ac:dyDescent="0.2">
      <c r="A52" s="60" t="s">
        <v>20</v>
      </c>
      <c r="B52" s="60"/>
    </row>
    <row r="53" spans="1:7" ht="12.95" customHeight="1" x14ac:dyDescent="0.2">
      <c r="A53" s="20" t="s">
        <v>19</v>
      </c>
    </row>
  </sheetData>
  <mergeCells count="13">
    <mergeCell ref="A1:G1"/>
    <mergeCell ref="A2:G2"/>
    <mergeCell ref="G7:G8"/>
    <mergeCell ref="B4:G4"/>
    <mergeCell ref="D5:G5"/>
    <mergeCell ref="E6:E8"/>
    <mergeCell ref="F6:G6"/>
    <mergeCell ref="F7:F8"/>
    <mergeCell ref="A52:B52"/>
    <mergeCell ref="A4:A8"/>
    <mergeCell ref="B5:B8"/>
    <mergeCell ref="C5:C8"/>
    <mergeCell ref="D6:D8"/>
  </mergeCells>
  <printOptions horizontalCentered="1"/>
  <pageMargins left="0.74803149606299213" right="0.74803149606299213" top="0.98425196850393704" bottom="0.98425196850393704" header="0" footer="0"/>
  <pageSetup scale="80" orientation="portrait" r:id="rId1"/>
  <ignoredErrors>
    <ignoredError sqref="B36:C36 B23:C23 C10 E36 E23 E11:E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45</vt:lpstr>
    </vt:vector>
  </TitlesOfParts>
  <Company>Contraloría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YANTILLON</dc:creator>
  <cp:lastModifiedBy>SILENA GIL</cp:lastModifiedBy>
  <cp:lastPrinted>2025-04-22T14:14:09Z</cp:lastPrinted>
  <dcterms:created xsi:type="dcterms:W3CDTF">2004-11-19T14:37:41Z</dcterms:created>
  <dcterms:modified xsi:type="dcterms:W3CDTF">2025-06-19T15:29:03Z</dcterms:modified>
</cp:coreProperties>
</file>