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4-2018\Boletin Estadisticas Ambientales 2014 -18 (ARCHIVOS PARA LA WEB)\"/>
    </mc:Choice>
  </mc:AlternateContent>
  <bookViews>
    <workbookView xWindow="0" yWindow="0" windowWidth="21600" windowHeight="9135"/>
  </bookViews>
  <sheets>
    <sheet name="8" sheetId="1" r:id="rId1"/>
  </sheets>
  <externalReferences>
    <externalReference r:id="rId2"/>
  </externalReferences>
  <definedNames>
    <definedName name="_xlnm.Print_Area" localSheetId="0">'8'!$A$1:$G$54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G12" i="1" s="1"/>
  <c r="E12" i="1"/>
  <c r="D12" i="1"/>
  <c r="F11" i="1"/>
  <c r="G11" i="1" s="1"/>
  <c r="D11" i="1"/>
  <c r="E11" i="1" s="1"/>
  <c r="F10" i="1"/>
  <c r="G10" i="1" s="1"/>
  <c r="D10" i="1"/>
  <c r="E10" i="1" s="1"/>
  <c r="F9" i="1"/>
  <c r="G9" i="1" s="1"/>
  <c r="D9" i="1"/>
  <c r="E9" i="1" s="1"/>
  <c r="F8" i="1"/>
  <c r="G8" i="1" s="1"/>
  <c r="D8" i="1"/>
  <c r="E8" i="1" s="1"/>
  <c r="G6" i="1"/>
  <c r="D6" i="1"/>
  <c r="E6" i="1" s="1"/>
</calcChain>
</file>

<file path=xl/sharedStrings.xml><?xml version="1.0" encoding="utf-8"?>
<sst xmlns="http://schemas.openxmlformats.org/spreadsheetml/2006/main" count="12" uniqueCount="12">
  <si>
    <t xml:space="preserve">Cuadro 8.  ÍNDICE DE INTENSIDAD DEL FLUJO VEHICULAR Y AUTOMÓVILES EN </t>
  </si>
  <si>
    <t>CIRCULACIÓN  POR CADA  MIL HABITANTES EN LA REPÚBLICA: AÑOS 2014-18</t>
  </si>
  <si>
    <t>Año</t>
  </si>
  <si>
    <t>Automóviles en circulación</t>
  </si>
  <si>
    <t>Longitud de la red vial (en km)</t>
  </si>
  <si>
    <t>Automóviles en circulación por kilómetro</t>
  </si>
  <si>
    <t>Índice de intensidad del flujo vehicular (año 2014=100)</t>
  </si>
  <si>
    <t xml:space="preserve">Población                   (en miles) </t>
  </si>
  <si>
    <t>Automóviles en circulación  por cada mil habitantes</t>
  </si>
  <si>
    <t>2018 (P)</t>
  </si>
  <si>
    <t>(P) Cifras preliminares.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</si>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</sst>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vertical="top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Fill="1" applyBorder="1"/>
    <xf numFmtId="3" fontId="0" fillId="0" borderId="8" xfId="0" applyNumberFormat="1" applyBorder="1" applyAlignment="1">
      <alignment horizontal="right"/>
    </xf>
    <xf numFmtId="164" fontId="0" fillId="0" borderId="8" xfId="0" applyNumberFormat="1" applyBorder="1"/>
    <xf numFmtId="165" fontId="0" fillId="0" borderId="8" xfId="0" applyNumberFormat="1" applyBorder="1"/>
    <xf numFmtId="165" fontId="0" fillId="0" borderId="0" xfId="0" applyNumberFormat="1" applyAlignment="1">
      <alignment horizontal="right"/>
    </xf>
    <xf numFmtId="165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0" fontId="2" fillId="0" borderId="0" xfId="0" applyFont="1" applyAlignment="1">
      <alignment horizontal="left"/>
    </xf>
    <xf numFmtId="3" fontId="0" fillId="0" borderId="8" xfId="0" applyNumberFormat="1" applyFill="1" applyBorder="1" applyAlignment="1">
      <alignment horizontal="right"/>
    </xf>
    <xf numFmtId="164" fontId="0" fillId="0" borderId="8" xfId="0" applyNumberFormat="1" applyFill="1" applyBorder="1"/>
    <xf numFmtId="0" fontId="0" fillId="0" borderId="0" xfId="0" applyFill="1"/>
    <xf numFmtId="0" fontId="0" fillId="0" borderId="0" xfId="0" applyFont="1" applyAlignment="1">
      <alignment horizontal="left"/>
    </xf>
    <xf numFmtId="165" fontId="0" fillId="0" borderId="8" xfId="0" applyNumberFormat="1" applyFill="1" applyBorder="1"/>
    <xf numFmtId="164" fontId="0" fillId="0" borderId="0" xfId="0" applyNumberFormat="1" applyFill="1"/>
    <xf numFmtId="0" fontId="0" fillId="0" borderId="9" xfId="0" applyBorder="1"/>
    <xf numFmtId="0" fontId="0" fillId="0" borderId="10" xfId="0" applyBorder="1"/>
    <xf numFmtId="0" fontId="0" fillId="0" borderId="1" xfId="0" applyBorder="1"/>
    <xf numFmtId="0" fontId="0" fillId="0" borderId="11" xfId="0" applyFill="1" applyBorder="1"/>
    <xf numFmtId="0" fontId="0" fillId="0" borderId="0" xfId="0" applyBorder="1"/>
    <xf numFmtId="0" fontId="2" fillId="0" borderId="0" xfId="0" applyFont="1"/>
    <xf numFmtId="0" fontId="2" fillId="0" borderId="0" xfId="0" applyFont="1" applyBorder="1"/>
    <xf numFmtId="0" fontId="0" fillId="0" borderId="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18</xdr:row>
      <xdr:rowOff>123825</xdr:rowOff>
    </xdr:from>
    <xdr:to>
      <xdr:col>6</xdr:col>
      <xdr:colOff>504023</xdr:colOff>
      <xdr:row>37</xdr:row>
      <xdr:rowOff>47252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" y="3657600"/>
          <a:ext cx="6419048" cy="29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37</xdr:row>
      <xdr:rowOff>152400</xdr:rowOff>
    </xdr:from>
    <xdr:to>
      <xdr:col>6</xdr:col>
      <xdr:colOff>561163</xdr:colOff>
      <xdr:row>54</xdr:row>
      <xdr:rowOff>104437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0525" y="6743700"/>
          <a:ext cx="6495238" cy="27047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4-2018/Boletin%20Estadisticas%20Ambientales%202014-18%20Capitulos%20y%20mapas/CAPITULO%20IV%20ATM&#211;SFERA%20(8-9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"/>
      <sheetName val="8"/>
      <sheetName val="9"/>
      <sheetName val="FxFhKmPrUwZ"/>
      <sheetName val="2002"/>
      <sheetName val="IV.2.4a"/>
      <sheetName val="IV.2.4GRÁFICA"/>
      <sheetName val="datosgrafica"/>
      <sheetName val="Datos"/>
    </sheetNames>
    <sheetDataSet>
      <sheetData sheetId="0">
        <row r="3">
          <cell r="D3" t="str">
            <v>Indice de intensidad del flujo vehicular</v>
          </cell>
          <cell r="E3" t="str">
            <v>Automóviles/mil habitantes</v>
          </cell>
        </row>
        <row r="16">
          <cell r="A16">
            <v>2014</v>
          </cell>
          <cell r="D16">
            <v>100</v>
          </cell>
          <cell r="E16">
            <v>167.4</v>
          </cell>
        </row>
        <row r="17">
          <cell r="A17">
            <v>2015</v>
          </cell>
          <cell r="D17">
            <v>110.6</v>
          </cell>
          <cell r="E17">
            <v>183.7</v>
          </cell>
        </row>
        <row r="18">
          <cell r="A18">
            <v>2016</v>
          </cell>
          <cell r="D18">
            <v>114.4</v>
          </cell>
          <cell r="E18">
            <v>194</v>
          </cell>
        </row>
        <row r="19">
          <cell r="A19">
            <v>2017</v>
          </cell>
          <cell r="D19">
            <v>122.3</v>
          </cell>
          <cell r="E19">
            <v>204.8</v>
          </cell>
        </row>
        <row r="20">
          <cell r="A20" t="str">
            <v>2018 (P)</v>
          </cell>
          <cell r="D20">
            <v>129.4</v>
          </cell>
          <cell r="E20">
            <v>215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N24"/>
  <sheetViews>
    <sheetView tabSelected="1" zoomScaleNormal="100" workbookViewId="0">
      <selection activeCell="C16" sqref="C16"/>
    </sheetView>
  </sheetViews>
  <sheetFormatPr baseColWidth="10" defaultRowHeight="12.75" x14ac:dyDescent="0.2"/>
  <cols>
    <col min="1" max="1" width="14.140625" customWidth="1"/>
    <col min="2" max="4" width="15.7109375" customWidth="1"/>
    <col min="5" max="5" width="17.85546875" customWidth="1"/>
    <col min="6" max="7" width="15.7109375" customWidth="1"/>
  </cols>
  <sheetData>
    <row r="1" spans="1:14" ht="12.75" customHeight="1" x14ac:dyDescent="0.2">
      <c r="A1" s="1" t="s">
        <v>0</v>
      </c>
      <c r="B1" s="1"/>
      <c r="C1" s="1"/>
      <c r="D1" s="1"/>
      <c r="E1" s="1"/>
      <c r="F1" s="1"/>
      <c r="G1" s="1"/>
    </row>
    <row r="2" spans="1:14" x14ac:dyDescent="0.2">
      <c r="A2" s="2" t="s">
        <v>1</v>
      </c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</row>
    <row r="3" spans="1:14" x14ac:dyDescent="0.2">
      <c r="A3" s="4"/>
      <c r="B3" s="4"/>
      <c r="C3" s="4"/>
      <c r="D3" s="4"/>
      <c r="E3" s="4"/>
      <c r="F3" s="4"/>
      <c r="G3" s="4"/>
    </row>
    <row r="4" spans="1:14" ht="96" customHeight="1" x14ac:dyDescent="0.2">
      <c r="A4" s="5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6" t="s">
        <v>7</v>
      </c>
      <c r="G4" s="8" t="s">
        <v>8</v>
      </c>
      <c r="H4" s="9"/>
    </row>
    <row r="5" spans="1:14" ht="12.75" hidden="1" customHeight="1" x14ac:dyDescent="0.2">
      <c r="A5" s="10"/>
      <c r="B5" s="11"/>
      <c r="C5" s="11"/>
      <c r="D5" s="11"/>
      <c r="E5" s="9"/>
      <c r="F5" s="11"/>
      <c r="G5" s="12"/>
      <c r="H5" s="9"/>
    </row>
    <row r="6" spans="1:14" ht="12.75" hidden="1" customHeight="1" x14ac:dyDescent="0.2">
      <c r="A6">
        <v>2011</v>
      </c>
      <c r="B6" s="13">
        <v>494354</v>
      </c>
      <c r="C6" s="14">
        <v>15326.7</v>
      </c>
      <c r="D6" s="15">
        <f>494354/15326.7</f>
        <v>32.254431808543259</v>
      </c>
      <c r="E6" s="16">
        <f>+D6/D6*100</f>
        <v>100</v>
      </c>
      <c r="F6" s="13">
        <v>3723.8</v>
      </c>
      <c r="G6" s="17">
        <f>B6/F6</f>
        <v>132.75525001342714</v>
      </c>
    </row>
    <row r="7" spans="1:14" x14ac:dyDescent="0.2">
      <c r="B7" s="13"/>
      <c r="C7" s="14"/>
      <c r="D7" s="15"/>
      <c r="E7" s="16"/>
      <c r="F7" s="13"/>
      <c r="G7" s="17"/>
    </row>
    <row r="8" spans="1:14" ht="12.75" customHeight="1" x14ac:dyDescent="0.2">
      <c r="A8" s="18">
        <v>2014</v>
      </c>
      <c r="B8" s="13">
        <v>655096</v>
      </c>
      <c r="C8" s="14">
        <v>15666.79</v>
      </c>
      <c r="D8" s="15">
        <f>+B8/C8</f>
        <v>41.814309121396278</v>
      </c>
      <c r="E8" s="19">
        <f>+(D8/$D$8)*100</f>
        <v>100</v>
      </c>
      <c r="F8" s="13">
        <f>3913275/1000</f>
        <v>3913.2750000000001</v>
      </c>
      <c r="G8" s="19">
        <f>+B8/F8</f>
        <v>167.40351751410265</v>
      </c>
    </row>
    <row r="9" spans="1:14" ht="12.75" customHeight="1" x14ac:dyDescent="0.2">
      <c r="A9" s="20">
        <v>2015</v>
      </c>
      <c r="B9" s="21">
        <v>730221</v>
      </c>
      <c r="C9" s="22">
        <v>15794.25</v>
      </c>
      <c r="D9" s="15">
        <f>+B9/C9</f>
        <v>46.233344413314974</v>
      </c>
      <c r="E9" s="19">
        <f>+(D9/$D$8)*100</f>
        <v>110.56823700970222</v>
      </c>
      <c r="F9" s="21">
        <f>3975404/1000</f>
        <v>3975.404</v>
      </c>
      <c r="G9" s="19">
        <f>+B9/F9</f>
        <v>183.68472738871318</v>
      </c>
    </row>
    <row r="10" spans="1:14" s="23" customFormat="1" ht="12.75" customHeight="1" x14ac:dyDescent="0.2">
      <c r="A10" s="20">
        <v>2016</v>
      </c>
      <c r="B10" s="21">
        <v>783204</v>
      </c>
      <c r="C10" s="22">
        <v>16366.34</v>
      </c>
      <c r="D10" s="15">
        <f>+B10/C10</f>
        <v>47.854560029915056</v>
      </c>
      <c r="E10" s="19">
        <f>+(D10/$D$8)*100</f>
        <v>114.4454160201059</v>
      </c>
      <c r="F10" s="21">
        <f>4037043/1000</f>
        <v>4037.0430000000001</v>
      </c>
      <c r="G10" s="19">
        <f>+B10/F10</f>
        <v>194.00437399353933</v>
      </c>
    </row>
    <row r="11" spans="1:14" s="23" customFormat="1" ht="12.75" customHeight="1" x14ac:dyDescent="0.2">
      <c r="A11" s="20">
        <v>2017</v>
      </c>
      <c r="B11" s="21">
        <v>839347</v>
      </c>
      <c r="C11" s="22">
        <v>16407.490000000002</v>
      </c>
      <c r="D11" s="15">
        <f>+B11/C11</f>
        <v>51.156331650971595</v>
      </c>
      <c r="E11" s="19">
        <f>+(D11/$D$8)*100</f>
        <v>122.34168811076931</v>
      </c>
      <c r="F11" s="21">
        <f>4098135/1000</f>
        <v>4098.1350000000002</v>
      </c>
      <c r="G11" s="19">
        <f>+B11/F11</f>
        <v>204.81194494568871</v>
      </c>
    </row>
    <row r="12" spans="1:14" s="23" customFormat="1" ht="12.75" customHeight="1" x14ac:dyDescent="0.2">
      <c r="A12" s="24" t="s">
        <v>9</v>
      </c>
      <c r="B12" s="21">
        <v>894286</v>
      </c>
      <c r="C12" s="22">
        <v>16525.400000000001</v>
      </c>
      <c r="D12" s="25">
        <f>+B12/C12</f>
        <v>54.115845909932581</v>
      </c>
      <c r="E12" s="26">
        <f>+(D12/$D$8)*100</f>
        <v>129.41944288215356</v>
      </c>
      <c r="F12" s="21">
        <f>4158783/1000</f>
        <v>4158.7830000000004</v>
      </c>
      <c r="G12" s="19">
        <f>+B12/F12</f>
        <v>215.03550437712184</v>
      </c>
    </row>
    <row r="13" spans="1:14" ht="9.75" customHeight="1" x14ac:dyDescent="0.2">
      <c r="A13" s="27"/>
      <c r="B13" s="28"/>
      <c r="C13" s="28"/>
      <c r="D13" s="28"/>
      <c r="E13" s="29"/>
      <c r="F13" s="28"/>
      <c r="G13" s="30"/>
    </row>
    <row r="14" spans="1:14" ht="6.75" customHeight="1" x14ac:dyDescent="0.2">
      <c r="B14" s="31"/>
      <c r="C14" s="31"/>
      <c r="D14" s="31"/>
      <c r="E14" s="31"/>
      <c r="F14" s="31"/>
      <c r="G14" s="31"/>
    </row>
    <row r="15" spans="1:14" ht="12.75" customHeight="1" x14ac:dyDescent="0.2">
      <c r="A15" s="32"/>
      <c r="B15" s="33"/>
      <c r="C15" s="33"/>
      <c r="D15" s="33"/>
      <c r="E15" s="33"/>
      <c r="F15" s="33"/>
      <c r="G15" s="33"/>
      <c r="H15" s="32"/>
    </row>
    <row r="16" spans="1:14" ht="12.75" customHeight="1" x14ac:dyDescent="0.2">
      <c r="A16" s="34" t="s">
        <v>10</v>
      </c>
      <c r="B16" s="33"/>
      <c r="C16" s="33"/>
      <c r="D16" s="33"/>
      <c r="E16" s="33"/>
      <c r="F16" s="33"/>
      <c r="G16" s="33"/>
      <c r="H16" s="32"/>
    </row>
    <row r="18" spans="1:7" x14ac:dyDescent="0.2">
      <c r="A18" s="23"/>
    </row>
    <row r="19" spans="1:7" ht="11.25" customHeight="1" x14ac:dyDescent="0.2"/>
    <row r="24" spans="1:7" x14ac:dyDescent="0.2">
      <c r="G24" t="s">
        <v>11</v>
      </c>
    </row>
  </sheetData>
  <mergeCells count="3">
    <mergeCell ref="A1:G1"/>
    <mergeCell ref="A2:G2"/>
    <mergeCell ref="H2:N2"/>
  </mergeCells>
  <pageMargins left="0.74803149606299213" right="0.74803149606299213" top="0.98425196850393704" bottom="0.98425196850393704" header="0" footer="0"/>
  <pageSetup scale="80" orientation="portrait" r:id="rId1"/>
  <headerFooter alignWithMargins="0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8</vt:lpstr>
      <vt:lpstr>'8'!Área_de_impresión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2020-02-27T14:04:15Z</cp:lastPrinted>
  <dcterms:created xsi:type="dcterms:W3CDTF">2020-02-27T14:02:55Z</dcterms:created>
  <dcterms:modified xsi:type="dcterms:W3CDTF">2020-02-27T14:04:32Z</dcterms:modified>
</cp:coreProperties>
</file>