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6-2020\Boletin de Estadisticas Ambientales 2016-20 (Archivos para la web)\"/>
    </mc:Choice>
  </mc:AlternateContent>
  <bookViews>
    <workbookView xWindow="0" yWindow="0" windowWidth="21600" windowHeight="9135"/>
  </bookViews>
  <sheets>
    <sheet name="8" sheetId="1" r:id="rId1"/>
  </sheets>
  <externalReferences>
    <externalReference r:id="rId2"/>
  </externalReferences>
  <definedNames>
    <definedName name="_xlnm.Print_Area" localSheetId="0">'8'!$A$1:$G$53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D10" i="1"/>
  <c r="E10" i="1" s="1"/>
  <c r="G9" i="1"/>
  <c r="F9" i="1"/>
  <c r="D9" i="1"/>
  <c r="E9" i="1" s="1"/>
  <c r="G8" i="1"/>
  <c r="F8" i="1"/>
  <c r="D8" i="1"/>
  <c r="E8" i="1" s="1"/>
  <c r="G7" i="1"/>
  <c r="F7" i="1"/>
  <c r="D7" i="1"/>
  <c r="E7" i="1" s="1"/>
  <c r="G6" i="1"/>
  <c r="F6" i="1"/>
  <c r="D6" i="1"/>
  <c r="E6" i="1" s="1"/>
</calcChain>
</file>

<file path=xl/sharedStrings.xml><?xml version="1.0" encoding="utf-8"?>
<sst xmlns="http://schemas.openxmlformats.org/spreadsheetml/2006/main" count="14" uniqueCount="14">
  <si>
    <t>Cuadro 8. ÍNDICE DE INTENSIDAD DEL FLUJO VEHICULAR Y AUTOMÓVILES EN CIRCULACIÓN</t>
  </si>
  <si>
    <t>POR CADA  MIL HABITANTES EN LA REPÚBLICA: AÑOS 2016-20</t>
  </si>
  <si>
    <t>Año</t>
  </si>
  <si>
    <t>Automóviles en circulación</t>
  </si>
  <si>
    <t>Longitud de la red vial (en km)</t>
  </si>
  <si>
    <t>Automóviles en circulación por kilómetro</t>
  </si>
  <si>
    <t>Índice de intensidad del flujo vehicular (año 2016=100)</t>
  </si>
  <si>
    <t xml:space="preserve">Población                   (en miles) </t>
  </si>
  <si>
    <t>Automóviles en circulación  por cada mil habitantes</t>
  </si>
  <si>
    <t>2020 (P)</t>
  </si>
  <si>
    <t>NOTA: El índice de intensidad vehicular muestra la cantidad de automóviles en circulación (fuentes móviles de emisiones contaminantes)</t>
  </si>
  <si>
    <t xml:space="preserve">           que ocupan la longitud de la red vial existente, evidenciando la tendencia en relación a un año base. </t>
  </si>
  <si>
    <t>(P) Cifras preliminares.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</si>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</sst>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vertical="top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5" xfId="0" applyNumberFormat="1" applyBorder="1" applyAlignment="1">
      <alignment horizontal="right"/>
    </xf>
    <xf numFmtId="164" fontId="0" fillId="0" borderId="5" xfId="0" applyNumberFormat="1" applyBorder="1"/>
    <xf numFmtId="165" fontId="0" fillId="0" borderId="5" xfId="0" applyNumberFormat="1" applyBorder="1"/>
    <xf numFmtId="165" fontId="0" fillId="0" borderId="0" xfId="0" applyNumberFormat="1" applyAlignment="1">
      <alignment horizontal="right"/>
    </xf>
    <xf numFmtId="165" fontId="0" fillId="0" borderId="0" xfId="0" applyNumberFormat="1"/>
    <xf numFmtId="0" fontId="2" fillId="0" borderId="0" xfId="0" applyFont="1" applyAlignment="1">
      <alignment horizontal="left"/>
    </xf>
    <xf numFmtId="3" fontId="0" fillId="0" borderId="5" xfId="0" applyNumberFormat="1" applyFill="1" applyBorder="1" applyAlignment="1">
      <alignment horizontal="right"/>
    </xf>
    <xf numFmtId="164" fontId="0" fillId="0" borderId="5" xfId="0" applyNumberFormat="1" applyFill="1" applyBorder="1"/>
    <xf numFmtId="164" fontId="0" fillId="0" borderId="0" xfId="0" applyNumberFormat="1"/>
    <xf numFmtId="0" fontId="0" fillId="0" borderId="0" xfId="0" applyFill="1"/>
    <xf numFmtId="0" fontId="0" fillId="0" borderId="0" xfId="0" applyFont="1" applyAlignment="1">
      <alignment horizontal="left"/>
    </xf>
    <xf numFmtId="165" fontId="0" fillId="0" borderId="5" xfId="0" applyNumberFormat="1" applyFill="1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8" xfId="0" applyFill="1" applyBorder="1"/>
    <xf numFmtId="0" fontId="0" fillId="0" borderId="0" xfId="0" applyBorder="1"/>
    <xf numFmtId="0" fontId="2" fillId="0" borderId="0" xfId="0" applyFont="1"/>
    <xf numFmtId="0" fontId="0" fillId="0" borderId="0" xfId="0" applyBorder="1" applyAlignment="1">
      <alignment horizontal="left"/>
    </xf>
    <xf numFmtId="0" fontId="2" fillId="0" borderId="0" xfId="0" applyFont="1" applyBorder="1"/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ÍNDICE DE INTENSIDAD DEL FLUJO VEHICULAR EN LA REPÚBLICA:
 AÑOS 2016-20</a:t>
            </a:r>
          </a:p>
        </c:rich>
      </c:tx>
      <c:layout>
        <c:manualLayout>
          <c:xMode val="edge"/>
          <c:yMode val="edge"/>
          <c:x val="0.21735289765337196"/>
          <c:y val="4.71434680888531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980201927313831"/>
          <c:y val="0.21232912666738576"/>
          <c:w val="0.73270552756720408"/>
          <c:h val="0.51369948914324892"/>
        </c:manualLayout>
      </c:layout>
      <c:lineChart>
        <c:grouping val="standard"/>
        <c:varyColors val="0"/>
        <c:ser>
          <c:idx val="1"/>
          <c:order val="0"/>
          <c:tx>
            <c:strRef>
              <c:f>[1]gráfica!$D$3</c:f>
              <c:strCache>
                <c:ptCount val="1"/>
                <c:pt idx="0">
                  <c:v>Indice de intensidad del flujo vehicular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4.2822384428223878E-2"/>
                  <c:y val="-3.833865814696493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4501216545012235E-2"/>
                  <c:y val="-3.833865814696493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6715328467153282E-2"/>
                  <c:y val="-4.259850905218317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5912408759124153E-2"/>
                  <c:y val="-3.833865814696493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3021799574756564E-2"/>
                  <c:y val="-2.981895633652822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[1]gráfica!$A$18:$A$22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 (P)</c:v>
                </c:pt>
              </c:strCache>
            </c:strRef>
          </c:cat>
          <c:val>
            <c:numRef>
              <c:f>[1]gráfica!$D$18:$D$22</c:f>
              <c:numCache>
                <c:formatCode>General</c:formatCode>
                <c:ptCount val="5"/>
                <c:pt idx="0">
                  <c:v>100</c:v>
                </c:pt>
                <c:pt idx="1">
                  <c:v>106.9</c:v>
                </c:pt>
                <c:pt idx="2">
                  <c:v>113.1</c:v>
                </c:pt>
                <c:pt idx="3">
                  <c:v>112.9</c:v>
                </c:pt>
                <c:pt idx="4">
                  <c:v>103.5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4387168"/>
        <c:axId val="244386776"/>
      </c:lineChart>
      <c:catAx>
        <c:axId val="244387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23585597794341"/>
              <c:y val="0.832193068518192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443867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44386776"/>
        <c:scaling>
          <c:orientation val="minMax"/>
          <c:max val="140"/>
          <c:min val="90"/>
        </c:scaling>
        <c:delete val="0"/>
        <c:axPos val="l"/>
        <c:majorGridlines>
          <c:spPr>
            <a:ln w="9525">
              <a:solidFill>
                <a:schemeClr val="tx1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PA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Índice de intensidad del</a:t>
                </a:r>
              </a:p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PA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flujo vehicular</a:t>
                </a:r>
              </a:p>
            </c:rich>
          </c:tx>
          <c:layout>
            <c:manualLayout>
              <c:xMode val="edge"/>
              <c:yMode val="edge"/>
              <c:x val="5.1886882092260722E-2"/>
              <c:y val="0.2077629912874309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443871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FFFFFF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AUTOMÓVILES EN CIRCULACIÓN POR CADA MIL HABITANTES EN LA REPÚBLICA: AÑOS 2016-20</a:t>
            </a:r>
          </a:p>
        </c:rich>
      </c:tx>
      <c:layout>
        <c:manualLayout>
          <c:xMode val="edge"/>
          <c:yMode val="edge"/>
          <c:x val="0.17648878934121506"/>
          <c:y val="3.8732394366197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690175091749895"/>
          <c:y val="0.22535211267605634"/>
          <c:w val="0.71924736680642187"/>
          <c:h val="0.51760563380281688"/>
        </c:manualLayout>
      </c:layout>
      <c:lineChart>
        <c:grouping val="standard"/>
        <c:varyColors val="0"/>
        <c:ser>
          <c:idx val="0"/>
          <c:order val="0"/>
          <c:tx>
            <c:strRef>
              <c:f>[1]gráfica!$E$3</c:f>
              <c:strCache>
                <c:ptCount val="1"/>
                <c:pt idx="0">
                  <c:v>Automóviles/mil habitantes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3.8945513042541235E-2"/>
                  <c:y val="5.63380281690140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115647200991379E-2"/>
                  <c:y val="6.57276995305163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4469331362905151E-2"/>
                  <c:y val="5.63380281690140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0652242516606242E-2"/>
                  <c:y val="5.63380281690140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9550342130987292E-3"/>
                  <c:y val="-3.28638497652582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[1]gráfica!$A$18:$A$22</c:f>
              <c:strCach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 (P)</c:v>
                </c:pt>
              </c:strCache>
            </c:strRef>
          </c:cat>
          <c:val>
            <c:numRef>
              <c:f>[1]gráfica!$E$18:$E$22</c:f>
              <c:numCache>
                <c:formatCode>General</c:formatCode>
                <c:ptCount val="5"/>
                <c:pt idx="0">
                  <c:v>194</c:v>
                </c:pt>
                <c:pt idx="1">
                  <c:v>204.8</c:v>
                </c:pt>
                <c:pt idx="2">
                  <c:v>215</c:v>
                </c:pt>
                <c:pt idx="3">
                  <c:v>222.6</c:v>
                </c:pt>
                <c:pt idx="4">
                  <c:v>201.6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4387560"/>
        <c:axId val="244385992"/>
      </c:lineChart>
      <c:catAx>
        <c:axId val="244387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416152892911839"/>
              <c:y val="0.8615023474178403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443859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44385992"/>
        <c:scaling>
          <c:orientation val="minMax"/>
          <c:max val="230"/>
          <c:min val="160"/>
        </c:scaling>
        <c:delete val="0"/>
        <c:axPos val="l"/>
        <c:majorGridlines>
          <c:spPr>
            <a:ln w="9525">
              <a:solidFill>
                <a:schemeClr val="tx1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PA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Automóviles por </a:t>
                </a:r>
              </a:p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PA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mil habitantes</a:t>
                </a:r>
              </a:p>
            </c:rich>
          </c:tx>
          <c:layout>
            <c:manualLayout>
              <c:xMode val="edge"/>
              <c:yMode val="edge"/>
              <c:x val="7.2238975993103499E-2"/>
              <c:y val="0.245305164319248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44387560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FFFFFF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1" l="0.75" r="0.75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17</xdr:row>
      <xdr:rowOff>9525</xdr:rowOff>
    </xdr:from>
    <xdr:to>
      <xdr:col>6</xdr:col>
      <xdr:colOff>571500</xdr:colOff>
      <xdr:row>35</xdr:row>
      <xdr:rowOff>95250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476250</xdr:colOff>
      <xdr:row>37</xdr:row>
      <xdr:rowOff>0</xdr:rowOff>
    </xdr:from>
    <xdr:to>
      <xdr:col>6</xdr:col>
      <xdr:colOff>647700</xdr:colOff>
      <xdr:row>53</xdr:row>
      <xdr:rowOff>114300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hall/Documents/Boletin%202016-2020/Boletin%20de%20Estadisticas%20Ambientales%202016-20/CAP&#205;TULO%20IV%20ATM&#211;SFERA%20(8-9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a"/>
      <sheetName val="8"/>
      <sheetName val="9"/>
      <sheetName val="FxFhKmPrUwZ"/>
      <sheetName val="2002"/>
      <sheetName val="IV.2.4a"/>
      <sheetName val="IV.2.4GRÁFICA"/>
      <sheetName val="datosgrafica"/>
      <sheetName val="Datos"/>
    </sheetNames>
    <sheetDataSet>
      <sheetData sheetId="0">
        <row r="3">
          <cell r="D3" t="str">
            <v>Indice de intensidad del flujo vehicular</v>
          </cell>
          <cell r="E3" t="str">
            <v>Automóviles/mil habitantes</v>
          </cell>
        </row>
        <row r="18">
          <cell r="A18">
            <v>2016</v>
          </cell>
          <cell r="D18">
            <v>100</v>
          </cell>
          <cell r="E18">
            <v>194</v>
          </cell>
        </row>
        <row r="19">
          <cell r="A19">
            <v>2017</v>
          </cell>
          <cell r="D19">
            <v>106.9</v>
          </cell>
          <cell r="E19">
            <v>204.8</v>
          </cell>
        </row>
        <row r="20">
          <cell r="A20">
            <v>2018</v>
          </cell>
          <cell r="D20">
            <v>113.1</v>
          </cell>
          <cell r="E20">
            <v>215</v>
          </cell>
        </row>
        <row r="21">
          <cell r="A21">
            <v>2019</v>
          </cell>
          <cell r="D21">
            <v>112.9</v>
          </cell>
          <cell r="E21">
            <v>222.6</v>
          </cell>
        </row>
        <row r="22">
          <cell r="A22" t="str">
            <v>2020 (P)</v>
          </cell>
          <cell r="D22">
            <v>103.5</v>
          </cell>
          <cell r="E22">
            <v>201.6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23"/>
  <sheetViews>
    <sheetView tabSelected="1" zoomScaleNormal="100" workbookViewId="0">
      <selection activeCell="J15" sqref="J15"/>
    </sheetView>
  </sheetViews>
  <sheetFormatPr baseColWidth="10" defaultRowHeight="12.75" x14ac:dyDescent="0.2"/>
  <cols>
    <col min="1" max="1" width="14.140625" customWidth="1"/>
    <col min="2" max="4" width="15.7109375" customWidth="1"/>
    <col min="5" max="5" width="17.85546875" customWidth="1"/>
    <col min="6" max="7" width="15.7109375" customWidth="1"/>
  </cols>
  <sheetData>
    <row r="1" spans="1:14" ht="12.75" customHeight="1" x14ac:dyDescent="0.2">
      <c r="A1" s="27" t="s">
        <v>0</v>
      </c>
      <c r="B1" s="27"/>
      <c r="C1" s="27"/>
      <c r="D1" s="27"/>
      <c r="E1" s="27"/>
      <c r="F1" s="27"/>
      <c r="G1" s="27"/>
    </row>
    <row r="2" spans="1:14" x14ac:dyDescent="0.2">
      <c r="A2" s="28" t="s">
        <v>1</v>
      </c>
      <c r="B2" s="28"/>
      <c r="C2" s="28"/>
      <c r="D2" s="28"/>
      <c r="E2" s="28"/>
      <c r="F2" s="28"/>
      <c r="G2" s="28"/>
      <c r="H2" s="29"/>
      <c r="I2" s="29"/>
      <c r="J2" s="29"/>
      <c r="K2" s="29"/>
      <c r="L2" s="29"/>
      <c r="M2" s="29"/>
      <c r="N2" s="29"/>
    </row>
    <row r="3" spans="1:14" x14ac:dyDescent="0.2">
      <c r="A3" s="1"/>
      <c r="B3" s="1"/>
      <c r="C3" s="1"/>
      <c r="D3" s="1"/>
      <c r="E3" s="1"/>
      <c r="F3" s="1"/>
      <c r="G3" s="1"/>
    </row>
    <row r="4" spans="1:14" ht="96" customHeight="1" x14ac:dyDescent="0.2">
      <c r="A4" s="2" t="s">
        <v>2</v>
      </c>
      <c r="B4" s="3" t="s">
        <v>3</v>
      </c>
      <c r="C4" s="3" t="s">
        <v>4</v>
      </c>
      <c r="D4" s="3" t="s">
        <v>5</v>
      </c>
      <c r="E4" s="4" t="s">
        <v>6</v>
      </c>
      <c r="F4" s="3" t="s">
        <v>7</v>
      </c>
      <c r="G4" s="5" t="s">
        <v>8</v>
      </c>
      <c r="H4" s="6"/>
    </row>
    <row r="5" spans="1:14" x14ac:dyDescent="0.2">
      <c r="B5" s="7"/>
      <c r="C5" s="8"/>
      <c r="D5" s="9"/>
      <c r="E5" s="10"/>
      <c r="F5" s="7"/>
      <c r="G5" s="11"/>
    </row>
    <row r="6" spans="1:14" ht="12.75" customHeight="1" x14ac:dyDescent="0.2">
      <c r="A6" s="12">
        <v>2016</v>
      </c>
      <c r="B6" s="13">
        <v>783204</v>
      </c>
      <c r="C6" s="14">
        <v>16366.34</v>
      </c>
      <c r="D6" s="9">
        <f>+B6/C6</f>
        <v>47.854560029915056</v>
      </c>
      <c r="E6" s="15">
        <f>+(D6/$D$6)*100</f>
        <v>100</v>
      </c>
      <c r="F6" s="13">
        <f>4037043/1000</f>
        <v>4037.0430000000001</v>
      </c>
      <c r="G6" s="15">
        <f>+B6/F6</f>
        <v>194.00437399353933</v>
      </c>
    </row>
    <row r="7" spans="1:14" s="16" customFormat="1" ht="12.75" customHeight="1" x14ac:dyDescent="0.2">
      <c r="A7" s="12">
        <v>2017</v>
      </c>
      <c r="B7" s="13">
        <v>839347</v>
      </c>
      <c r="C7" s="14">
        <v>16407.490000000002</v>
      </c>
      <c r="D7" s="9">
        <f>+B7/C7</f>
        <v>51.156331650971595</v>
      </c>
      <c r="E7" s="15">
        <f>+(D7/$D$6)*100</f>
        <v>106.89959665075285</v>
      </c>
      <c r="F7" s="13">
        <f>4098135/1000</f>
        <v>4098.1350000000002</v>
      </c>
      <c r="G7" s="15">
        <f>+B7/F7</f>
        <v>204.81194494568871</v>
      </c>
    </row>
    <row r="8" spans="1:14" s="16" customFormat="1" ht="12.75" customHeight="1" x14ac:dyDescent="0.2">
      <c r="A8" s="12">
        <v>2018</v>
      </c>
      <c r="B8" s="13">
        <v>894286</v>
      </c>
      <c r="C8" s="14">
        <v>16525.400000000001</v>
      </c>
      <c r="D8" s="9">
        <f>+B8/C8</f>
        <v>54.115845909932581</v>
      </c>
      <c r="E8" s="15">
        <f>+(D8/$D$6)*100</f>
        <v>113.0839900651128</v>
      </c>
      <c r="F8" s="13">
        <f>4158783/1000</f>
        <v>4158.7830000000004</v>
      </c>
      <c r="G8" s="15">
        <f>+B8/F8</f>
        <v>215.03550437712184</v>
      </c>
    </row>
    <row r="9" spans="1:14" s="16" customFormat="1" ht="12.75" customHeight="1" x14ac:dyDescent="0.2">
      <c r="A9" s="17">
        <v>2019</v>
      </c>
      <c r="B9" s="13">
        <v>939058</v>
      </c>
      <c r="C9" s="14">
        <v>17377.09</v>
      </c>
      <c r="D9" s="18">
        <f>+B9/C9</f>
        <v>54.040003245652755</v>
      </c>
      <c r="E9" s="15">
        <f>+(D9/$D$6)*100</f>
        <v>112.92550430276869</v>
      </c>
      <c r="F9" s="13">
        <f>4218808/1000</f>
        <v>4218.808</v>
      </c>
      <c r="G9" s="15">
        <f>+B9/F9</f>
        <v>222.58846574672276</v>
      </c>
    </row>
    <row r="10" spans="1:14" s="16" customFormat="1" ht="12.75" customHeight="1" x14ac:dyDescent="0.2">
      <c r="A10" s="17" t="s">
        <v>9</v>
      </c>
      <c r="B10" s="13">
        <v>862653</v>
      </c>
      <c r="C10" s="14">
        <v>17418.900000000001</v>
      </c>
      <c r="D10" s="18">
        <f>+B10/C10</f>
        <v>49.523965347984081</v>
      </c>
      <c r="E10" s="15">
        <f>+(D10/$D$6)*100</f>
        <v>103.48849789241703</v>
      </c>
      <c r="F10" s="13">
        <v>4279</v>
      </c>
      <c r="G10" s="15">
        <f>+B10/F10</f>
        <v>201.60154241645245</v>
      </c>
    </row>
    <row r="11" spans="1:14" ht="9.75" customHeight="1" x14ac:dyDescent="0.2">
      <c r="A11" s="19"/>
      <c r="B11" s="20"/>
      <c r="C11" s="20"/>
      <c r="D11" s="20"/>
      <c r="E11" s="21"/>
      <c r="F11" s="20"/>
      <c r="G11" s="22"/>
    </row>
    <row r="12" spans="1:14" ht="6.75" customHeight="1" x14ac:dyDescent="0.2">
      <c r="B12" s="23"/>
      <c r="C12" s="23"/>
      <c r="D12" s="23"/>
      <c r="E12" s="23"/>
      <c r="F12" s="23"/>
      <c r="G12" s="23"/>
    </row>
    <row r="13" spans="1:14" ht="12.75" customHeight="1" x14ac:dyDescent="0.2">
      <c r="A13" s="24" t="s">
        <v>10</v>
      </c>
      <c r="B13" s="23"/>
      <c r="C13" s="23"/>
      <c r="D13" s="23"/>
      <c r="E13" s="23"/>
      <c r="F13" s="23"/>
      <c r="G13" s="23"/>
    </row>
    <row r="14" spans="1:14" ht="12.75" customHeight="1" x14ac:dyDescent="0.2">
      <c r="A14" s="24" t="s">
        <v>11</v>
      </c>
      <c r="B14" s="23"/>
      <c r="C14" s="23"/>
      <c r="D14" s="23"/>
      <c r="E14" s="23"/>
      <c r="F14" s="23"/>
      <c r="G14" s="23"/>
    </row>
    <row r="15" spans="1:14" ht="12.75" customHeight="1" x14ac:dyDescent="0.2">
      <c r="A15" s="25" t="s">
        <v>12</v>
      </c>
      <c r="B15" s="26"/>
      <c r="C15" s="26"/>
      <c r="D15" s="26"/>
      <c r="E15" s="26"/>
      <c r="F15" s="26"/>
      <c r="G15" s="26"/>
      <c r="H15" s="24"/>
    </row>
    <row r="17" spans="1:7" x14ac:dyDescent="0.2">
      <c r="A17" s="16"/>
    </row>
    <row r="18" spans="1:7" ht="11.25" customHeight="1" x14ac:dyDescent="0.2"/>
    <row r="23" spans="1:7" x14ac:dyDescent="0.2">
      <c r="G23" t="s">
        <v>13</v>
      </c>
    </row>
  </sheetData>
  <mergeCells count="3">
    <mergeCell ref="A1:G1"/>
    <mergeCell ref="A2:G2"/>
    <mergeCell ref="H2:N2"/>
  </mergeCells>
  <pageMargins left="0.74803149606299213" right="0.74803149606299213" top="0.98425196850393704" bottom="0.98425196850393704" header="0" footer="0"/>
  <pageSetup scale="80" orientation="portrait" r:id="rId1"/>
  <headerFooter alignWithMargins="0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8</vt:lpstr>
      <vt:lpstr>'8'!Área_de_impresión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cp:lastPrinted>2021-11-09T16:43:14Z</cp:lastPrinted>
  <dcterms:created xsi:type="dcterms:W3CDTF">2021-11-09T16:42:11Z</dcterms:created>
  <dcterms:modified xsi:type="dcterms:W3CDTF">2021-11-09T16:43:22Z</dcterms:modified>
</cp:coreProperties>
</file>