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1600" windowHeight="10425"/>
  </bookViews>
  <sheets>
    <sheet name="451-26" sheetId="1" r:id="rId1"/>
  </sheets>
  <definedNames>
    <definedName name="_xlnm.Print_Titles" localSheetId="0">'451-26'!$1:$8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6" i="1" l="1"/>
  <c r="K86" i="1"/>
  <c r="J86" i="1"/>
  <c r="I86" i="1"/>
  <c r="H86" i="1"/>
  <c r="G86" i="1"/>
  <c r="F86" i="1"/>
  <c r="F93" i="1" l="1"/>
  <c r="F85" i="1"/>
  <c r="I85" i="1"/>
  <c r="J85" i="1"/>
  <c r="L85" i="1"/>
  <c r="F12" i="1" l="1"/>
  <c r="F36" i="1" l="1"/>
  <c r="F164" i="1"/>
  <c r="F75" i="1"/>
  <c r="G70" i="1"/>
  <c r="H70" i="1"/>
  <c r="I70" i="1"/>
  <c r="J70" i="1"/>
  <c r="K70" i="1"/>
  <c r="L70" i="1"/>
  <c r="F70" i="1"/>
  <c r="F49" i="1"/>
  <c r="F33" i="1"/>
  <c r="E124" i="1"/>
  <c r="E165" i="1"/>
  <c r="E166" i="1"/>
  <c r="E167" i="1"/>
  <c r="E168" i="1"/>
  <c r="E169" i="1"/>
  <c r="E96" i="1"/>
  <c r="E80" i="1"/>
  <c r="E164" i="1" l="1"/>
  <c r="E33" i="1"/>
  <c r="E49" i="1"/>
  <c r="G40" i="1"/>
  <c r="H40" i="1"/>
  <c r="I40" i="1"/>
  <c r="J40" i="1"/>
  <c r="K40" i="1"/>
  <c r="L40" i="1"/>
  <c r="G41" i="1"/>
  <c r="H41" i="1"/>
  <c r="I41" i="1"/>
  <c r="K41" i="1"/>
  <c r="G42" i="1"/>
  <c r="H42" i="1"/>
  <c r="I42" i="1"/>
  <c r="J42" i="1"/>
  <c r="K42" i="1"/>
  <c r="G43" i="1"/>
  <c r="H43" i="1"/>
  <c r="I43" i="1"/>
  <c r="L43" i="1"/>
  <c r="G44" i="1"/>
  <c r="H44" i="1"/>
  <c r="I44" i="1"/>
  <c r="J44" i="1"/>
  <c r="K44" i="1"/>
  <c r="L44" i="1"/>
  <c r="G45" i="1"/>
  <c r="K45" i="1"/>
  <c r="G47" i="1"/>
  <c r="H47" i="1"/>
  <c r="J47" i="1"/>
  <c r="K47" i="1"/>
  <c r="G48" i="1"/>
  <c r="K48" i="1"/>
  <c r="G50" i="1"/>
  <c r="H50" i="1"/>
  <c r="G51" i="1"/>
  <c r="G52" i="1"/>
  <c r="H52" i="1"/>
  <c r="I52" i="1"/>
  <c r="J52" i="1"/>
  <c r="G53" i="1"/>
  <c r="G55" i="1"/>
  <c r="H55" i="1"/>
  <c r="I55" i="1"/>
  <c r="L55" i="1"/>
  <c r="G29" i="1"/>
  <c r="I29" i="1"/>
  <c r="G30" i="1"/>
  <c r="H30" i="1"/>
  <c r="I30" i="1"/>
  <c r="J30" i="1"/>
  <c r="K30" i="1"/>
  <c r="L30" i="1"/>
  <c r="M30" i="1"/>
  <c r="G31" i="1"/>
  <c r="H31" i="1"/>
  <c r="I31" i="1"/>
  <c r="J31" i="1"/>
  <c r="G32" i="1"/>
  <c r="J32" i="1"/>
  <c r="G35" i="1"/>
  <c r="I35" i="1"/>
  <c r="J35" i="1"/>
  <c r="K35" i="1"/>
  <c r="G26" i="1"/>
  <c r="K26" i="1"/>
  <c r="G27" i="1"/>
  <c r="L17" i="1"/>
  <c r="H46" i="1" l="1"/>
  <c r="J46" i="1"/>
  <c r="G46" i="1"/>
  <c r="I34" i="1"/>
  <c r="K34" i="1"/>
  <c r="J34" i="1"/>
  <c r="G34" i="1"/>
  <c r="K46" i="1"/>
  <c r="M28" i="1"/>
  <c r="L28" i="1"/>
  <c r="H28" i="1"/>
  <c r="H39" i="1"/>
  <c r="H38" i="1" s="1"/>
  <c r="K28" i="1"/>
  <c r="J28" i="1"/>
  <c r="L39" i="1"/>
  <c r="L38" i="1" s="1"/>
  <c r="I28" i="1"/>
  <c r="K39" i="1"/>
  <c r="J39" i="1"/>
  <c r="G28" i="1"/>
  <c r="I39" i="1"/>
  <c r="I38" i="1" s="1"/>
  <c r="G39" i="1"/>
  <c r="G38" i="1" l="1"/>
  <c r="J38" i="1"/>
  <c r="K38" i="1"/>
  <c r="I170" i="1"/>
  <c r="J137" i="1"/>
  <c r="I130" i="1"/>
  <c r="K130" i="1"/>
  <c r="K81" i="1"/>
  <c r="K93" i="1"/>
  <c r="K85" i="1" s="1"/>
  <c r="I114" i="1"/>
  <c r="J114" i="1"/>
  <c r="K114" i="1"/>
  <c r="M117" i="1"/>
  <c r="G126" i="1"/>
  <c r="I126" i="1"/>
  <c r="I129" i="1" l="1"/>
  <c r="H129" i="1"/>
  <c r="M113" i="1"/>
  <c r="J129" i="1"/>
  <c r="F130" i="1"/>
  <c r="G130" i="1"/>
  <c r="J58" i="1"/>
  <c r="J57" i="1" s="1"/>
  <c r="I58" i="1"/>
  <c r="I57" i="1" s="1"/>
  <c r="F58" i="1"/>
  <c r="F57" i="1" s="1"/>
  <c r="G58" i="1"/>
  <c r="G57" i="1" s="1"/>
  <c r="H58" i="1"/>
  <c r="H57" i="1" s="1"/>
  <c r="K58" i="1"/>
  <c r="K57" i="1" s="1"/>
  <c r="L58" i="1"/>
  <c r="L57" i="1" s="1"/>
  <c r="M58" i="1"/>
  <c r="M57" i="1" s="1"/>
  <c r="F17" i="1" l="1"/>
  <c r="F16" i="1"/>
  <c r="G147" i="1"/>
  <c r="G146" i="1" s="1"/>
  <c r="F147" i="1"/>
  <c r="F146" i="1" s="1"/>
  <c r="H147" i="1"/>
  <c r="H146" i="1" s="1"/>
  <c r="I147" i="1"/>
  <c r="I146" i="1" s="1"/>
  <c r="J147" i="1"/>
  <c r="J146" i="1" s="1"/>
  <c r="K147" i="1"/>
  <c r="K146" i="1" s="1"/>
  <c r="L147" i="1"/>
  <c r="L146" i="1" s="1"/>
  <c r="M147" i="1"/>
  <c r="M146" i="1" s="1"/>
  <c r="F175" i="1"/>
  <c r="G175" i="1"/>
  <c r="H175" i="1"/>
  <c r="I175" i="1"/>
  <c r="I174" i="1" s="1"/>
  <c r="J175" i="1"/>
  <c r="J174" i="1" s="1"/>
  <c r="K175" i="1"/>
  <c r="K174" i="1" s="1"/>
  <c r="L175" i="1"/>
  <c r="L174" i="1" s="1"/>
  <c r="F182" i="1"/>
  <c r="F174" i="1" l="1"/>
  <c r="M67" i="1"/>
  <c r="K129" i="1"/>
  <c r="F27" i="1" l="1"/>
  <c r="G12" i="1"/>
  <c r="F15" i="1"/>
  <c r="G15" i="1"/>
  <c r="H15" i="1"/>
  <c r="G16" i="1"/>
  <c r="H16" i="1"/>
  <c r="I16" i="1"/>
  <c r="J16" i="1"/>
  <c r="K16" i="1"/>
  <c r="L16" i="1"/>
  <c r="M16" i="1"/>
  <c r="G18" i="1"/>
  <c r="H18" i="1"/>
  <c r="I18" i="1"/>
  <c r="J18" i="1"/>
  <c r="L18" i="1"/>
  <c r="M18" i="1"/>
  <c r="F18" i="1"/>
  <c r="G17" i="1"/>
  <c r="H17" i="1"/>
  <c r="I17" i="1"/>
  <c r="J17" i="1"/>
  <c r="E16" i="1" l="1"/>
  <c r="E15" i="1"/>
  <c r="F52" i="1"/>
  <c r="F51" i="1"/>
  <c r="F53" i="1"/>
  <c r="F54" i="1"/>
  <c r="F55" i="1"/>
  <c r="F48" i="1"/>
  <c r="F50" i="1"/>
  <c r="F47" i="1"/>
  <c r="F41" i="1"/>
  <c r="F42" i="1"/>
  <c r="F43" i="1"/>
  <c r="F44" i="1"/>
  <c r="F45" i="1"/>
  <c r="F40" i="1"/>
  <c r="F35" i="1"/>
  <c r="F30" i="1"/>
  <c r="F31" i="1"/>
  <c r="F32" i="1"/>
  <c r="F29" i="1"/>
  <c r="F28" i="1" s="1"/>
  <c r="F25" i="1"/>
  <c r="G25" i="1"/>
  <c r="H25" i="1"/>
  <c r="I25" i="1"/>
  <c r="J25" i="1"/>
  <c r="K25" i="1"/>
  <c r="L25" i="1"/>
  <c r="F26" i="1"/>
  <c r="E27" i="1"/>
  <c r="G24" i="1"/>
  <c r="H24" i="1"/>
  <c r="I24" i="1"/>
  <c r="J24" i="1"/>
  <c r="K24" i="1"/>
  <c r="L24" i="1"/>
  <c r="M24" i="1"/>
  <c r="F24" i="1"/>
  <c r="G21" i="1"/>
  <c r="H21" i="1"/>
  <c r="I21" i="1"/>
  <c r="J21" i="1"/>
  <c r="K21" i="1"/>
  <c r="L21" i="1"/>
  <c r="M21" i="1"/>
  <c r="G22" i="1"/>
  <c r="H22" i="1"/>
  <c r="I22" i="1"/>
  <c r="J22" i="1"/>
  <c r="K22" i="1"/>
  <c r="L22" i="1"/>
  <c r="F22" i="1"/>
  <c r="F21" i="1"/>
  <c r="F13" i="1"/>
  <c r="G13" i="1"/>
  <c r="H13" i="1"/>
  <c r="I13" i="1"/>
  <c r="J13" i="1"/>
  <c r="K13" i="1"/>
  <c r="L13" i="1"/>
  <c r="M13" i="1"/>
  <c r="F14" i="1"/>
  <c r="G14" i="1"/>
  <c r="H14" i="1"/>
  <c r="I14" i="1"/>
  <c r="J14" i="1"/>
  <c r="K14" i="1"/>
  <c r="L14" i="1"/>
  <c r="M14" i="1"/>
  <c r="H12" i="1"/>
  <c r="I12" i="1"/>
  <c r="J12" i="1"/>
  <c r="K12" i="1"/>
  <c r="L12" i="1"/>
  <c r="M12" i="1"/>
  <c r="E186" i="1"/>
  <c r="E163" i="1"/>
  <c r="E190" i="1"/>
  <c r="E189" i="1"/>
  <c r="E188" i="1"/>
  <c r="E187" i="1"/>
  <c r="E185" i="1"/>
  <c r="E184" i="1"/>
  <c r="E183" i="1"/>
  <c r="E182" i="1" s="1"/>
  <c r="H182" i="1"/>
  <c r="H174" i="1" s="1"/>
  <c r="G182" i="1"/>
  <c r="G174" i="1" s="1"/>
  <c r="E181" i="1"/>
  <c r="E180" i="1"/>
  <c r="E179" i="1"/>
  <c r="E178" i="1"/>
  <c r="E177" i="1"/>
  <c r="E176" i="1"/>
  <c r="E175" i="1" s="1"/>
  <c r="E172" i="1"/>
  <c r="E171" i="1"/>
  <c r="G170" i="1"/>
  <c r="F170" i="1"/>
  <c r="L164" i="1"/>
  <c r="K164" i="1"/>
  <c r="J164" i="1"/>
  <c r="I164" i="1"/>
  <c r="H164" i="1"/>
  <c r="G164" i="1"/>
  <c r="E162" i="1"/>
  <c r="E161" i="1"/>
  <c r="E160" i="1"/>
  <c r="L159" i="1"/>
  <c r="K159" i="1"/>
  <c r="J159" i="1"/>
  <c r="I159" i="1"/>
  <c r="H159" i="1"/>
  <c r="G159" i="1"/>
  <c r="F159" i="1"/>
  <c r="E158" i="1"/>
  <c r="E157" i="1"/>
  <c r="L156" i="1"/>
  <c r="K156" i="1"/>
  <c r="J156" i="1"/>
  <c r="I156" i="1"/>
  <c r="H156" i="1"/>
  <c r="G156" i="1"/>
  <c r="F156" i="1"/>
  <c r="E154" i="1"/>
  <c r="E153" i="1"/>
  <c r="E152" i="1"/>
  <c r="E151" i="1"/>
  <c r="E150" i="1"/>
  <c r="E149" i="1"/>
  <c r="E148" i="1"/>
  <c r="F137" i="1"/>
  <c r="F129" i="1" s="1"/>
  <c r="F121" i="1"/>
  <c r="F105" i="1"/>
  <c r="F104" i="1" s="1"/>
  <c r="E127" i="1"/>
  <c r="F114" i="1"/>
  <c r="M105" i="1"/>
  <c r="M104" i="1" s="1"/>
  <c r="G105" i="1"/>
  <c r="G104" i="1" s="1"/>
  <c r="E143" i="1"/>
  <c r="E142" i="1"/>
  <c r="G137" i="1"/>
  <c r="G129" i="1" s="1"/>
  <c r="E139" i="1"/>
  <c r="E138" i="1"/>
  <c r="E109" i="1"/>
  <c r="H93" i="1"/>
  <c r="H85" i="1" s="1"/>
  <c r="I81" i="1"/>
  <c r="J81" i="1"/>
  <c r="E62" i="1"/>
  <c r="E63" i="1"/>
  <c r="E64" i="1"/>
  <c r="E65" i="1"/>
  <c r="F126" i="1"/>
  <c r="L121" i="1"/>
  <c r="M121" i="1"/>
  <c r="I117" i="1"/>
  <c r="I113" i="1" s="1"/>
  <c r="J117" i="1"/>
  <c r="J113" i="1" s="1"/>
  <c r="K117" i="1"/>
  <c r="K113" i="1" s="1"/>
  <c r="F46" i="1" l="1"/>
  <c r="F11" i="1"/>
  <c r="F10" i="1" s="1"/>
  <c r="E147" i="1"/>
  <c r="E146" i="1" s="1"/>
  <c r="E156" i="1"/>
  <c r="E174" i="1"/>
  <c r="G11" i="1"/>
  <c r="G10" i="1" s="1"/>
  <c r="F39" i="1"/>
  <c r="M11" i="1"/>
  <c r="M10" i="1" s="1"/>
  <c r="J11" i="1"/>
  <c r="J10" i="1" s="1"/>
  <c r="H11" i="1"/>
  <c r="H10" i="1" s="1"/>
  <c r="L11" i="1"/>
  <c r="L10" i="1" s="1"/>
  <c r="K11" i="1"/>
  <c r="K10" i="1" s="1"/>
  <c r="I11" i="1"/>
  <c r="I10" i="1" s="1"/>
  <c r="G155" i="1"/>
  <c r="E55" i="1"/>
  <c r="F155" i="1"/>
  <c r="E159" i="1"/>
  <c r="E126" i="1"/>
  <c r="E170" i="1"/>
  <c r="E137" i="1"/>
  <c r="H155" i="1"/>
  <c r="H145" i="1" s="1"/>
  <c r="L155" i="1"/>
  <c r="I155" i="1"/>
  <c r="I145" i="1" s="1"/>
  <c r="J155" i="1"/>
  <c r="K155" i="1"/>
  <c r="F38" i="1" l="1"/>
  <c r="G145" i="1"/>
  <c r="K145" i="1"/>
  <c r="J145" i="1"/>
  <c r="F145" i="1"/>
  <c r="M145" i="1"/>
  <c r="M103" i="1"/>
  <c r="L145" i="1"/>
  <c r="E155" i="1"/>
  <c r="G93" i="1"/>
  <c r="G85" i="1" s="1"/>
  <c r="G75" i="1"/>
  <c r="E145" i="1" l="1"/>
  <c r="E97" i="1"/>
  <c r="E92" i="1"/>
  <c r="F34" i="1" l="1"/>
  <c r="F20" i="1"/>
  <c r="H23" i="1"/>
  <c r="E102" i="1" l="1"/>
  <c r="E101" i="1"/>
  <c r="E100" i="1"/>
  <c r="E99" i="1"/>
  <c r="E98" i="1"/>
  <c r="E95" i="1"/>
  <c r="E94" i="1"/>
  <c r="E93" i="1" s="1"/>
  <c r="E91" i="1"/>
  <c r="E90" i="1"/>
  <c r="E89" i="1"/>
  <c r="E88" i="1"/>
  <c r="E87" i="1"/>
  <c r="E86" i="1" s="1"/>
  <c r="E85" i="1" s="1"/>
  <c r="E83" i="1"/>
  <c r="E82" i="1"/>
  <c r="E79" i="1"/>
  <c r="E78" i="1"/>
  <c r="E77" i="1"/>
  <c r="E76" i="1"/>
  <c r="E74" i="1"/>
  <c r="E73" i="1"/>
  <c r="E72" i="1"/>
  <c r="E71" i="1"/>
  <c r="E69" i="1"/>
  <c r="E68" i="1"/>
  <c r="E61" i="1"/>
  <c r="E60" i="1"/>
  <c r="E59" i="1"/>
  <c r="E58" i="1" s="1"/>
  <c r="E57" i="1" s="1"/>
  <c r="F67" i="1"/>
  <c r="G67" i="1"/>
  <c r="H67" i="1"/>
  <c r="I67" i="1"/>
  <c r="J67" i="1"/>
  <c r="K67" i="1"/>
  <c r="L67" i="1"/>
  <c r="H75" i="1"/>
  <c r="I75" i="1"/>
  <c r="J75" i="1"/>
  <c r="K75" i="1"/>
  <c r="L75" i="1"/>
  <c r="M75" i="1"/>
  <c r="F81" i="1"/>
  <c r="G81" i="1"/>
  <c r="E75" i="1" l="1"/>
  <c r="E67" i="1"/>
  <c r="E70" i="1"/>
  <c r="E66" i="1" s="1"/>
  <c r="E56" i="1" s="1"/>
  <c r="L66" i="1"/>
  <c r="H66" i="1"/>
  <c r="E81" i="1"/>
  <c r="K66" i="1"/>
  <c r="G66" i="1"/>
  <c r="J66" i="1"/>
  <c r="F66" i="1"/>
  <c r="M66" i="1"/>
  <c r="I66" i="1"/>
  <c r="F56" i="1" l="1"/>
  <c r="E30" i="1"/>
  <c r="E144" i="1"/>
  <c r="E141" i="1"/>
  <c r="E140" i="1"/>
  <c r="E136" i="1"/>
  <c r="E135" i="1"/>
  <c r="E134" i="1"/>
  <c r="E133" i="1"/>
  <c r="E132" i="1"/>
  <c r="E131" i="1"/>
  <c r="E130" i="1" s="1"/>
  <c r="E129" i="1" s="1"/>
  <c r="E125" i="1"/>
  <c r="E123" i="1"/>
  <c r="E122" i="1"/>
  <c r="J121" i="1"/>
  <c r="I121" i="1"/>
  <c r="H121" i="1"/>
  <c r="G121" i="1"/>
  <c r="E120" i="1"/>
  <c r="E119" i="1"/>
  <c r="E118" i="1"/>
  <c r="H117" i="1"/>
  <c r="H113" i="1" s="1"/>
  <c r="G117" i="1"/>
  <c r="F117" i="1"/>
  <c r="F113" i="1" s="1"/>
  <c r="E116" i="1"/>
  <c r="E115" i="1"/>
  <c r="G114" i="1"/>
  <c r="G113" i="1" s="1"/>
  <c r="E112" i="1"/>
  <c r="E111" i="1"/>
  <c r="E110" i="1"/>
  <c r="E108" i="1"/>
  <c r="E107" i="1"/>
  <c r="E106" i="1"/>
  <c r="L105" i="1"/>
  <c r="L104" i="1" s="1"/>
  <c r="L103" i="1" s="1"/>
  <c r="K105" i="1"/>
  <c r="K104" i="1" s="1"/>
  <c r="K103" i="1" s="1"/>
  <c r="J105" i="1"/>
  <c r="J104" i="1" s="1"/>
  <c r="I105" i="1"/>
  <c r="I104" i="1" s="1"/>
  <c r="H105" i="1"/>
  <c r="H104" i="1" s="1"/>
  <c r="E43" i="1"/>
  <c r="E105" i="1" l="1"/>
  <c r="E104" i="1" s="1"/>
  <c r="F103" i="1"/>
  <c r="G103" i="1"/>
  <c r="H103" i="1"/>
  <c r="E114" i="1"/>
  <c r="J103" i="1"/>
  <c r="I103" i="1"/>
  <c r="E117" i="1"/>
  <c r="E121" i="1"/>
  <c r="E113" i="1" l="1"/>
  <c r="E103" i="1"/>
  <c r="H56" i="1"/>
  <c r="M56" i="1"/>
  <c r="J56" i="1"/>
  <c r="L56" i="1"/>
  <c r="K56" i="1"/>
  <c r="G56" i="1"/>
  <c r="I56" i="1"/>
  <c r="E54" i="1" l="1"/>
  <c r="G20" i="1" l="1"/>
  <c r="G23" i="1"/>
  <c r="G19" i="1" l="1"/>
  <c r="G9" i="1" s="1"/>
  <c r="H20" i="1" l="1"/>
  <c r="I20" i="1"/>
  <c r="J20" i="1"/>
  <c r="K20" i="1"/>
  <c r="L20" i="1"/>
  <c r="M20" i="1"/>
  <c r="E53" i="1" l="1"/>
  <c r="E52" i="1"/>
  <c r="E51" i="1"/>
  <c r="E50" i="1"/>
  <c r="E48" i="1"/>
  <c r="E47" i="1"/>
  <c r="E46" i="1" s="1"/>
  <c r="E45" i="1"/>
  <c r="E44" i="1"/>
  <c r="E42" i="1"/>
  <c r="E40" i="1"/>
  <c r="E41" i="1"/>
  <c r="E36" i="1"/>
  <c r="E35" i="1"/>
  <c r="E32" i="1"/>
  <c r="E31" i="1"/>
  <c r="E29" i="1"/>
  <c r="E28" i="1" s="1"/>
  <c r="E26" i="1"/>
  <c r="E25" i="1"/>
  <c r="E24" i="1"/>
  <c r="M23" i="1"/>
  <c r="M19" i="1" s="1"/>
  <c r="M9" i="1" s="1"/>
  <c r="L23" i="1"/>
  <c r="L19" i="1" s="1"/>
  <c r="L9" i="1" s="1"/>
  <c r="K23" i="1"/>
  <c r="K19" i="1" s="1"/>
  <c r="K9" i="1" s="1"/>
  <c r="J23" i="1"/>
  <c r="J19" i="1" s="1"/>
  <c r="J9" i="1" s="1"/>
  <c r="I23" i="1"/>
  <c r="I19" i="1" s="1"/>
  <c r="I9" i="1" s="1"/>
  <c r="H19" i="1"/>
  <c r="H9" i="1" s="1"/>
  <c r="F23" i="1"/>
  <c r="F19" i="1" s="1"/>
  <c r="F9" i="1" s="1"/>
  <c r="E22" i="1"/>
  <c r="E21" i="1"/>
  <c r="E18" i="1"/>
  <c r="E17" i="1"/>
  <c r="E14" i="1"/>
  <c r="E13" i="1"/>
  <c r="E12" i="1"/>
  <c r="E11" i="1" l="1"/>
  <c r="E10" i="1" s="1"/>
  <c r="E20" i="1"/>
  <c r="E39" i="1"/>
  <c r="E38" i="1"/>
  <c r="E23" i="1"/>
  <c r="E34" i="1"/>
  <c r="E19" i="1" l="1"/>
  <c r="E9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2 VCONDUCTOR.odc" keepAlive="1" name="PAIRCA-PAN01_SQL2008 SOCIALES22 VCONDUCTOR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6" odcFile="C:\Users\libatista\Documents\Mis archivos de origen de datos\PAIRCA-PAN01_SQL2008 SOCIALES23 VCONDUCTOR.odc" keepAlive="1" name="PAIRCA-PAN01_SQL2008 SOCIALES23 VCONDUCTOR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CONDUCTOR&quot;" commandType="3"/>
  </connection>
  <connection id="7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<sst xmlns="http://schemas.openxmlformats.org/spreadsheetml/2006/main" count="782" uniqueCount="49">
  <si>
    <t xml:space="preserve"> </t>
  </si>
  <si>
    <t>Clase</t>
  </si>
  <si>
    <t>Colisión</t>
  </si>
  <si>
    <t>Vuelco</t>
  </si>
  <si>
    <t>Caída de persona o cosa del vehículo en marcha</t>
  </si>
  <si>
    <t>Total</t>
  </si>
  <si>
    <t>Placa y tipo de vehículo</t>
  </si>
  <si>
    <t xml:space="preserve">Oficial (funcionario público y  </t>
  </si>
  <si>
    <t>Particular</t>
  </si>
  <si>
    <t>Motocicleta y motoneta</t>
  </si>
  <si>
    <t>Comercial</t>
  </si>
  <si>
    <t>Taxi</t>
  </si>
  <si>
    <t>Bus colegial</t>
  </si>
  <si>
    <t>Diplomático y consular</t>
  </si>
  <si>
    <t>Misión internacional</t>
  </si>
  <si>
    <t>Distrito de Panamá</t>
  </si>
  <si>
    <t>Distrito de San Miguelito</t>
  </si>
  <si>
    <t>Resto de la República</t>
  </si>
  <si>
    <t>Colisión y atropello</t>
  </si>
  <si>
    <t>Microbús</t>
  </si>
  <si>
    <t>Bicicleta</t>
  </si>
  <si>
    <t>Fuente: Departamento de Operaciones del Tránsito de la Policía Nacional.</t>
  </si>
  <si>
    <t>Ómnibus</t>
  </si>
  <si>
    <t>Ambulancia</t>
  </si>
  <si>
    <t>Camión</t>
  </si>
  <si>
    <t>Grúa</t>
  </si>
  <si>
    <t>Mula</t>
  </si>
  <si>
    <t>Automóviles para pasajeros</t>
  </si>
  <si>
    <t>Camioneta</t>
  </si>
  <si>
    <t>Sedán y coupé</t>
  </si>
  <si>
    <t>Pick-up (doble cabina)</t>
  </si>
  <si>
    <t>Panel</t>
  </si>
  <si>
    <t>Camiones</t>
  </si>
  <si>
    <t>- Cantidad nula o cero.</t>
  </si>
  <si>
    <t>Conductores implicados</t>
  </si>
  <si>
    <t>Otros</t>
  </si>
  <si>
    <t>TOTAL</t>
  </si>
  <si>
    <t xml:space="preserve">  propiedad del Estado)</t>
  </si>
  <si>
    <t>mencionadas.</t>
  </si>
  <si>
    <t>(2) Incluye atropello y colisión, atropello y vuelco, atropello y fuga, y los accidentes que no se especifican en ninguna de las clases</t>
  </si>
  <si>
    <t>Atropello (1)</t>
  </si>
  <si>
    <t>Otras (2)</t>
  </si>
  <si>
    <t xml:space="preserve">Colisión con objeto fijo </t>
  </si>
  <si>
    <t>-</t>
  </si>
  <si>
    <t>SEGÚN PLACA Y TIPO DE VEHÍCULO: AÑO 2023</t>
  </si>
  <si>
    <t xml:space="preserve">Cuadro 26. CONDUCTORES IMPLICADOS EN ACCIDENTES DE TRÁNSITO EN LA REPÚBLICA, </t>
  </si>
  <si>
    <t xml:space="preserve">DISTRITOS DE PANAMÁ, SAN MIGUELITO Y RESTO DE LA REPÚBLICA, POR CLASE, </t>
  </si>
  <si>
    <t xml:space="preserve"> Colisión y vuelco</t>
  </si>
  <si>
    <t>(1) Incluye atropello, y atropello y fuga, con base en los casos registrados por denuncias.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</si>
</sst>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1" fillId="0" borderId="5" xfId="0" applyNumberFormat="1" applyFont="1" applyFill="1" applyBorder="1"/>
    <xf numFmtId="3" fontId="1" fillId="0" borderId="9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3" fontId="1" fillId="0" borderId="1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3" fontId="1" fillId="0" borderId="0" xfId="0" applyNumberFormat="1" applyFont="1" applyFill="1" applyBorder="1" applyAlignment="1">
      <alignment horizontal="left" justifyLastLine="1" readingOrder="1"/>
    </xf>
    <xf numFmtId="3" fontId="2" fillId="2" borderId="1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 justifyLastLine="1"/>
    </xf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2" fillId="0" borderId="8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distributed" wrapText="1" readingOrder="1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left"/>
    </xf>
    <xf numFmtId="3" fontId="1" fillId="0" borderId="5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"/>
  <sheetViews>
    <sheetView tabSelected="1" zoomScaleNormal="100" zoomScaleSheetLayoutView="100" workbookViewId="0">
      <selection sqref="A1:M1"/>
    </sheetView>
  </sheetViews>
  <sheetFormatPr baseColWidth="10" defaultRowHeight="20.100000000000001" customHeight="1" x14ac:dyDescent="0.2"/>
  <cols>
    <col min="1" max="3" width="2" style="4" customWidth="1"/>
    <col min="4" max="4" width="25.28515625" style="4" customWidth="1"/>
    <col min="5" max="5" width="9.85546875" style="30" customWidth="1"/>
    <col min="6" max="6" width="9.85546875" style="11" customWidth="1"/>
    <col min="7" max="7" width="8.7109375" style="11" customWidth="1"/>
    <col min="8" max="8" width="7.7109375" style="11" customWidth="1"/>
    <col min="9" max="9" width="9.28515625" style="11" customWidth="1"/>
    <col min="10" max="10" width="8.7109375" style="11" customWidth="1"/>
    <col min="11" max="11" width="12.28515625" style="11" customWidth="1"/>
    <col min="12" max="12" width="8.85546875" style="11" customWidth="1"/>
    <col min="13" max="13" width="6.7109375" style="11" customWidth="1"/>
    <col min="14" max="162" width="11.42578125" style="4"/>
    <col min="163" max="163" width="39.5703125" style="4" customWidth="1"/>
    <col min="164" max="164" width="11.42578125" style="4" customWidth="1"/>
    <col min="165" max="165" width="12.28515625" style="4" customWidth="1"/>
    <col min="166" max="166" width="11.42578125" style="4" customWidth="1"/>
    <col min="167" max="167" width="10.28515625" style="4" customWidth="1"/>
    <col min="168" max="168" width="13.28515625" style="4" customWidth="1"/>
    <col min="169" max="169" width="10.28515625" style="4" customWidth="1"/>
    <col min="170" max="170" width="11.140625" style="4" customWidth="1"/>
    <col min="171" max="171" width="10.28515625" style="4" customWidth="1"/>
    <col min="172" max="418" width="11.42578125" style="4"/>
    <col min="419" max="419" width="39.5703125" style="4" customWidth="1"/>
    <col min="420" max="420" width="11.42578125" style="4" customWidth="1"/>
    <col min="421" max="421" width="12.28515625" style="4" customWidth="1"/>
    <col min="422" max="422" width="11.42578125" style="4" customWidth="1"/>
    <col min="423" max="423" width="10.28515625" style="4" customWidth="1"/>
    <col min="424" max="424" width="13.28515625" style="4" customWidth="1"/>
    <col min="425" max="425" width="10.28515625" style="4" customWidth="1"/>
    <col min="426" max="426" width="11.140625" style="4" customWidth="1"/>
    <col min="427" max="427" width="10.28515625" style="4" customWidth="1"/>
    <col min="428" max="674" width="11.42578125" style="4"/>
    <col min="675" max="675" width="39.5703125" style="4" customWidth="1"/>
    <col min="676" max="676" width="11.42578125" style="4" customWidth="1"/>
    <col min="677" max="677" width="12.28515625" style="4" customWidth="1"/>
    <col min="678" max="678" width="11.42578125" style="4" customWidth="1"/>
    <col min="679" max="679" width="10.28515625" style="4" customWidth="1"/>
    <col min="680" max="680" width="13.28515625" style="4" customWidth="1"/>
    <col min="681" max="681" width="10.28515625" style="4" customWidth="1"/>
    <col min="682" max="682" width="11.140625" style="4" customWidth="1"/>
    <col min="683" max="683" width="10.28515625" style="4" customWidth="1"/>
    <col min="684" max="930" width="11.42578125" style="4"/>
    <col min="931" max="931" width="39.5703125" style="4" customWidth="1"/>
    <col min="932" max="932" width="11.42578125" style="4" customWidth="1"/>
    <col min="933" max="933" width="12.28515625" style="4" customWidth="1"/>
    <col min="934" max="934" width="11.42578125" style="4" customWidth="1"/>
    <col min="935" max="935" width="10.28515625" style="4" customWidth="1"/>
    <col min="936" max="936" width="13.28515625" style="4" customWidth="1"/>
    <col min="937" max="937" width="10.28515625" style="4" customWidth="1"/>
    <col min="938" max="938" width="11.140625" style="4" customWidth="1"/>
    <col min="939" max="939" width="10.28515625" style="4" customWidth="1"/>
    <col min="940" max="1186" width="11.42578125" style="4"/>
    <col min="1187" max="1187" width="39.5703125" style="4" customWidth="1"/>
    <col min="1188" max="1188" width="11.42578125" style="4" customWidth="1"/>
    <col min="1189" max="1189" width="12.28515625" style="4" customWidth="1"/>
    <col min="1190" max="1190" width="11.42578125" style="4" customWidth="1"/>
    <col min="1191" max="1191" width="10.28515625" style="4" customWidth="1"/>
    <col min="1192" max="1192" width="13.28515625" style="4" customWidth="1"/>
    <col min="1193" max="1193" width="10.28515625" style="4" customWidth="1"/>
    <col min="1194" max="1194" width="11.140625" style="4" customWidth="1"/>
    <col min="1195" max="1195" width="10.28515625" style="4" customWidth="1"/>
    <col min="1196" max="1442" width="11.42578125" style="4"/>
    <col min="1443" max="1443" width="39.5703125" style="4" customWidth="1"/>
    <col min="1444" max="1444" width="11.42578125" style="4" customWidth="1"/>
    <col min="1445" max="1445" width="12.28515625" style="4" customWidth="1"/>
    <col min="1446" max="1446" width="11.42578125" style="4" customWidth="1"/>
    <col min="1447" max="1447" width="10.28515625" style="4" customWidth="1"/>
    <col min="1448" max="1448" width="13.28515625" style="4" customWidth="1"/>
    <col min="1449" max="1449" width="10.28515625" style="4" customWidth="1"/>
    <col min="1450" max="1450" width="11.140625" style="4" customWidth="1"/>
    <col min="1451" max="1451" width="10.28515625" style="4" customWidth="1"/>
    <col min="1452" max="1698" width="11.42578125" style="4"/>
    <col min="1699" max="1699" width="39.5703125" style="4" customWidth="1"/>
    <col min="1700" max="1700" width="11.42578125" style="4" customWidth="1"/>
    <col min="1701" max="1701" width="12.28515625" style="4" customWidth="1"/>
    <col min="1702" max="1702" width="11.42578125" style="4" customWidth="1"/>
    <col min="1703" max="1703" width="10.28515625" style="4" customWidth="1"/>
    <col min="1704" max="1704" width="13.28515625" style="4" customWidth="1"/>
    <col min="1705" max="1705" width="10.28515625" style="4" customWidth="1"/>
    <col min="1706" max="1706" width="11.140625" style="4" customWidth="1"/>
    <col min="1707" max="1707" width="10.28515625" style="4" customWidth="1"/>
    <col min="1708" max="1954" width="11.42578125" style="4"/>
    <col min="1955" max="1955" width="39.5703125" style="4" customWidth="1"/>
    <col min="1956" max="1956" width="11.42578125" style="4" customWidth="1"/>
    <col min="1957" max="1957" width="12.28515625" style="4" customWidth="1"/>
    <col min="1958" max="1958" width="11.42578125" style="4" customWidth="1"/>
    <col min="1959" max="1959" width="10.28515625" style="4" customWidth="1"/>
    <col min="1960" max="1960" width="13.28515625" style="4" customWidth="1"/>
    <col min="1961" max="1961" width="10.28515625" style="4" customWidth="1"/>
    <col min="1962" max="1962" width="11.140625" style="4" customWidth="1"/>
    <col min="1963" max="1963" width="10.28515625" style="4" customWidth="1"/>
    <col min="1964" max="2210" width="11.42578125" style="4"/>
    <col min="2211" max="2211" width="39.5703125" style="4" customWidth="1"/>
    <col min="2212" max="2212" width="11.42578125" style="4" customWidth="1"/>
    <col min="2213" max="2213" width="12.28515625" style="4" customWidth="1"/>
    <col min="2214" max="2214" width="11.42578125" style="4" customWidth="1"/>
    <col min="2215" max="2215" width="10.28515625" style="4" customWidth="1"/>
    <col min="2216" max="2216" width="13.28515625" style="4" customWidth="1"/>
    <col min="2217" max="2217" width="10.28515625" style="4" customWidth="1"/>
    <col min="2218" max="2218" width="11.140625" style="4" customWidth="1"/>
    <col min="2219" max="2219" width="10.28515625" style="4" customWidth="1"/>
    <col min="2220" max="2466" width="11.42578125" style="4"/>
    <col min="2467" max="2467" width="39.5703125" style="4" customWidth="1"/>
    <col min="2468" max="2468" width="11.42578125" style="4" customWidth="1"/>
    <col min="2469" max="2469" width="12.28515625" style="4" customWidth="1"/>
    <col min="2470" max="2470" width="11.42578125" style="4" customWidth="1"/>
    <col min="2471" max="2471" width="10.28515625" style="4" customWidth="1"/>
    <col min="2472" max="2472" width="13.28515625" style="4" customWidth="1"/>
    <col min="2473" max="2473" width="10.28515625" style="4" customWidth="1"/>
    <col min="2474" max="2474" width="11.140625" style="4" customWidth="1"/>
    <col min="2475" max="2475" width="10.28515625" style="4" customWidth="1"/>
    <col min="2476" max="2722" width="11.42578125" style="4"/>
    <col min="2723" max="2723" width="39.5703125" style="4" customWidth="1"/>
    <col min="2724" max="2724" width="11.42578125" style="4" customWidth="1"/>
    <col min="2725" max="2725" width="12.28515625" style="4" customWidth="1"/>
    <col min="2726" max="2726" width="11.42578125" style="4" customWidth="1"/>
    <col min="2727" max="2727" width="10.28515625" style="4" customWidth="1"/>
    <col min="2728" max="2728" width="13.28515625" style="4" customWidth="1"/>
    <col min="2729" max="2729" width="10.28515625" style="4" customWidth="1"/>
    <col min="2730" max="2730" width="11.140625" style="4" customWidth="1"/>
    <col min="2731" max="2731" width="10.28515625" style="4" customWidth="1"/>
    <col min="2732" max="2978" width="11.42578125" style="4"/>
    <col min="2979" max="2979" width="39.5703125" style="4" customWidth="1"/>
    <col min="2980" max="2980" width="11.42578125" style="4" customWidth="1"/>
    <col min="2981" max="2981" width="12.28515625" style="4" customWidth="1"/>
    <col min="2982" max="2982" width="11.42578125" style="4" customWidth="1"/>
    <col min="2983" max="2983" width="10.28515625" style="4" customWidth="1"/>
    <col min="2984" max="2984" width="13.28515625" style="4" customWidth="1"/>
    <col min="2985" max="2985" width="10.28515625" style="4" customWidth="1"/>
    <col min="2986" max="2986" width="11.140625" style="4" customWidth="1"/>
    <col min="2987" max="2987" width="10.28515625" style="4" customWidth="1"/>
    <col min="2988" max="3234" width="11.42578125" style="4"/>
    <col min="3235" max="3235" width="39.5703125" style="4" customWidth="1"/>
    <col min="3236" max="3236" width="11.42578125" style="4" customWidth="1"/>
    <col min="3237" max="3237" width="12.28515625" style="4" customWidth="1"/>
    <col min="3238" max="3238" width="11.42578125" style="4" customWidth="1"/>
    <col min="3239" max="3239" width="10.28515625" style="4" customWidth="1"/>
    <col min="3240" max="3240" width="13.28515625" style="4" customWidth="1"/>
    <col min="3241" max="3241" width="10.28515625" style="4" customWidth="1"/>
    <col min="3242" max="3242" width="11.140625" style="4" customWidth="1"/>
    <col min="3243" max="3243" width="10.28515625" style="4" customWidth="1"/>
    <col min="3244" max="3490" width="11.42578125" style="4"/>
    <col min="3491" max="3491" width="39.5703125" style="4" customWidth="1"/>
    <col min="3492" max="3492" width="11.42578125" style="4" customWidth="1"/>
    <col min="3493" max="3493" width="12.28515625" style="4" customWidth="1"/>
    <col min="3494" max="3494" width="11.42578125" style="4" customWidth="1"/>
    <col min="3495" max="3495" width="10.28515625" style="4" customWidth="1"/>
    <col min="3496" max="3496" width="13.28515625" style="4" customWidth="1"/>
    <col min="3497" max="3497" width="10.28515625" style="4" customWidth="1"/>
    <col min="3498" max="3498" width="11.140625" style="4" customWidth="1"/>
    <col min="3499" max="3499" width="10.28515625" style="4" customWidth="1"/>
    <col min="3500" max="3746" width="11.42578125" style="4"/>
    <col min="3747" max="3747" width="39.5703125" style="4" customWidth="1"/>
    <col min="3748" max="3748" width="11.42578125" style="4" customWidth="1"/>
    <col min="3749" max="3749" width="12.28515625" style="4" customWidth="1"/>
    <col min="3750" max="3750" width="11.42578125" style="4" customWidth="1"/>
    <col min="3751" max="3751" width="10.28515625" style="4" customWidth="1"/>
    <col min="3752" max="3752" width="13.28515625" style="4" customWidth="1"/>
    <col min="3753" max="3753" width="10.28515625" style="4" customWidth="1"/>
    <col min="3754" max="3754" width="11.140625" style="4" customWidth="1"/>
    <col min="3755" max="3755" width="10.28515625" style="4" customWidth="1"/>
    <col min="3756" max="4002" width="11.42578125" style="4"/>
    <col min="4003" max="4003" width="39.5703125" style="4" customWidth="1"/>
    <col min="4004" max="4004" width="11.42578125" style="4" customWidth="1"/>
    <col min="4005" max="4005" width="12.28515625" style="4" customWidth="1"/>
    <col min="4006" max="4006" width="11.42578125" style="4" customWidth="1"/>
    <col min="4007" max="4007" width="10.28515625" style="4" customWidth="1"/>
    <col min="4008" max="4008" width="13.28515625" style="4" customWidth="1"/>
    <col min="4009" max="4009" width="10.28515625" style="4" customWidth="1"/>
    <col min="4010" max="4010" width="11.140625" style="4" customWidth="1"/>
    <col min="4011" max="4011" width="10.28515625" style="4" customWidth="1"/>
    <col min="4012" max="4258" width="11.42578125" style="4"/>
    <col min="4259" max="4259" width="39.5703125" style="4" customWidth="1"/>
    <col min="4260" max="4260" width="11.42578125" style="4" customWidth="1"/>
    <col min="4261" max="4261" width="12.28515625" style="4" customWidth="1"/>
    <col min="4262" max="4262" width="11.42578125" style="4" customWidth="1"/>
    <col min="4263" max="4263" width="10.28515625" style="4" customWidth="1"/>
    <col min="4264" max="4264" width="13.28515625" style="4" customWidth="1"/>
    <col min="4265" max="4265" width="10.28515625" style="4" customWidth="1"/>
    <col min="4266" max="4266" width="11.140625" style="4" customWidth="1"/>
    <col min="4267" max="4267" width="10.28515625" style="4" customWidth="1"/>
    <col min="4268" max="4514" width="11.42578125" style="4"/>
    <col min="4515" max="4515" width="39.5703125" style="4" customWidth="1"/>
    <col min="4516" max="4516" width="11.42578125" style="4" customWidth="1"/>
    <col min="4517" max="4517" width="12.28515625" style="4" customWidth="1"/>
    <col min="4518" max="4518" width="11.42578125" style="4" customWidth="1"/>
    <col min="4519" max="4519" width="10.28515625" style="4" customWidth="1"/>
    <col min="4520" max="4520" width="13.28515625" style="4" customWidth="1"/>
    <col min="4521" max="4521" width="10.28515625" style="4" customWidth="1"/>
    <col min="4522" max="4522" width="11.140625" style="4" customWidth="1"/>
    <col min="4523" max="4523" width="10.28515625" style="4" customWidth="1"/>
    <col min="4524" max="4770" width="11.42578125" style="4"/>
    <col min="4771" max="4771" width="39.5703125" style="4" customWidth="1"/>
    <col min="4772" max="4772" width="11.42578125" style="4" customWidth="1"/>
    <col min="4773" max="4773" width="12.28515625" style="4" customWidth="1"/>
    <col min="4774" max="4774" width="11.42578125" style="4" customWidth="1"/>
    <col min="4775" max="4775" width="10.28515625" style="4" customWidth="1"/>
    <col min="4776" max="4776" width="13.28515625" style="4" customWidth="1"/>
    <col min="4777" max="4777" width="10.28515625" style="4" customWidth="1"/>
    <col min="4778" max="4778" width="11.140625" style="4" customWidth="1"/>
    <col min="4779" max="4779" width="10.28515625" style="4" customWidth="1"/>
    <col min="4780" max="5026" width="11.42578125" style="4"/>
    <col min="5027" max="5027" width="39.5703125" style="4" customWidth="1"/>
    <col min="5028" max="5028" width="11.42578125" style="4" customWidth="1"/>
    <col min="5029" max="5029" width="12.28515625" style="4" customWidth="1"/>
    <col min="5030" max="5030" width="11.42578125" style="4" customWidth="1"/>
    <col min="5031" max="5031" width="10.28515625" style="4" customWidth="1"/>
    <col min="5032" max="5032" width="13.28515625" style="4" customWidth="1"/>
    <col min="5033" max="5033" width="10.28515625" style="4" customWidth="1"/>
    <col min="5034" max="5034" width="11.140625" style="4" customWidth="1"/>
    <col min="5035" max="5035" width="10.28515625" style="4" customWidth="1"/>
    <col min="5036" max="5282" width="11.42578125" style="4"/>
    <col min="5283" max="5283" width="39.5703125" style="4" customWidth="1"/>
    <col min="5284" max="5284" width="11.42578125" style="4" customWidth="1"/>
    <col min="5285" max="5285" width="12.28515625" style="4" customWidth="1"/>
    <col min="5286" max="5286" width="11.42578125" style="4" customWidth="1"/>
    <col min="5287" max="5287" width="10.28515625" style="4" customWidth="1"/>
    <col min="5288" max="5288" width="13.28515625" style="4" customWidth="1"/>
    <col min="5289" max="5289" width="10.28515625" style="4" customWidth="1"/>
    <col min="5290" max="5290" width="11.140625" style="4" customWidth="1"/>
    <col min="5291" max="5291" width="10.28515625" style="4" customWidth="1"/>
    <col min="5292" max="5538" width="11.42578125" style="4"/>
    <col min="5539" max="5539" width="39.5703125" style="4" customWidth="1"/>
    <col min="5540" max="5540" width="11.42578125" style="4" customWidth="1"/>
    <col min="5541" max="5541" width="12.28515625" style="4" customWidth="1"/>
    <col min="5542" max="5542" width="11.42578125" style="4" customWidth="1"/>
    <col min="5543" max="5543" width="10.28515625" style="4" customWidth="1"/>
    <col min="5544" max="5544" width="13.28515625" style="4" customWidth="1"/>
    <col min="5545" max="5545" width="10.28515625" style="4" customWidth="1"/>
    <col min="5546" max="5546" width="11.140625" style="4" customWidth="1"/>
    <col min="5547" max="5547" width="10.28515625" style="4" customWidth="1"/>
    <col min="5548" max="5794" width="11.42578125" style="4"/>
    <col min="5795" max="5795" width="39.5703125" style="4" customWidth="1"/>
    <col min="5796" max="5796" width="11.42578125" style="4" customWidth="1"/>
    <col min="5797" max="5797" width="12.28515625" style="4" customWidth="1"/>
    <col min="5798" max="5798" width="11.42578125" style="4" customWidth="1"/>
    <col min="5799" max="5799" width="10.28515625" style="4" customWidth="1"/>
    <col min="5800" max="5800" width="13.28515625" style="4" customWidth="1"/>
    <col min="5801" max="5801" width="10.28515625" style="4" customWidth="1"/>
    <col min="5802" max="5802" width="11.140625" style="4" customWidth="1"/>
    <col min="5803" max="5803" width="10.28515625" style="4" customWidth="1"/>
    <col min="5804" max="6050" width="11.42578125" style="4"/>
    <col min="6051" max="6051" width="39.5703125" style="4" customWidth="1"/>
    <col min="6052" max="6052" width="11.42578125" style="4" customWidth="1"/>
    <col min="6053" max="6053" width="12.28515625" style="4" customWidth="1"/>
    <col min="6054" max="6054" width="11.42578125" style="4" customWidth="1"/>
    <col min="6055" max="6055" width="10.28515625" style="4" customWidth="1"/>
    <col min="6056" max="6056" width="13.28515625" style="4" customWidth="1"/>
    <col min="6057" max="6057" width="10.28515625" style="4" customWidth="1"/>
    <col min="6058" max="6058" width="11.140625" style="4" customWidth="1"/>
    <col min="6059" max="6059" width="10.28515625" style="4" customWidth="1"/>
    <col min="6060" max="6306" width="11.42578125" style="4"/>
    <col min="6307" max="6307" width="39.5703125" style="4" customWidth="1"/>
    <col min="6308" max="6308" width="11.42578125" style="4" customWidth="1"/>
    <col min="6309" max="6309" width="12.28515625" style="4" customWidth="1"/>
    <col min="6310" max="6310" width="11.42578125" style="4" customWidth="1"/>
    <col min="6311" max="6311" width="10.28515625" style="4" customWidth="1"/>
    <col min="6312" max="6312" width="13.28515625" style="4" customWidth="1"/>
    <col min="6313" max="6313" width="10.28515625" style="4" customWidth="1"/>
    <col min="6314" max="6314" width="11.140625" style="4" customWidth="1"/>
    <col min="6315" max="6315" width="10.28515625" style="4" customWidth="1"/>
    <col min="6316" max="6562" width="11.42578125" style="4"/>
    <col min="6563" max="6563" width="39.5703125" style="4" customWidth="1"/>
    <col min="6564" max="6564" width="11.42578125" style="4" customWidth="1"/>
    <col min="6565" max="6565" width="12.28515625" style="4" customWidth="1"/>
    <col min="6566" max="6566" width="11.42578125" style="4" customWidth="1"/>
    <col min="6567" max="6567" width="10.28515625" style="4" customWidth="1"/>
    <col min="6568" max="6568" width="13.28515625" style="4" customWidth="1"/>
    <col min="6569" max="6569" width="10.28515625" style="4" customWidth="1"/>
    <col min="6570" max="6570" width="11.140625" style="4" customWidth="1"/>
    <col min="6571" max="6571" width="10.28515625" style="4" customWidth="1"/>
    <col min="6572" max="6818" width="11.42578125" style="4"/>
    <col min="6819" max="6819" width="39.5703125" style="4" customWidth="1"/>
    <col min="6820" max="6820" width="11.42578125" style="4" customWidth="1"/>
    <col min="6821" max="6821" width="12.28515625" style="4" customWidth="1"/>
    <col min="6822" max="6822" width="11.42578125" style="4" customWidth="1"/>
    <col min="6823" max="6823" width="10.28515625" style="4" customWidth="1"/>
    <col min="6824" max="6824" width="13.28515625" style="4" customWidth="1"/>
    <col min="6825" max="6825" width="10.28515625" style="4" customWidth="1"/>
    <col min="6826" max="6826" width="11.140625" style="4" customWidth="1"/>
    <col min="6827" max="6827" width="10.28515625" style="4" customWidth="1"/>
    <col min="6828" max="7074" width="11.42578125" style="4"/>
    <col min="7075" max="7075" width="39.5703125" style="4" customWidth="1"/>
    <col min="7076" max="7076" width="11.42578125" style="4" customWidth="1"/>
    <col min="7077" max="7077" width="12.28515625" style="4" customWidth="1"/>
    <col min="7078" max="7078" width="11.42578125" style="4" customWidth="1"/>
    <col min="7079" max="7079" width="10.28515625" style="4" customWidth="1"/>
    <col min="7080" max="7080" width="13.28515625" style="4" customWidth="1"/>
    <col min="7081" max="7081" width="10.28515625" style="4" customWidth="1"/>
    <col min="7082" max="7082" width="11.140625" style="4" customWidth="1"/>
    <col min="7083" max="7083" width="10.28515625" style="4" customWidth="1"/>
    <col min="7084" max="7330" width="11.42578125" style="4"/>
    <col min="7331" max="7331" width="39.5703125" style="4" customWidth="1"/>
    <col min="7332" max="7332" width="11.42578125" style="4" customWidth="1"/>
    <col min="7333" max="7333" width="12.28515625" style="4" customWidth="1"/>
    <col min="7334" max="7334" width="11.42578125" style="4" customWidth="1"/>
    <col min="7335" max="7335" width="10.28515625" style="4" customWidth="1"/>
    <col min="7336" max="7336" width="13.28515625" style="4" customWidth="1"/>
    <col min="7337" max="7337" width="10.28515625" style="4" customWidth="1"/>
    <col min="7338" max="7338" width="11.140625" style="4" customWidth="1"/>
    <col min="7339" max="7339" width="10.28515625" style="4" customWidth="1"/>
    <col min="7340" max="7586" width="11.42578125" style="4"/>
    <col min="7587" max="7587" width="39.5703125" style="4" customWidth="1"/>
    <col min="7588" max="7588" width="11.42578125" style="4" customWidth="1"/>
    <col min="7589" max="7589" width="12.28515625" style="4" customWidth="1"/>
    <col min="7590" max="7590" width="11.42578125" style="4" customWidth="1"/>
    <col min="7591" max="7591" width="10.28515625" style="4" customWidth="1"/>
    <col min="7592" max="7592" width="13.28515625" style="4" customWidth="1"/>
    <col min="7593" max="7593" width="10.28515625" style="4" customWidth="1"/>
    <col min="7594" max="7594" width="11.140625" style="4" customWidth="1"/>
    <col min="7595" max="7595" width="10.28515625" style="4" customWidth="1"/>
    <col min="7596" max="7842" width="11.42578125" style="4"/>
    <col min="7843" max="7843" width="39.5703125" style="4" customWidth="1"/>
    <col min="7844" max="7844" width="11.42578125" style="4" customWidth="1"/>
    <col min="7845" max="7845" width="12.28515625" style="4" customWidth="1"/>
    <col min="7846" max="7846" width="11.42578125" style="4" customWidth="1"/>
    <col min="7847" max="7847" width="10.28515625" style="4" customWidth="1"/>
    <col min="7848" max="7848" width="13.28515625" style="4" customWidth="1"/>
    <col min="7849" max="7849" width="10.28515625" style="4" customWidth="1"/>
    <col min="7850" max="7850" width="11.140625" style="4" customWidth="1"/>
    <col min="7851" max="7851" width="10.28515625" style="4" customWidth="1"/>
    <col min="7852" max="8098" width="11.42578125" style="4"/>
    <col min="8099" max="8099" width="39.5703125" style="4" customWidth="1"/>
    <col min="8100" max="8100" width="11.42578125" style="4" customWidth="1"/>
    <col min="8101" max="8101" width="12.28515625" style="4" customWidth="1"/>
    <col min="8102" max="8102" width="11.42578125" style="4" customWidth="1"/>
    <col min="8103" max="8103" width="10.28515625" style="4" customWidth="1"/>
    <col min="8104" max="8104" width="13.28515625" style="4" customWidth="1"/>
    <col min="8105" max="8105" width="10.28515625" style="4" customWidth="1"/>
    <col min="8106" max="8106" width="11.140625" style="4" customWidth="1"/>
    <col min="8107" max="8107" width="10.28515625" style="4" customWidth="1"/>
    <col min="8108" max="8354" width="11.42578125" style="4"/>
    <col min="8355" max="8355" width="39.5703125" style="4" customWidth="1"/>
    <col min="8356" max="8356" width="11.42578125" style="4" customWidth="1"/>
    <col min="8357" max="8357" width="12.28515625" style="4" customWidth="1"/>
    <col min="8358" max="8358" width="11.42578125" style="4" customWidth="1"/>
    <col min="8359" max="8359" width="10.28515625" style="4" customWidth="1"/>
    <col min="8360" max="8360" width="13.28515625" style="4" customWidth="1"/>
    <col min="8361" max="8361" width="10.28515625" style="4" customWidth="1"/>
    <col min="8362" max="8362" width="11.140625" style="4" customWidth="1"/>
    <col min="8363" max="8363" width="10.28515625" style="4" customWidth="1"/>
    <col min="8364" max="8610" width="11.42578125" style="4"/>
    <col min="8611" max="8611" width="39.5703125" style="4" customWidth="1"/>
    <col min="8612" max="8612" width="11.42578125" style="4" customWidth="1"/>
    <col min="8613" max="8613" width="12.28515625" style="4" customWidth="1"/>
    <col min="8614" max="8614" width="11.42578125" style="4" customWidth="1"/>
    <col min="8615" max="8615" width="10.28515625" style="4" customWidth="1"/>
    <col min="8616" max="8616" width="13.28515625" style="4" customWidth="1"/>
    <col min="8617" max="8617" width="10.28515625" style="4" customWidth="1"/>
    <col min="8618" max="8618" width="11.140625" style="4" customWidth="1"/>
    <col min="8619" max="8619" width="10.28515625" style="4" customWidth="1"/>
    <col min="8620" max="8866" width="11.42578125" style="4"/>
    <col min="8867" max="8867" width="39.5703125" style="4" customWidth="1"/>
    <col min="8868" max="8868" width="11.42578125" style="4" customWidth="1"/>
    <col min="8869" max="8869" width="12.28515625" style="4" customWidth="1"/>
    <col min="8870" max="8870" width="11.42578125" style="4" customWidth="1"/>
    <col min="8871" max="8871" width="10.28515625" style="4" customWidth="1"/>
    <col min="8872" max="8872" width="13.28515625" style="4" customWidth="1"/>
    <col min="8873" max="8873" width="10.28515625" style="4" customWidth="1"/>
    <col min="8874" max="8874" width="11.140625" style="4" customWidth="1"/>
    <col min="8875" max="8875" width="10.28515625" style="4" customWidth="1"/>
    <col min="8876" max="9122" width="11.42578125" style="4"/>
    <col min="9123" max="9123" width="39.5703125" style="4" customWidth="1"/>
    <col min="9124" max="9124" width="11.42578125" style="4" customWidth="1"/>
    <col min="9125" max="9125" width="12.28515625" style="4" customWidth="1"/>
    <col min="9126" max="9126" width="11.42578125" style="4" customWidth="1"/>
    <col min="9127" max="9127" width="10.28515625" style="4" customWidth="1"/>
    <col min="9128" max="9128" width="13.28515625" style="4" customWidth="1"/>
    <col min="9129" max="9129" width="10.28515625" style="4" customWidth="1"/>
    <col min="9130" max="9130" width="11.140625" style="4" customWidth="1"/>
    <col min="9131" max="9131" width="10.28515625" style="4" customWidth="1"/>
    <col min="9132" max="9378" width="11.42578125" style="4"/>
    <col min="9379" max="9379" width="39.5703125" style="4" customWidth="1"/>
    <col min="9380" max="9380" width="11.42578125" style="4" customWidth="1"/>
    <col min="9381" max="9381" width="12.28515625" style="4" customWidth="1"/>
    <col min="9382" max="9382" width="11.42578125" style="4" customWidth="1"/>
    <col min="9383" max="9383" width="10.28515625" style="4" customWidth="1"/>
    <col min="9384" max="9384" width="13.28515625" style="4" customWidth="1"/>
    <col min="9385" max="9385" width="10.28515625" style="4" customWidth="1"/>
    <col min="9386" max="9386" width="11.140625" style="4" customWidth="1"/>
    <col min="9387" max="9387" width="10.28515625" style="4" customWidth="1"/>
    <col min="9388" max="9634" width="11.42578125" style="4"/>
    <col min="9635" max="9635" width="39.5703125" style="4" customWidth="1"/>
    <col min="9636" max="9636" width="11.42578125" style="4" customWidth="1"/>
    <col min="9637" max="9637" width="12.28515625" style="4" customWidth="1"/>
    <col min="9638" max="9638" width="11.42578125" style="4" customWidth="1"/>
    <col min="9639" max="9639" width="10.28515625" style="4" customWidth="1"/>
    <col min="9640" max="9640" width="13.28515625" style="4" customWidth="1"/>
    <col min="9641" max="9641" width="10.28515625" style="4" customWidth="1"/>
    <col min="9642" max="9642" width="11.140625" style="4" customWidth="1"/>
    <col min="9643" max="9643" width="10.28515625" style="4" customWidth="1"/>
    <col min="9644" max="9890" width="11.42578125" style="4"/>
    <col min="9891" max="9891" width="39.5703125" style="4" customWidth="1"/>
    <col min="9892" max="9892" width="11.42578125" style="4" customWidth="1"/>
    <col min="9893" max="9893" width="12.28515625" style="4" customWidth="1"/>
    <col min="9894" max="9894" width="11.42578125" style="4" customWidth="1"/>
    <col min="9895" max="9895" width="10.28515625" style="4" customWidth="1"/>
    <col min="9896" max="9896" width="13.28515625" style="4" customWidth="1"/>
    <col min="9897" max="9897" width="10.28515625" style="4" customWidth="1"/>
    <col min="9898" max="9898" width="11.140625" style="4" customWidth="1"/>
    <col min="9899" max="9899" width="10.28515625" style="4" customWidth="1"/>
    <col min="9900" max="10146" width="11.42578125" style="4"/>
    <col min="10147" max="10147" width="39.5703125" style="4" customWidth="1"/>
    <col min="10148" max="10148" width="11.42578125" style="4" customWidth="1"/>
    <col min="10149" max="10149" width="12.28515625" style="4" customWidth="1"/>
    <col min="10150" max="10150" width="11.42578125" style="4" customWidth="1"/>
    <col min="10151" max="10151" width="10.28515625" style="4" customWidth="1"/>
    <col min="10152" max="10152" width="13.28515625" style="4" customWidth="1"/>
    <col min="10153" max="10153" width="10.28515625" style="4" customWidth="1"/>
    <col min="10154" max="10154" width="11.140625" style="4" customWidth="1"/>
    <col min="10155" max="10155" width="10.28515625" style="4" customWidth="1"/>
    <col min="10156" max="10402" width="11.42578125" style="4"/>
    <col min="10403" max="10403" width="39.5703125" style="4" customWidth="1"/>
    <col min="10404" max="10404" width="11.42578125" style="4" customWidth="1"/>
    <col min="10405" max="10405" width="12.28515625" style="4" customWidth="1"/>
    <col min="10406" max="10406" width="11.42578125" style="4" customWidth="1"/>
    <col min="10407" max="10407" width="10.28515625" style="4" customWidth="1"/>
    <col min="10408" max="10408" width="13.28515625" style="4" customWidth="1"/>
    <col min="10409" max="10409" width="10.28515625" style="4" customWidth="1"/>
    <col min="10410" max="10410" width="11.140625" style="4" customWidth="1"/>
    <col min="10411" max="10411" width="10.28515625" style="4" customWidth="1"/>
    <col min="10412" max="10658" width="11.42578125" style="4"/>
    <col min="10659" max="10659" width="39.5703125" style="4" customWidth="1"/>
    <col min="10660" max="10660" width="11.42578125" style="4" customWidth="1"/>
    <col min="10661" max="10661" width="12.28515625" style="4" customWidth="1"/>
    <col min="10662" max="10662" width="11.42578125" style="4" customWidth="1"/>
    <col min="10663" max="10663" width="10.28515625" style="4" customWidth="1"/>
    <col min="10664" max="10664" width="13.28515625" style="4" customWidth="1"/>
    <col min="10665" max="10665" width="10.28515625" style="4" customWidth="1"/>
    <col min="10666" max="10666" width="11.140625" style="4" customWidth="1"/>
    <col min="10667" max="10667" width="10.28515625" style="4" customWidth="1"/>
    <col min="10668" max="10914" width="11.42578125" style="4"/>
    <col min="10915" max="10915" width="39.5703125" style="4" customWidth="1"/>
    <col min="10916" max="10916" width="11.42578125" style="4" customWidth="1"/>
    <col min="10917" max="10917" width="12.28515625" style="4" customWidth="1"/>
    <col min="10918" max="10918" width="11.42578125" style="4" customWidth="1"/>
    <col min="10919" max="10919" width="10.28515625" style="4" customWidth="1"/>
    <col min="10920" max="10920" width="13.28515625" style="4" customWidth="1"/>
    <col min="10921" max="10921" width="10.28515625" style="4" customWidth="1"/>
    <col min="10922" max="10922" width="11.140625" style="4" customWidth="1"/>
    <col min="10923" max="10923" width="10.28515625" style="4" customWidth="1"/>
    <col min="10924" max="11170" width="11.42578125" style="4"/>
    <col min="11171" max="11171" width="39.5703125" style="4" customWidth="1"/>
    <col min="11172" max="11172" width="11.42578125" style="4" customWidth="1"/>
    <col min="11173" max="11173" width="12.28515625" style="4" customWidth="1"/>
    <col min="11174" max="11174" width="11.42578125" style="4" customWidth="1"/>
    <col min="11175" max="11175" width="10.28515625" style="4" customWidth="1"/>
    <col min="11176" max="11176" width="13.28515625" style="4" customWidth="1"/>
    <col min="11177" max="11177" width="10.28515625" style="4" customWidth="1"/>
    <col min="11178" max="11178" width="11.140625" style="4" customWidth="1"/>
    <col min="11179" max="11179" width="10.28515625" style="4" customWidth="1"/>
    <col min="11180" max="11426" width="11.42578125" style="4"/>
    <col min="11427" max="11427" width="39.5703125" style="4" customWidth="1"/>
    <col min="11428" max="11428" width="11.42578125" style="4" customWidth="1"/>
    <col min="11429" max="11429" width="12.28515625" style="4" customWidth="1"/>
    <col min="11430" max="11430" width="11.42578125" style="4" customWidth="1"/>
    <col min="11431" max="11431" width="10.28515625" style="4" customWidth="1"/>
    <col min="11432" max="11432" width="13.28515625" style="4" customWidth="1"/>
    <col min="11433" max="11433" width="10.28515625" style="4" customWidth="1"/>
    <col min="11434" max="11434" width="11.140625" style="4" customWidth="1"/>
    <col min="11435" max="11435" width="10.28515625" style="4" customWidth="1"/>
    <col min="11436" max="11682" width="11.42578125" style="4"/>
    <col min="11683" max="11683" width="39.5703125" style="4" customWidth="1"/>
    <col min="11684" max="11684" width="11.42578125" style="4" customWidth="1"/>
    <col min="11685" max="11685" width="12.28515625" style="4" customWidth="1"/>
    <col min="11686" max="11686" width="11.42578125" style="4" customWidth="1"/>
    <col min="11687" max="11687" width="10.28515625" style="4" customWidth="1"/>
    <col min="11688" max="11688" width="13.28515625" style="4" customWidth="1"/>
    <col min="11689" max="11689" width="10.28515625" style="4" customWidth="1"/>
    <col min="11690" max="11690" width="11.140625" style="4" customWidth="1"/>
    <col min="11691" max="11691" width="10.28515625" style="4" customWidth="1"/>
    <col min="11692" max="11938" width="11.42578125" style="4"/>
    <col min="11939" max="11939" width="39.5703125" style="4" customWidth="1"/>
    <col min="11940" max="11940" width="11.42578125" style="4" customWidth="1"/>
    <col min="11941" max="11941" width="12.28515625" style="4" customWidth="1"/>
    <col min="11942" max="11942" width="11.42578125" style="4" customWidth="1"/>
    <col min="11943" max="11943" width="10.28515625" style="4" customWidth="1"/>
    <col min="11944" max="11944" width="13.28515625" style="4" customWidth="1"/>
    <col min="11945" max="11945" width="10.28515625" style="4" customWidth="1"/>
    <col min="11946" max="11946" width="11.140625" style="4" customWidth="1"/>
    <col min="11947" max="11947" width="10.28515625" style="4" customWidth="1"/>
    <col min="11948" max="12194" width="11.42578125" style="4"/>
    <col min="12195" max="12195" width="39.5703125" style="4" customWidth="1"/>
    <col min="12196" max="12196" width="11.42578125" style="4" customWidth="1"/>
    <col min="12197" max="12197" width="12.28515625" style="4" customWidth="1"/>
    <col min="12198" max="12198" width="11.42578125" style="4" customWidth="1"/>
    <col min="12199" max="12199" width="10.28515625" style="4" customWidth="1"/>
    <col min="12200" max="12200" width="13.28515625" style="4" customWidth="1"/>
    <col min="12201" max="12201" width="10.28515625" style="4" customWidth="1"/>
    <col min="12202" max="12202" width="11.140625" style="4" customWidth="1"/>
    <col min="12203" max="12203" width="10.28515625" style="4" customWidth="1"/>
    <col min="12204" max="12450" width="11.42578125" style="4"/>
    <col min="12451" max="12451" width="39.5703125" style="4" customWidth="1"/>
    <col min="12452" max="12452" width="11.42578125" style="4" customWidth="1"/>
    <col min="12453" max="12453" width="12.28515625" style="4" customWidth="1"/>
    <col min="12454" max="12454" width="11.42578125" style="4" customWidth="1"/>
    <col min="12455" max="12455" width="10.28515625" style="4" customWidth="1"/>
    <col min="12456" max="12456" width="13.28515625" style="4" customWidth="1"/>
    <col min="12457" max="12457" width="10.28515625" style="4" customWidth="1"/>
    <col min="12458" max="12458" width="11.140625" style="4" customWidth="1"/>
    <col min="12459" max="12459" width="10.28515625" style="4" customWidth="1"/>
    <col min="12460" max="12706" width="11.42578125" style="4"/>
    <col min="12707" max="12707" width="39.5703125" style="4" customWidth="1"/>
    <col min="12708" max="12708" width="11.42578125" style="4" customWidth="1"/>
    <col min="12709" max="12709" width="12.28515625" style="4" customWidth="1"/>
    <col min="12710" max="12710" width="11.42578125" style="4" customWidth="1"/>
    <col min="12711" max="12711" width="10.28515625" style="4" customWidth="1"/>
    <col min="12712" max="12712" width="13.28515625" style="4" customWidth="1"/>
    <col min="12713" max="12713" width="10.28515625" style="4" customWidth="1"/>
    <col min="12714" max="12714" width="11.140625" style="4" customWidth="1"/>
    <col min="12715" max="12715" width="10.28515625" style="4" customWidth="1"/>
    <col min="12716" max="12962" width="11.42578125" style="4"/>
    <col min="12963" max="12963" width="39.5703125" style="4" customWidth="1"/>
    <col min="12964" max="12964" width="11.42578125" style="4" customWidth="1"/>
    <col min="12965" max="12965" width="12.28515625" style="4" customWidth="1"/>
    <col min="12966" max="12966" width="11.42578125" style="4" customWidth="1"/>
    <col min="12967" max="12967" width="10.28515625" style="4" customWidth="1"/>
    <col min="12968" max="12968" width="13.28515625" style="4" customWidth="1"/>
    <col min="12969" max="12969" width="10.28515625" style="4" customWidth="1"/>
    <col min="12970" max="12970" width="11.140625" style="4" customWidth="1"/>
    <col min="12971" max="12971" width="10.28515625" style="4" customWidth="1"/>
    <col min="12972" max="13218" width="11.42578125" style="4"/>
    <col min="13219" max="13219" width="39.5703125" style="4" customWidth="1"/>
    <col min="13220" max="13220" width="11.42578125" style="4" customWidth="1"/>
    <col min="13221" max="13221" width="12.28515625" style="4" customWidth="1"/>
    <col min="13222" max="13222" width="11.42578125" style="4" customWidth="1"/>
    <col min="13223" max="13223" width="10.28515625" style="4" customWidth="1"/>
    <col min="13224" max="13224" width="13.28515625" style="4" customWidth="1"/>
    <col min="13225" max="13225" width="10.28515625" style="4" customWidth="1"/>
    <col min="13226" max="13226" width="11.140625" style="4" customWidth="1"/>
    <col min="13227" max="13227" width="10.28515625" style="4" customWidth="1"/>
    <col min="13228" max="13474" width="11.42578125" style="4"/>
    <col min="13475" max="13475" width="39.5703125" style="4" customWidth="1"/>
    <col min="13476" max="13476" width="11.42578125" style="4" customWidth="1"/>
    <col min="13477" max="13477" width="12.28515625" style="4" customWidth="1"/>
    <col min="13478" max="13478" width="11.42578125" style="4" customWidth="1"/>
    <col min="13479" max="13479" width="10.28515625" style="4" customWidth="1"/>
    <col min="13480" max="13480" width="13.28515625" style="4" customWidth="1"/>
    <col min="13481" max="13481" width="10.28515625" style="4" customWidth="1"/>
    <col min="13482" max="13482" width="11.140625" style="4" customWidth="1"/>
    <col min="13483" max="13483" width="10.28515625" style="4" customWidth="1"/>
    <col min="13484" max="13730" width="11.42578125" style="4"/>
    <col min="13731" max="13731" width="39.5703125" style="4" customWidth="1"/>
    <col min="13732" max="13732" width="11.42578125" style="4" customWidth="1"/>
    <col min="13733" max="13733" width="12.28515625" style="4" customWidth="1"/>
    <col min="13734" max="13734" width="11.42578125" style="4" customWidth="1"/>
    <col min="13735" max="13735" width="10.28515625" style="4" customWidth="1"/>
    <col min="13736" max="13736" width="13.28515625" style="4" customWidth="1"/>
    <col min="13737" max="13737" width="10.28515625" style="4" customWidth="1"/>
    <col min="13738" max="13738" width="11.140625" style="4" customWidth="1"/>
    <col min="13739" max="13739" width="10.28515625" style="4" customWidth="1"/>
    <col min="13740" max="13986" width="11.42578125" style="4"/>
    <col min="13987" max="13987" width="39.5703125" style="4" customWidth="1"/>
    <col min="13988" max="13988" width="11.42578125" style="4" customWidth="1"/>
    <col min="13989" max="13989" width="12.28515625" style="4" customWidth="1"/>
    <col min="13990" max="13990" width="11.42578125" style="4" customWidth="1"/>
    <col min="13991" max="13991" width="10.28515625" style="4" customWidth="1"/>
    <col min="13992" max="13992" width="13.28515625" style="4" customWidth="1"/>
    <col min="13993" max="13993" width="10.28515625" style="4" customWidth="1"/>
    <col min="13994" max="13994" width="11.140625" style="4" customWidth="1"/>
    <col min="13995" max="13995" width="10.28515625" style="4" customWidth="1"/>
    <col min="13996" max="14242" width="11.42578125" style="4"/>
    <col min="14243" max="14243" width="39.5703125" style="4" customWidth="1"/>
    <col min="14244" max="14244" width="11.42578125" style="4" customWidth="1"/>
    <col min="14245" max="14245" width="12.28515625" style="4" customWidth="1"/>
    <col min="14246" max="14246" width="11.42578125" style="4" customWidth="1"/>
    <col min="14247" max="14247" width="10.28515625" style="4" customWidth="1"/>
    <col min="14248" max="14248" width="13.28515625" style="4" customWidth="1"/>
    <col min="14249" max="14249" width="10.28515625" style="4" customWidth="1"/>
    <col min="14250" max="14250" width="11.140625" style="4" customWidth="1"/>
    <col min="14251" max="14251" width="10.28515625" style="4" customWidth="1"/>
    <col min="14252" max="14498" width="11.42578125" style="4"/>
    <col min="14499" max="14499" width="39.5703125" style="4" customWidth="1"/>
    <col min="14500" max="14500" width="11.42578125" style="4" customWidth="1"/>
    <col min="14501" max="14501" width="12.28515625" style="4" customWidth="1"/>
    <col min="14502" max="14502" width="11.42578125" style="4" customWidth="1"/>
    <col min="14503" max="14503" width="10.28515625" style="4" customWidth="1"/>
    <col min="14504" max="14504" width="13.28515625" style="4" customWidth="1"/>
    <col min="14505" max="14505" width="10.28515625" style="4" customWidth="1"/>
    <col min="14506" max="14506" width="11.140625" style="4" customWidth="1"/>
    <col min="14507" max="14507" width="10.28515625" style="4" customWidth="1"/>
    <col min="14508" max="14754" width="11.42578125" style="4"/>
    <col min="14755" max="14755" width="39.5703125" style="4" customWidth="1"/>
    <col min="14756" max="14756" width="11.42578125" style="4" customWidth="1"/>
    <col min="14757" max="14757" width="12.28515625" style="4" customWidth="1"/>
    <col min="14758" max="14758" width="11.42578125" style="4" customWidth="1"/>
    <col min="14759" max="14759" width="10.28515625" style="4" customWidth="1"/>
    <col min="14760" max="14760" width="13.28515625" style="4" customWidth="1"/>
    <col min="14761" max="14761" width="10.28515625" style="4" customWidth="1"/>
    <col min="14762" max="14762" width="11.140625" style="4" customWidth="1"/>
    <col min="14763" max="14763" width="10.28515625" style="4" customWidth="1"/>
    <col min="14764" max="15010" width="11.42578125" style="4"/>
    <col min="15011" max="15011" width="39.5703125" style="4" customWidth="1"/>
    <col min="15012" max="15012" width="11.42578125" style="4" customWidth="1"/>
    <col min="15013" max="15013" width="12.28515625" style="4" customWidth="1"/>
    <col min="15014" max="15014" width="11.42578125" style="4" customWidth="1"/>
    <col min="15015" max="15015" width="10.28515625" style="4" customWidth="1"/>
    <col min="15016" max="15016" width="13.28515625" style="4" customWidth="1"/>
    <col min="15017" max="15017" width="10.28515625" style="4" customWidth="1"/>
    <col min="15018" max="15018" width="11.140625" style="4" customWidth="1"/>
    <col min="15019" max="15019" width="10.28515625" style="4" customWidth="1"/>
    <col min="15020" max="15266" width="11.42578125" style="4"/>
    <col min="15267" max="15267" width="39.5703125" style="4" customWidth="1"/>
    <col min="15268" max="15268" width="11.42578125" style="4" customWidth="1"/>
    <col min="15269" max="15269" width="12.28515625" style="4" customWidth="1"/>
    <col min="15270" max="15270" width="11.42578125" style="4" customWidth="1"/>
    <col min="15271" max="15271" width="10.28515625" style="4" customWidth="1"/>
    <col min="15272" max="15272" width="13.28515625" style="4" customWidth="1"/>
    <col min="15273" max="15273" width="10.28515625" style="4" customWidth="1"/>
    <col min="15274" max="15274" width="11.140625" style="4" customWidth="1"/>
    <col min="15275" max="15275" width="10.28515625" style="4" customWidth="1"/>
    <col min="15276" max="15522" width="11.42578125" style="4"/>
    <col min="15523" max="15523" width="39.5703125" style="4" customWidth="1"/>
    <col min="15524" max="15524" width="11.42578125" style="4" customWidth="1"/>
    <col min="15525" max="15525" width="12.28515625" style="4" customWidth="1"/>
    <col min="15526" max="15526" width="11.42578125" style="4" customWidth="1"/>
    <col min="15527" max="15527" width="10.28515625" style="4" customWidth="1"/>
    <col min="15528" max="15528" width="13.28515625" style="4" customWidth="1"/>
    <col min="15529" max="15529" width="10.28515625" style="4" customWidth="1"/>
    <col min="15530" max="15530" width="11.140625" style="4" customWidth="1"/>
    <col min="15531" max="15531" width="10.28515625" style="4" customWidth="1"/>
    <col min="15532" max="15778" width="11.42578125" style="4"/>
    <col min="15779" max="15779" width="39.5703125" style="4" customWidth="1"/>
    <col min="15780" max="15780" width="11.42578125" style="4" customWidth="1"/>
    <col min="15781" max="15781" width="12.28515625" style="4" customWidth="1"/>
    <col min="15782" max="15782" width="11.42578125" style="4" customWidth="1"/>
    <col min="15783" max="15783" width="10.28515625" style="4" customWidth="1"/>
    <col min="15784" max="15784" width="13.28515625" style="4" customWidth="1"/>
    <col min="15785" max="15785" width="10.28515625" style="4" customWidth="1"/>
    <col min="15786" max="15786" width="11.140625" style="4" customWidth="1"/>
    <col min="15787" max="15787" width="10.28515625" style="4" customWidth="1"/>
    <col min="15788" max="16034" width="11.42578125" style="4"/>
    <col min="16035" max="16035" width="39.5703125" style="4" customWidth="1"/>
    <col min="16036" max="16036" width="11.42578125" style="4" customWidth="1"/>
    <col min="16037" max="16037" width="12.28515625" style="4" customWidth="1"/>
    <col min="16038" max="16038" width="11.42578125" style="4" customWidth="1"/>
    <col min="16039" max="16039" width="10.28515625" style="4" customWidth="1"/>
    <col min="16040" max="16040" width="13.28515625" style="4" customWidth="1"/>
    <col min="16041" max="16041" width="10.28515625" style="4" customWidth="1"/>
    <col min="16042" max="16042" width="11.140625" style="4" customWidth="1"/>
    <col min="16043" max="16043" width="10.28515625" style="4" customWidth="1"/>
    <col min="16044" max="16382" width="11.42578125" style="4"/>
    <col min="16383" max="16383" width="11.42578125" style="4" customWidth="1"/>
    <col min="16384" max="16384" width="11.42578125" style="4"/>
  </cols>
  <sheetData>
    <row r="1" spans="1:13" ht="16.5" customHeight="1" x14ac:dyDescent="0.2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6.5" customHeight="1" x14ac:dyDescent="0.2">
      <c r="A2" s="32" t="s">
        <v>46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6.5" customHeight="1" x14ac:dyDescent="0.2">
      <c r="A3" s="32" t="s">
        <v>44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1.45" customHeight="1" x14ac:dyDescent="0.2">
      <c r="D4" s="14" t="s">
        <v>0</v>
      </c>
      <c r="E4" s="22"/>
      <c r="F4" s="9"/>
      <c r="G4" s="9"/>
      <c r="H4" s="9"/>
      <c r="I4" s="9"/>
      <c r="J4" s="9"/>
      <c r="K4" s="9"/>
      <c r="L4" s="9"/>
      <c r="M4" s="9"/>
    </row>
    <row r="5" spans="1:13" s="5" customFormat="1" ht="20.100000000000001" customHeight="1" x14ac:dyDescent="0.2">
      <c r="A5" s="33" t="s">
        <v>6</v>
      </c>
      <c r="B5" s="33"/>
      <c r="C5" s="33"/>
      <c r="D5" s="34"/>
      <c r="E5" s="41" t="s">
        <v>34</v>
      </c>
      <c r="F5" s="42"/>
      <c r="G5" s="42"/>
      <c r="H5" s="42"/>
      <c r="I5" s="42"/>
      <c r="J5" s="42"/>
      <c r="K5" s="42"/>
      <c r="L5" s="42"/>
      <c r="M5" s="42"/>
    </row>
    <row r="6" spans="1:13" s="5" customFormat="1" ht="20.100000000000001" customHeight="1" x14ac:dyDescent="0.2">
      <c r="A6" s="35"/>
      <c r="B6" s="35"/>
      <c r="C6" s="35"/>
      <c r="D6" s="36"/>
      <c r="E6" s="39" t="s">
        <v>5</v>
      </c>
      <c r="F6" s="43" t="s">
        <v>1</v>
      </c>
      <c r="G6" s="44"/>
      <c r="H6" s="45"/>
      <c r="I6" s="45"/>
      <c r="J6" s="45"/>
      <c r="K6" s="45"/>
      <c r="L6" s="45"/>
      <c r="M6" s="45"/>
    </row>
    <row r="7" spans="1:13" s="5" customFormat="1" ht="86.45" customHeight="1" x14ac:dyDescent="0.2">
      <c r="A7" s="37"/>
      <c r="B7" s="37"/>
      <c r="C7" s="37"/>
      <c r="D7" s="38"/>
      <c r="E7" s="40"/>
      <c r="F7" s="16" t="s">
        <v>2</v>
      </c>
      <c r="G7" s="16" t="s">
        <v>42</v>
      </c>
      <c r="H7" s="16" t="s">
        <v>3</v>
      </c>
      <c r="I7" s="16" t="s">
        <v>40</v>
      </c>
      <c r="J7" s="16" t="s">
        <v>47</v>
      </c>
      <c r="K7" s="16" t="s">
        <v>4</v>
      </c>
      <c r="L7" s="16" t="s">
        <v>18</v>
      </c>
      <c r="M7" s="20" t="s">
        <v>41</v>
      </c>
    </row>
    <row r="8" spans="1:13" s="5" customFormat="1" ht="12" customHeight="1" x14ac:dyDescent="0.2">
      <c r="A8" s="15"/>
      <c r="B8" s="15"/>
      <c r="C8" s="15"/>
      <c r="D8" s="15"/>
      <c r="E8" s="23"/>
      <c r="F8" s="23"/>
      <c r="G8" s="23"/>
      <c r="H8" s="23"/>
      <c r="I8" s="23"/>
      <c r="J8" s="23"/>
      <c r="K8" s="23"/>
      <c r="L8" s="23"/>
      <c r="M8" s="31"/>
    </row>
    <row r="9" spans="1:13" s="5" customFormat="1" ht="24.75" customHeight="1" x14ac:dyDescent="0.2">
      <c r="A9" s="47" t="s">
        <v>36</v>
      </c>
      <c r="B9" s="47"/>
      <c r="C9" s="47"/>
      <c r="D9" s="48"/>
      <c r="E9" s="1">
        <f>SUM(E10,E19,E28,E34,E38,E53,E54,E55)</f>
        <v>87688</v>
      </c>
      <c r="F9" s="1">
        <f>SUM(F10,F19,F28,F34,F38,F53,F54,F55)</f>
        <v>77521</v>
      </c>
      <c r="G9" s="1">
        <f t="shared" ref="G9:M9" si="0">SUM(G10,G19,G28,G34,G38,G53,G54,G55)</f>
        <v>6648</v>
      </c>
      <c r="H9" s="1">
        <f t="shared" si="0"/>
        <v>1226</v>
      </c>
      <c r="I9" s="1">
        <f t="shared" si="0"/>
        <v>1217</v>
      </c>
      <c r="J9" s="1">
        <f t="shared" si="0"/>
        <v>592</v>
      </c>
      <c r="K9" s="1">
        <f t="shared" si="0"/>
        <v>316</v>
      </c>
      <c r="L9" s="1">
        <f t="shared" si="0"/>
        <v>126</v>
      </c>
      <c r="M9" s="6">
        <f t="shared" si="0"/>
        <v>42</v>
      </c>
    </row>
    <row r="10" spans="1:13" s="5" customFormat="1" ht="21" customHeight="1" x14ac:dyDescent="0.2">
      <c r="B10" s="5" t="s">
        <v>8</v>
      </c>
      <c r="E10" s="1">
        <f>SUM(E11,E16,E17,E18)</f>
        <v>63284</v>
      </c>
      <c r="F10" s="1">
        <f>SUM(F11,F16,F17,F18)</f>
        <v>56002</v>
      </c>
      <c r="G10" s="1">
        <f t="shared" ref="G10:M10" si="1">SUM(G11,G16,G17,G18)</f>
        <v>4725</v>
      </c>
      <c r="H10" s="1">
        <f t="shared" si="1"/>
        <v>948</v>
      </c>
      <c r="I10" s="1">
        <f t="shared" si="1"/>
        <v>854</v>
      </c>
      <c r="J10" s="1">
        <f t="shared" si="1"/>
        <v>464</v>
      </c>
      <c r="K10" s="1">
        <f t="shared" si="1"/>
        <v>163</v>
      </c>
      <c r="L10" s="1">
        <f t="shared" si="1"/>
        <v>92</v>
      </c>
      <c r="M10" s="6">
        <f t="shared" si="1"/>
        <v>36</v>
      </c>
    </row>
    <row r="11" spans="1:13" s="5" customFormat="1" ht="18" customHeight="1" x14ac:dyDescent="0.2">
      <c r="C11" s="5" t="s">
        <v>27</v>
      </c>
      <c r="E11" s="1">
        <f>SUM(E12:E15)</f>
        <v>58298</v>
      </c>
      <c r="F11" s="1">
        <f>SUM(F12:F15)</f>
        <v>51533</v>
      </c>
      <c r="G11" s="1">
        <f t="shared" ref="G11:M11" si="2">SUM(G12:G15)</f>
        <v>4502</v>
      </c>
      <c r="H11" s="1">
        <f t="shared" si="2"/>
        <v>801</v>
      </c>
      <c r="I11" s="1">
        <f t="shared" si="2"/>
        <v>805</v>
      </c>
      <c r="J11" s="1">
        <f t="shared" si="2"/>
        <v>392</v>
      </c>
      <c r="K11" s="1">
        <f t="shared" si="2"/>
        <v>154</v>
      </c>
      <c r="L11" s="1">
        <f t="shared" si="2"/>
        <v>84</v>
      </c>
      <c r="M11" s="6">
        <f t="shared" si="2"/>
        <v>27</v>
      </c>
    </row>
    <row r="12" spans="1:13" s="5" customFormat="1" ht="16.149999999999999" customHeight="1" x14ac:dyDescent="0.2">
      <c r="D12" s="5" t="s">
        <v>28</v>
      </c>
      <c r="E12" s="1">
        <f t="shared" ref="E12:E18" si="3">SUM(F12:M12)</f>
        <v>19780</v>
      </c>
      <c r="F12" s="1">
        <f>SUM(F59,F106,F148)</f>
        <v>17514</v>
      </c>
      <c r="G12" s="1">
        <f t="shared" ref="F12:M14" si="4">SUM(G59,G106,G148)</f>
        <v>1563</v>
      </c>
      <c r="H12" s="1">
        <f t="shared" si="4"/>
        <v>231</v>
      </c>
      <c r="I12" s="1">
        <f t="shared" si="4"/>
        <v>262</v>
      </c>
      <c r="J12" s="1">
        <f t="shared" si="4"/>
        <v>132</v>
      </c>
      <c r="K12" s="1">
        <f t="shared" si="4"/>
        <v>45</v>
      </c>
      <c r="L12" s="1">
        <f t="shared" si="4"/>
        <v>24</v>
      </c>
      <c r="M12" s="6">
        <f t="shared" si="4"/>
        <v>9</v>
      </c>
    </row>
    <row r="13" spans="1:13" s="5" customFormat="1" ht="16.149999999999999" customHeight="1" x14ac:dyDescent="0.2">
      <c r="D13" s="5" t="s">
        <v>29</v>
      </c>
      <c r="E13" s="1">
        <f t="shared" si="3"/>
        <v>29101</v>
      </c>
      <c r="F13" s="1">
        <f t="shared" si="4"/>
        <v>26046</v>
      </c>
      <c r="G13" s="1">
        <f t="shared" si="4"/>
        <v>2044</v>
      </c>
      <c r="H13" s="1">
        <f t="shared" si="4"/>
        <v>343</v>
      </c>
      <c r="I13" s="1">
        <f t="shared" si="4"/>
        <v>358</v>
      </c>
      <c r="J13" s="1">
        <f t="shared" si="4"/>
        <v>186</v>
      </c>
      <c r="K13" s="1">
        <f t="shared" si="4"/>
        <v>67</v>
      </c>
      <c r="L13" s="1">
        <f t="shared" si="4"/>
        <v>44</v>
      </c>
      <c r="M13" s="6">
        <f t="shared" si="4"/>
        <v>13</v>
      </c>
    </row>
    <row r="14" spans="1:13" s="5" customFormat="1" ht="16.149999999999999" customHeight="1" x14ac:dyDescent="0.2">
      <c r="D14" s="5" t="s">
        <v>30</v>
      </c>
      <c r="E14" s="1">
        <f t="shared" si="3"/>
        <v>9304</v>
      </c>
      <c r="F14" s="1">
        <f t="shared" si="4"/>
        <v>7866</v>
      </c>
      <c r="G14" s="1">
        <f t="shared" si="4"/>
        <v>890</v>
      </c>
      <c r="H14" s="1">
        <f t="shared" si="4"/>
        <v>226</v>
      </c>
      <c r="I14" s="1">
        <f t="shared" si="4"/>
        <v>185</v>
      </c>
      <c r="J14" s="1">
        <f t="shared" si="4"/>
        <v>74</v>
      </c>
      <c r="K14" s="1">
        <f t="shared" si="4"/>
        <v>42</v>
      </c>
      <c r="L14" s="1">
        <f t="shared" si="4"/>
        <v>16</v>
      </c>
      <c r="M14" s="6">
        <f t="shared" si="4"/>
        <v>5</v>
      </c>
    </row>
    <row r="15" spans="1:13" s="5" customFormat="1" ht="16.149999999999999" customHeight="1" x14ac:dyDescent="0.2">
      <c r="D15" s="5" t="s">
        <v>19</v>
      </c>
      <c r="E15" s="1">
        <f t="shared" si="3"/>
        <v>113</v>
      </c>
      <c r="F15" s="1">
        <f t="shared" ref="F15:H18" si="5">SUM(F62,F109,F151)</f>
        <v>107</v>
      </c>
      <c r="G15" s="1">
        <f t="shared" si="5"/>
        <v>5</v>
      </c>
      <c r="H15" s="1">
        <f t="shared" si="5"/>
        <v>1</v>
      </c>
      <c r="I15" s="1" t="s">
        <v>43</v>
      </c>
      <c r="J15" s="1" t="s">
        <v>43</v>
      </c>
      <c r="K15" s="1" t="s">
        <v>43</v>
      </c>
      <c r="L15" s="1" t="s">
        <v>43</v>
      </c>
      <c r="M15" s="6" t="s">
        <v>43</v>
      </c>
    </row>
    <row r="16" spans="1:13" s="5" customFormat="1" ht="18" customHeight="1" x14ac:dyDescent="0.2">
      <c r="C16" s="5" t="s">
        <v>31</v>
      </c>
      <c r="D16" s="12"/>
      <c r="E16" s="1">
        <f>SUM(F16:M16)</f>
        <v>1577</v>
      </c>
      <c r="F16" s="1">
        <f t="shared" si="5"/>
        <v>1418</v>
      </c>
      <c r="G16" s="1">
        <f t="shared" si="5"/>
        <v>108</v>
      </c>
      <c r="H16" s="1">
        <f t="shared" si="5"/>
        <v>13</v>
      </c>
      <c r="I16" s="1">
        <f>SUM(I63,I110,I152)</f>
        <v>15</v>
      </c>
      <c r="J16" s="1">
        <f>SUM(J63,J110,J152)</f>
        <v>11</v>
      </c>
      <c r="K16" s="1">
        <f>SUM(K63,K110,K152)</f>
        <v>9</v>
      </c>
      <c r="L16" s="1">
        <f>SUM(L63,L110,L152)</f>
        <v>1</v>
      </c>
      <c r="M16" s="6">
        <f>SUM(M63,M110,M152)</f>
        <v>2</v>
      </c>
    </row>
    <row r="17" spans="2:13" s="5" customFormat="1" ht="18" customHeight="1" x14ac:dyDescent="0.2">
      <c r="C17" s="5" t="s">
        <v>20</v>
      </c>
      <c r="D17" s="12"/>
      <c r="E17" s="1">
        <f t="shared" si="3"/>
        <v>364</v>
      </c>
      <c r="F17" s="1">
        <f t="shared" si="5"/>
        <v>345</v>
      </c>
      <c r="G17" s="1">
        <f t="shared" si="5"/>
        <v>9</v>
      </c>
      <c r="H17" s="1">
        <f t="shared" si="5"/>
        <v>6</v>
      </c>
      <c r="I17" s="1">
        <f>SUM(I64,I111,I153)</f>
        <v>1</v>
      </c>
      <c r="J17" s="1">
        <f>SUM(J64,J111,J153)</f>
        <v>2</v>
      </c>
      <c r="K17" s="1" t="s">
        <v>43</v>
      </c>
      <c r="L17" s="1">
        <f>SUM(L64,L111,L153)</f>
        <v>1</v>
      </c>
      <c r="M17" s="6" t="s">
        <v>43</v>
      </c>
    </row>
    <row r="18" spans="2:13" s="5" customFormat="1" ht="18" customHeight="1" x14ac:dyDescent="0.2">
      <c r="C18" s="5" t="s">
        <v>9</v>
      </c>
      <c r="D18" s="4"/>
      <c r="E18" s="1">
        <f t="shared" si="3"/>
        <v>3045</v>
      </c>
      <c r="F18" s="1">
        <f t="shared" si="5"/>
        <v>2706</v>
      </c>
      <c r="G18" s="1">
        <f t="shared" si="5"/>
        <v>106</v>
      </c>
      <c r="H18" s="1">
        <f t="shared" si="5"/>
        <v>128</v>
      </c>
      <c r="I18" s="1">
        <f>SUM(I65,I112,I154)</f>
        <v>33</v>
      </c>
      <c r="J18" s="1">
        <f>SUM(J65,J112,J154)</f>
        <v>59</v>
      </c>
      <c r="K18" s="1" t="s">
        <v>43</v>
      </c>
      <c r="L18" s="1">
        <f>SUM(L65,L112,L154)</f>
        <v>6</v>
      </c>
      <c r="M18" s="6">
        <f>SUM(M65,M112,M154)</f>
        <v>7</v>
      </c>
    </row>
    <row r="19" spans="2:13" s="5" customFormat="1" ht="21" customHeight="1" x14ac:dyDescent="0.2">
      <c r="B19" s="5" t="s">
        <v>10</v>
      </c>
      <c r="E19" s="1">
        <f t="shared" ref="E19:M19" si="6">SUM(E20,E27,E23)</f>
        <v>9608</v>
      </c>
      <c r="F19" s="1">
        <f t="shared" si="6"/>
        <v>8052</v>
      </c>
      <c r="G19" s="1">
        <f t="shared" si="6"/>
        <v>1047</v>
      </c>
      <c r="H19" s="1">
        <f t="shared" si="6"/>
        <v>194</v>
      </c>
      <c r="I19" s="1">
        <f t="shared" si="6"/>
        <v>115</v>
      </c>
      <c r="J19" s="1">
        <f t="shared" si="6"/>
        <v>67</v>
      </c>
      <c r="K19" s="1">
        <f t="shared" si="6"/>
        <v>115</v>
      </c>
      <c r="L19" s="1">
        <f t="shared" si="6"/>
        <v>16</v>
      </c>
      <c r="M19" s="6">
        <f t="shared" si="6"/>
        <v>2</v>
      </c>
    </row>
    <row r="20" spans="2:13" s="5" customFormat="1" ht="18" customHeight="1" x14ac:dyDescent="0.2">
      <c r="C20" s="5" t="s">
        <v>27</v>
      </c>
      <c r="E20" s="1">
        <f>SUM(E21:E22)</f>
        <v>3690</v>
      </c>
      <c r="F20" s="1">
        <f>SUM(F21:F22)</f>
        <v>3347</v>
      </c>
      <c r="G20" s="1">
        <f t="shared" ref="G20:M20" si="7">SUM(G21:G22)</f>
        <v>192</v>
      </c>
      <c r="H20" s="1">
        <f t="shared" si="7"/>
        <v>31</v>
      </c>
      <c r="I20" s="1">
        <f t="shared" si="7"/>
        <v>74</v>
      </c>
      <c r="J20" s="1">
        <f t="shared" si="7"/>
        <v>14</v>
      </c>
      <c r="K20" s="1">
        <f t="shared" si="7"/>
        <v>25</v>
      </c>
      <c r="L20" s="1">
        <f t="shared" si="7"/>
        <v>6</v>
      </c>
      <c r="M20" s="6">
        <f t="shared" si="7"/>
        <v>1</v>
      </c>
    </row>
    <row r="21" spans="2:13" s="5" customFormat="1" ht="16.149999999999999" customHeight="1" x14ac:dyDescent="0.2">
      <c r="D21" s="5" t="s">
        <v>19</v>
      </c>
      <c r="E21" s="1">
        <f>SUM(F21:M21)</f>
        <v>2174</v>
      </c>
      <c r="F21" s="1">
        <f t="shared" ref="F21:M21" si="8">SUM(F68,F115,F157)</f>
        <v>1942</v>
      </c>
      <c r="G21" s="1">
        <f t="shared" si="8"/>
        <v>130</v>
      </c>
      <c r="H21" s="1">
        <f t="shared" si="8"/>
        <v>21</v>
      </c>
      <c r="I21" s="1">
        <f t="shared" si="8"/>
        <v>53</v>
      </c>
      <c r="J21" s="1">
        <f t="shared" si="8"/>
        <v>8</v>
      </c>
      <c r="K21" s="1">
        <f t="shared" si="8"/>
        <v>16</v>
      </c>
      <c r="L21" s="1">
        <f t="shared" si="8"/>
        <v>3</v>
      </c>
      <c r="M21" s="6">
        <f t="shared" si="8"/>
        <v>1</v>
      </c>
    </row>
    <row r="22" spans="2:13" s="5" customFormat="1" ht="16.149999999999999" customHeight="1" x14ac:dyDescent="0.2">
      <c r="D22" s="7" t="s">
        <v>22</v>
      </c>
      <c r="E22" s="1">
        <f>SUM(F22:M22)</f>
        <v>1516</v>
      </c>
      <c r="F22" s="1">
        <f t="shared" ref="F22:L22" si="9">SUM(F69,F116,F158)</f>
        <v>1405</v>
      </c>
      <c r="G22" s="1">
        <f t="shared" si="9"/>
        <v>62</v>
      </c>
      <c r="H22" s="1">
        <f t="shared" si="9"/>
        <v>10</v>
      </c>
      <c r="I22" s="1">
        <f t="shared" si="9"/>
        <v>21</v>
      </c>
      <c r="J22" s="1">
        <f t="shared" si="9"/>
        <v>6</v>
      </c>
      <c r="K22" s="1">
        <f t="shared" si="9"/>
        <v>9</v>
      </c>
      <c r="L22" s="1">
        <f t="shared" si="9"/>
        <v>3</v>
      </c>
      <c r="M22" s="6" t="s">
        <v>43</v>
      </c>
    </row>
    <row r="23" spans="2:13" s="5" customFormat="1" ht="18.75" customHeight="1" x14ac:dyDescent="0.2">
      <c r="C23" s="5" t="s">
        <v>32</v>
      </c>
      <c r="E23" s="1">
        <f>SUM(E24:E26)</f>
        <v>5902</v>
      </c>
      <c r="F23" s="1">
        <f t="shared" ref="F23:M23" si="10">SUM(F24:F26)</f>
        <v>4690</v>
      </c>
      <c r="G23" s="1">
        <f t="shared" si="10"/>
        <v>854</v>
      </c>
      <c r="H23" s="1">
        <f>SUM(H24:H26)</f>
        <v>163</v>
      </c>
      <c r="I23" s="1">
        <f t="shared" si="10"/>
        <v>41</v>
      </c>
      <c r="J23" s="1">
        <f t="shared" si="10"/>
        <v>53</v>
      </c>
      <c r="K23" s="1">
        <f t="shared" si="10"/>
        <v>90</v>
      </c>
      <c r="L23" s="1">
        <f t="shared" si="10"/>
        <v>10</v>
      </c>
      <c r="M23" s="6">
        <f t="shared" si="10"/>
        <v>1</v>
      </c>
    </row>
    <row r="24" spans="2:13" s="5" customFormat="1" ht="16.149999999999999" customHeight="1" x14ac:dyDescent="0.2">
      <c r="D24" s="5" t="s">
        <v>24</v>
      </c>
      <c r="E24" s="1">
        <f>SUM(F24:M24)</f>
        <v>4110</v>
      </c>
      <c r="F24" s="1">
        <f t="shared" ref="F24:M24" si="11">SUM(F71,F118,F160)</f>
        <v>3263</v>
      </c>
      <c r="G24" s="1">
        <f t="shared" si="11"/>
        <v>604</v>
      </c>
      <c r="H24" s="1">
        <f t="shared" si="11"/>
        <v>116</v>
      </c>
      <c r="I24" s="1">
        <f t="shared" si="11"/>
        <v>29</v>
      </c>
      <c r="J24" s="1">
        <f t="shared" si="11"/>
        <v>40</v>
      </c>
      <c r="K24" s="1">
        <f t="shared" si="11"/>
        <v>52</v>
      </c>
      <c r="L24" s="1">
        <f t="shared" si="11"/>
        <v>5</v>
      </c>
      <c r="M24" s="6">
        <f t="shared" si="11"/>
        <v>1</v>
      </c>
    </row>
    <row r="25" spans="2:13" s="5" customFormat="1" ht="16.149999999999999" customHeight="1" x14ac:dyDescent="0.2">
      <c r="D25" s="5" t="s">
        <v>26</v>
      </c>
      <c r="E25" s="1">
        <f>SUM(F25:M25)</f>
        <v>1737</v>
      </c>
      <c r="F25" s="1">
        <f t="shared" ref="F25:L25" si="12">SUM(F72,F119,F161)</f>
        <v>1381</v>
      </c>
      <c r="G25" s="1">
        <f t="shared" si="12"/>
        <v>243</v>
      </c>
      <c r="H25" s="1">
        <f t="shared" si="12"/>
        <v>47</v>
      </c>
      <c r="I25" s="1">
        <f t="shared" si="12"/>
        <v>12</v>
      </c>
      <c r="J25" s="1">
        <f t="shared" si="12"/>
        <v>13</v>
      </c>
      <c r="K25" s="1">
        <f t="shared" si="12"/>
        <v>36</v>
      </c>
      <c r="L25" s="1">
        <f t="shared" si="12"/>
        <v>5</v>
      </c>
      <c r="M25" s="6" t="s">
        <v>43</v>
      </c>
    </row>
    <row r="26" spans="2:13" s="5" customFormat="1" ht="16.149999999999999" customHeight="1" x14ac:dyDescent="0.2">
      <c r="D26" s="7" t="s">
        <v>25</v>
      </c>
      <c r="E26" s="1">
        <f>SUM(F26:M26)</f>
        <v>55</v>
      </c>
      <c r="F26" s="1">
        <f>SUM(F73,F120,F162)</f>
        <v>46</v>
      </c>
      <c r="G26" s="1">
        <f>SUM(G73,G120,G162)</f>
        <v>7</v>
      </c>
      <c r="H26" s="1" t="s">
        <v>43</v>
      </c>
      <c r="I26" s="1" t="s">
        <v>43</v>
      </c>
      <c r="J26" s="1" t="s">
        <v>43</v>
      </c>
      <c r="K26" s="1">
        <f>SUM(K73,K120,K162)</f>
        <v>2</v>
      </c>
      <c r="L26" s="1" t="s">
        <v>43</v>
      </c>
      <c r="M26" s="6" t="s">
        <v>43</v>
      </c>
    </row>
    <row r="27" spans="2:13" s="5" customFormat="1" ht="18" customHeight="1" x14ac:dyDescent="0.2">
      <c r="C27" s="5" t="s">
        <v>23</v>
      </c>
      <c r="D27" s="4"/>
      <c r="E27" s="1">
        <f>SUM(F27:M27)</f>
        <v>16</v>
      </c>
      <c r="F27" s="1">
        <f>SUM(F74,F163)</f>
        <v>15</v>
      </c>
      <c r="G27" s="1">
        <f>SUM(G74,G163)</f>
        <v>1</v>
      </c>
      <c r="H27" s="1" t="s">
        <v>43</v>
      </c>
      <c r="I27" s="1" t="s">
        <v>43</v>
      </c>
      <c r="J27" s="1" t="s">
        <v>43</v>
      </c>
      <c r="K27" s="1" t="s">
        <v>43</v>
      </c>
      <c r="L27" s="1" t="s">
        <v>43</v>
      </c>
      <c r="M27" s="6" t="s">
        <v>43</v>
      </c>
    </row>
    <row r="28" spans="2:13" s="5" customFormat="1" ht="21" customHeight="1" x14ac:dyDescent="0.2">
      <c r="B28" s="5" t="s">
        <v>11</v>
      </c>
      <c r="E28" s="1">
        <f>SUM(E29:E33)</f>
        <v>10623</v>
      </c>
      <c r="F28" s="1">
        <f>SUM(F29:F33)</f>
        <v>9860</v>
      </c>
      <c r="G28" s="1">
        <f t="shared" ref="G28:M28" si="13">SUM(G29:G32)</f>
        <v>434</v>
      </c>
      <c r="H28" s="1">
        <f t="shared" si="13"/>
        <v>43</v>
      </c>
      <c r="I28" s="1">
        <f t="shared" si="13"/>
        <v>207</v>
      </c>
      <c r="J28" s="1">
        <f t="shared" si="13"/>
        <v>49</v>
      </c>
      <c r="K28" s="1">
        <f t="shared" si="13"/>
        <v>13</v>
      </c>
      <c r="L28" s="1">
        <f t="shared" si="13"/>
        <v>13</v>
      </c>
      <c r="M28" s="6">
        <f t="shared" si="13"/>
        <v>4</v>
      </c>
    </row>
    <row r="29" spans="2:13" s="5" customFormat="1" ht="16.149999999999999" customHeight="1" x14ac:dyDescent="0.2">
      <c r="D29" s="5" t="s">
        <v>28</v>
      </c>
      <c r="E29" s="1">
        <f>SUM(F29:M29)</f>
        <v>191</v>
      </c>
      <c r="F29" s="1">
        <f t="shared" ref="F29:G32" si="14">SUM(F76,F122,F165)</f>
        <v>176</v>
      </c>
      <c r="G29" s="1">
        <f t="shared" si="14"/>
        <v>14</v>
      </c>
      <c r="H29" s="1" t="s">
        <v>43</v>
      </c>
      <c r="I29" s="1">
        <f>SUM(I76,I122,I165)</f>
        <v>1</v>
      </c>
      <c r="J29" s="1" t="s">
        <v>43</v>
      </c>
      <c r="K29" s="1" t="s">
        <v>43</v>
      </c>
      <c r="L29" s="1" t="s">
        <v>43</v>
      </c>
      <c r="M29" s="6" t="s">
        <v>43</v>
      </c>
    </row>
    <row r="30" spans="2:13" s="5" customFormat="1" ht="16.149999999999999" customHeight="1" x14ac:dyDescent="0.2">
      <c r="D30" s="5" t="s">
        <v>29</v>
      </c>
      <c r="E30" s="1">
        <f>SUM(F30:M30)</f>
        <v>10182</v>
      </c>
      <c r="F30" s="1">
        <f t="shared" si="14"/>
        <v>9468</v>
      </c>
      <c r="G30" s="1">
        <f t="shared" si="14"/>
        <v>400</v>
      </c>
      <c r="H30" s="1">
        <f>SUM(H77,H123,H166)</f>
        <v>42</v>
      </c>
      <c r="I30" s="1">
        <f>SUM(I77,I123,I166)</f>
        <v>195</v>
      </c>
      <c r="J30" s="1">
        <f>SUM(J77,J123,J166)</f>
        <v>47</v>
      </c>
      <c r="K30" s="1">
        <f>SUM(K77,K123,K166)</f>
        <v>13</v>
      </c>
      <c r="L30" s="1">
        <f>SUM(L77,L123,L166)</f>
        <v>13</v>
      </c>
      <c r="M30" s="6">
        <f>SUM(M77,M123,M166)</f>
        <v>4</v>
      </c>
    </row>
    <row r="31" spans="2:13" s="5" customFormat="1" ht="16.149999999999999" customHeight="1" x14ac:dyDescent="0.2">
      <c r="D31" s="5" t="s">
        <v>30</v>
      </c>
      <c r="E31" s="1">
        <f>SUM(F31:M31)</f>
        <v>210</v>
      </c>
      <c r="F31" s="1">
        <f t="shared" si="14"/>
        <v>181</v>
      </c>
      <c r="G31" s="1">
        <f t="shared" si="14"/>
        <v>16</v>
      </c>
      <c r="H31" s="1">
        <f>SUM(H78,H124,H167)</f>
        <v>1</v>
      </c>
      <c r="I31" s="1">
        <f>SUM(I78,I124,I167)</f>
        <v>11</v>
      </c>
      <c r="J31" s="1">
        <f>SUM(J78,J124,J167)</f>
        <v>1</v>
      </c>
      <c r="K31" s="1" t="s">
        <v>43</v>
      </c>
      <c r="L31" s="1" t="s">
        <v>43</v>
      </c>
      <c r="M31" s="6" t="s">
        <v>43</v>
      </c>
    </row>
    <row r="32" spans="2:13" s="5" customFormat="1" ht="16.149999999999999" customHeight="1" x14ac:dyDescent="0.2">
      <c r="D32" s="5" t="s">
        <v>19</v>
      </c>
      <c r="E32" s="1">
        <f>SUM(F32:M32)</f>
        <v>35</v>
      </c>
      <c r="F32" s="1">
        <f t="shared" si="14"/>
        <v>30</v>
      </c>
      <c r="G32" s="1">
        <f t="shared" si="14"/>
        <v>4</v>
      </c>
      <c r="H32" s="1" t="s">
        <v>43</v>
      </c>
      <c r="I32" s="1" t="s">
        <v>43</v>
      </c>
      <c r="J32" s="1">
        <f>SUM(J79,J125,J168)</f>
        <v>1</v>
      </c>
      <c r="K32" s="1" t="s">
        <v>43</v>
      </c>
      <c r="L32" s="1" t="s">
        <v>43</v>
      </c>
      <c r="M32" s="6" t="s">
        <v>43</v>
      </c>
    </row>
    <row r="33" spans="2:13" s="5" customFormat="1" ht="16.149999999999999" customHeight="1" x14ac:dyDescent="0.2">
      <c r="D33" s="7" t="s">
        <v>22</v>
      </c>
      <c r="E33" s="1">
        <f>SUM(F33:M33)</f>
        <v>5</v>
      </c>
      <c r="F33" s="1">
        <f>SUM(F80,F169)</f>
        <v>5</v>
      </c>
      <c r="G33" s="1" t="s">
        <v>43</v>
      </c>
      <c r="H33" s="1" t="s">
        <v>43</v>
      </c>
      <c r="I33" s="1" t="s">
        <v>43</v>
      </c>
      <c r="J33" s="1" t="s">
        <v>43</v>
      </c>
      <c r="K33" s="1" t="s">
        <v>43</v>
      </c>
      <c r="L33" s="1" t="s">
        <v>43</v>
      </c>
      <c r="M33" s="6" t="s">
        <v>43</v>
      </c>
    </row>
    <row r="34" spans="2:13" s="5" customFormat="1" ht="21" customHeight="1" x14ac:dyDescent="0.2">
      <c r="B34" s="5" t="s">
        <v>12</v>
      </c>
      <c r="E34" s="1">
        <f>SUM(E35:E36)</f>
        <v>290</v>
      </c>
      <c r="F34" s="1">
        <f>SUM(F35:F36)</f>
        <v>262</v>
      </c>
      <c r="G34" s="1">
        <f t="shared" ref="G34:K34" si="15">SUM(G35:G36)</f>
        <v>20</v>
      </c>
      <c r="H34" s="1" t="s">
        <v>43</v>
      </c>
      <c r="I34" s="1">
        <f t="shared" si="15"/>
        <v>6</v>
      </c>
      <c r="J34" s="1">
        <f t="shared" si="15"/>
        <v>1</v>
      </c>
      <c r="K34" s="1">
        <f t="shared" si="15"/>
        <v>1</v>
      </c>
      <c r="L34" s="1" t="s">
        <v>43</v>
      </c>
      <c r="M34" s="6" t="s">
        <v>43</v>
      </c>
    </row>
    <row r="35" spans="2:13" s="5" customFormat="1" ht="16.149999999999999" customHeight="1" x14ac:dyDescent="0.2">
      <c r="D35" s="5" t="s">
        <v>19</v>
      </c>
      <c r="E35" s="1">
        <f>SUM(F35:M35)</f>
        <v>283</v>
      </c>
      <c r="F35" s="1">
        <f>SUM(F82,F127,F171)</f>
        <v>255</v>
      </c>
      <c r="G35" s="1">
        <f>SUM(G82,G127,G171)</f>
        <v>20</v>
      </c>
      <c r="H35" s="1" t="s">
        <v>43</v>
      </c>
      <c r="I35" s="1">
        <f>SUM(I82,I127,I171)</f>
        <v>6</v>
      </c>
      <c r="J35" s="1">
        <f>SUM(J82,J127,J171)</f>
        <v>1</v>
      </c>
      <c r="K35" s="1">
        <f>SUM(K82,K127,K171)</f>
        <v>1</v>
      </c>
      <c r="L35" s="1" t="s">
        <v>43</v>
      </c>
      <c r="M35" s="6" t="s">
        <v>43</v>
      </c>
    </row>
    <row r="36" spans="2:13" s="5" customFormat="1" ht="16.149999999999999" customHeight="1" x14ac:dyDescent="0.2">
      <c r="D36" s="5" t="s">
        <v>22</v>
      </c>
      <c r="E36" s="1">
        <f>SUM(F36:M36)</f>
        <v>7</v>
      </c>
      <c r="F36" s="1">
        <f>SUM(F83,F172)</f>
        <v>7</v>
      </c>
      <c r="G36" s="1" t="s">
        <v>43</v>
      </c>
      <c r="H36" s="1" t="s">
        <v>43</v>
      </c>
      <c r="I36" s="1" t="s">
        <v>43</v>
      </c>
      <c r="J36" s="1" t="s">
        <v>43</v>
      </c>
      <c r="K36" s="1" t="s">
        <v>43</v>
      </c>
      <c r="L36" s="1" t="s">
        <v>43</v>
      </c>
      <c r="M36" s="6" t="s">
        <v>43</v>
      </c>
    </row>
    <row r="37" spans="2:13" s="5" customFormat="1" ht="21" customHeight="1" x14ac:dyDescent="0.2">
      <c r="B37" s="5" t="s">
        <v>7</v>
      </c>
      <c r="E37" s="1"/>
      <c r="F37" s="1"/>
      <c r="G37" s="1"/>
      <c r="H37" s="1"/>
      <c r="I37" s="1"/>
      <c r="J37" s="1"/>
      <c r="K37" s="1"/>
      <c r="L37" s="1"/>
      <c r="M37" s="6"/>
    </row>
    <row r="38" spans="2:13" s="5" customFormat="1" ht="12.75" customHeight="1" x14ac:dyDescent="0.2">
      <c r="B38" s="5" t="s">
        <v>37</v>
      </c>
      <c r="E38" s="1">
        <f>SUM(E39,E45,E50,E51,E46,E52)</f>
        <v>3795</v>
      </c>
      <c r="F38" s="1">
        <f t="shared" ref="F38" si="16">SUM(F39,F45,F50,F51,F46,F52)</f>
        <v>3274</v>
      </c>
      <c r="G38" s="1">
        <f t="shared" ref="G38:L38" si="17">SUM(G39,G45,G50,G51,G46,G52)</f>
        <v>410</v>
      </c>
      <c r="H38" s="1">
        <f t="shared" si="17"/>
        <v>40</v>
      </c>
      <c r="I38" s="1">
        <f t="shared" si="17"/>
        <v>33</v>
      </c>
      <c r="J38" s="1">
        <f t="shared" si="17"/>
        <v>11</v>
      </c>
      <c r="K38" s="1">
        <f t="shared" si="17"/>
        <v>24</v>
      </c>
      <c r="L38" s="1">
        <f t="shared" si="17"/>
        <v>3</v>
      </c>
      <c r="M38" s="6" t="s">
        <v>43</v>
      </c>
    </row>
    <row r="39" spans="2:13" s="5" customFormat="1" ht="18.399999999999999" customHeight="1" x14ac:dyDescent="0.2">
      <c r="C39" s="5" t="s">
        <v>27</v>
      </c>
      <c r="E39" s="1">
        <f>SUM(E40:E44)</f>
        <v>3490</v>
      </c>
      <c r="F39" s="1">
        <f t="shared" ref="F39" si="18">SUM(F40:F44)</f>
        <v>3038</v>
      </c>
      <c r="G39" s="1">
        <f t="shared" ref="G39:L39" si="19">SUM(G40:G44)</f>
        <v>363</v>
      </c>
      <c r="H39" s="1">
        <f t="shared" si="19"/>
        <v>26</v>
      </c>
      <c r="I39" s="1">
        <f t="shared" si="19"/>
        <v>31</v>
      </c>
      <c r="J39" s="1">
        <f t="shared" si="19"/>
        <v>8</v>
      </c>
      <c r="K39" s="1">
        <f t="shared" si="19"/>
        <v>21</v>
      </c>
      <c r="L39" s="1">
        <f t="shared" si="19"/>
        <v>3</v>
      </c>
      <c r="M39" s="6" t="s">
        <v>43</v>
      </c>
    </row>
    <row r="40" spans="2:13" s="5" customFormat="1" ht="16.149999999999999" customHeight="1" x14ac:dyDescent="0.2">
      <c r="D40" s="5" t="s">
        <v>28</v>
      </c>
      <c r="E40" s="1">
        <f t="shared" ref="E40:E45" si="20">SUM(F40:M40)</f>
        <v>301</v>
      </c>
      <c r="F40" s="1">
        <f t="shared" ref="F40:L40" si="21">SUM(F87,F131,F176)</f>
        <v>267</v>
      </c>
      <c r="G40" s="1">
        <f t="shared" si="21"/>
        <v>22</v>
      </c>
      <c r="H40" s="1">
        <f t="shared" si="21"/>
        <v>3</v>
      </c>
      <c r="I40" s="1">
        <f t="shared" si="21"/>
        <v>3</v>
      </c>
      <c r="J40" s="1">
        <f t="shared" si="21"/>
        <v>3</v>
      </c>
      <c r="K40" s="1">
        <f t="shared" si="21"/>
        <v>2</v>
      </c>
      <c r="L40" s="1">
        <f t="shared" si="21"/>
        <v>1</v>
      </c>
      <c r="M40" s="6" t="s">
        <v>43</v>
      </c>
    </row>
    <row r="41" spans="2:13" s="5" customFormat="1" ht="16.149999999999999" customHeight="1" x14ac:dyDescent="0.2">
      <c r="D41" s="5" t="s">
        <v>29</v>
      </c>
      <c r="E41" s="1">
        <f t="shared" si="20"/>
        <v>186</v>
      </c>
      <c r="F41" s="1">
        <f t="shared" ref="F41:I44" si="22">SUM(F88,F132,F177)</f>
        <v>173</v>
      </c>
      <c r="G41" s="1">
        <f t="shared" si="22"/>
        <v>8</v>
      </c>
      <c r="H41" s="1">
        <f t="shared" si="22"/>
        <v>2</v>
      </c>
      <c r="I41" s="1">
        <f t="shared" si="22"/>
        <v>2</v>
      </c>
      <c r="J41" s="1" t="s">
        <v>43</v>
      </c>
      <c r="K41" s="1">
        <f>SUM(K88,K132,K177)</f>
        <v>1</v>
      </c>
      <c r="L41" s="1" t="s">
        <v>43</v>
      </c>
      <c r="M41" s="6" t="s">
        <v>43</v>
      </c>
    </row>
    <row r="42" spans="2:13" s="5" customFormat="1" ht="16.149999999999999" customHeight="1" x14ac:dyDescent="0.2">
      <c r="D42" s="5" t="s">
        <v>30</v>
      </c>
      <c r="E42" s="1">
        <f t="shared" si="20"/>
        <v>1005</v>
      </c>
      <c r="F42" s="1">
        <f t="shared" si="22"/>
        <v>845</v>
      </c>
      <c r="G42" s="1">
        <f t="shared" si="22"/>
        <v>128</v>
      </c>
      <c r="H42" s="1">
        <f t="shared" si="22"/>
        <v>19</v>
      </c>
      <c r="I42" s="1">
        <f t="shared" si="22"/>
        <v>5</v>
      </c>
      <c r="J42" s="1">
        <f>SUM(J89,J133,J178)</f>
        <v>3</v>
      </c>
      <c r="K42" s="1">
        <f>SUM(K89,K133,K178)</f>
        <v>5</v>
      </c>
      <c r="L42" s="1" t="s">
        <v>43</v>
      </c>
      <c r="M42" s="6" t="s">
        <v>43</v>
      </c>
    </row>
    <row r="43" spans="2:13" s="5" customFormat="1" ht="16.149999999999999" customHeight="1" x14ac:dyDescent="0.2">
      <c r="D43" s="5" t="s">
        <v>19</v>
      </c>
      <c r="E43" s="1">
        <f t="shared" si="20"/>
        <v>142</v>
      </c>
      <c r="F43" s="1">
        <f t="shared" si="22"/>
        <v>124</v>
      </c>
      <c r="G43" s="1">
        <f t="shared" si="22"/>
        <v>13</v>
      </c>
      <c r="H43" s="1">
        <f t="shared" si="22"/>
        <v>1</v>
      </c>
      <c r="I43" s="1">
        <f t="shared" si="22"/>
        <v>3</v>
      </c>
      <c r="J43" s="1" t="s">
        <v>43</v>
      </c>
      <c r="K43" s="1" t="s">
        <v>43</v>
      </c>
      <c r="L43" s="1">
        <f>SUM(L90,L134,L179)</f>
        <v>1</v>
      </c>
      <c r="M43" s="6" t="s">
        <v>43</v>
      </c>
    </row>
    <row r="44" spans="2:13" s="5" customFormat="1" ht="16.149999999999999" customHeight="1" x14ac:dyDescent="0.2">
      <c r="D44" s="7" t="s">
        <v>22</v>
      </c>
      <c r="E44" s="1">
        <f t="shared" si="20"/>
        <v>1856</v>
      </c>
      <c r="F44" s="1">
        <f t="shared" si="22"/>
        <v>1629</v>
      </c>
      <c r="G44" s="1">
        <f t="shared" si="22"/>
        <v>192</v>
      </c>
      <c r="H44" s="1">
        <f t="shared" si="22"/>
        <v>1</v>
      </c>
      <c r="I44" s="1">
        <f t="shared" si="22"/>
        <v>18</v>
      </c>
      <c r="J44" s="1">
        <f>SUM(J91,J135,J180)</f>
        <v>2</v>
      </c>
      <c r="K44" s="1">
        <f>SUM(K91,K135,K180)</f>
        <v>13</v>
      </c>
      <c r="L44" s="1">
        <f>SUM(L91,L135,L180)</f>
        <v>1</v>
      </c>
      <c r="M44" s="6" t="s">
        <v>43</v>
      </c>
    </row>
    <row r="45" spans="2:13" s="5" customFormat="1" ht="18.399999999999999" customHeight="1" x14ac:dyDescent="0.2">
      <c r="C45" s="5" t="s">
        <v>31</v>
      </c>
      <c r="D45" s="7"/>
      <c r="E45" s="1">
        <f t="shared" si="20"/>
        <v>36</v>
      </c>
      <c r="F45" s="1">
        <f>SUM(F92,F136,F181)</f>
        <v>30</v>
      </c>
      <c r="G45" s="1">
        <f>SUM(G92,G136,G181)</f>
        <v>5</v>
      </c>
      <c r="H45" s="1" t="s">
        <v>43</v>
      </c>
      <c r="I45" s="1" t="s">
        <v>43</v>
      </c>
      <c r="J45" s="1" t="s">
        <v>43</v>
      </c>
      <c r="K45" s="1">
        <f>SUM(K92,K136,K181)</f>
        <v>1</v>
      </c>
      <c r="L45" s="1" t="s">
        <v>43</v>
      </c>
      <c r="M45" s="6" t="s">
        <v>43</v>
      </c>
    </row>
    <row r="46" spans="2:13" s="5" customFormat="1" ht="18.399999999999999" customHeight="1" x14ac:dyDescent="0.2">
      <c r="C46" s="5" t="s">
        <v>32</v>
      </c>
      <c r="E46" s="1">
        <f>SUM(E47:E49)</f>
        <v>121</v>
      </c>
      <c r="F46" s="1">
        <f>SUM(F47:F49)</f>
        <v>86</v>
      </c>
      <c r="G46" s="1">
        <f t="shared" ref="G46:K46" si="23">SUM(G47:G48)</f>
        <v>29</v>
      </c>
      <c r="H46" s="1">
        <f t="shared" si="23"/>
        <v>3</v>
      </c>
      <c r="I46" s="1" t="s">
        <v>43</v>
      </c>
      <c r="J46" s="1">
        <f t="shared" si="23"/>
        <v>1</v>
      </c>
      <c r="K46" s="1">
        <f t="shared" si="23"/>
        <v>2</v>
      </c>
      <c r="L46" s="1" t="s">
        <v>43</v>
      </c>
      <c r="M46" s="6" t="s">
        <v>43</v>
      </c>
    </row>
    <row r="47" spans="2:13" s="5" customFormat="1" ht="16.149999999999999" customHeight="1" x14ac:dyDescent="0.2">
      <c r="D47" s="5" t="s">
        <v>24</v>
      </c>
      <c r="E47" s="1">
        <f t="shared" ref="E47:E55" si="24">SUM(F47:M47)</f>
        <v>107</v>
      </c>
      <c r="F47" s="1">
        <f>SUM(F94,F138,F183)</f>
        <v>77</v>
      </c>
      <c r="G47" s="1">
        <f>SUM(G94,G138,G183)</f>
        <v>25</v>
      </c>
      <c r="H47" s="1">
        <f>SUM(H94,H138,H183)</f>
        <v>3</v>
      </c>
      <c r="I47" s="1" t="s">
        <v>43</v>
      </c>
      <c r="J47" s="1">
        <f>SUM(J94,J138,J183)</f>
        <v>1</v>
      </c>
      <c r="K47" s="1">
        <f>SUM(K94,K138,K183)</f>
        <v>1</v>
      </c>
      <c r="L47" s="1" t="s">
        <v>43</v>
      </c>
      <c r="M47" s="6" t="s">
        <v>43</v>
      </c>
    </row>
    <row r="48" spans="2:13" s="5" customFormat="1" ht="16.149999999999999" customHeight="1" x14ac:dyDescent="0.2">
      <c r="D48" s="5" t="s">
        <v>26</v>
      </c>
      <c r="E48" s="1">
        <f t="shared" si="24"/>
        <v>13</v>
      </c>
      <c r="F48" s="1">
        <f>SUM(F95,F139,F184)</f>
        <v>8</v>
      </c>
      <c r="G48" s="1">
        <f>SUM(G95,G139,G184)</f>
        <v>4</v>
      </c>
      <c r="H48" s="1" t="s">
        <v>43</v>
      </c>
      <c r="I48" s="1" t="s">
        <v>43</v>
      </c>
      <c r="J48" s="1" t="s">
        <v>43</v>
      </c>
      <c r="K48" s="1">
        <f>SUM(K95,K139,K184)</f>
        <v>1</v>
      </c>
      <c r="L48" s="1" t="s">
        <v>43</v>
      </c>
      <c r="M48" s="6" t="s">
        <v>43</v>
      </c>
    </row>
    <row r="49" spans="1:13" s="5" customFormat="1" ht="16.149999999999999" customHeight="1" x14ac:dyDescent="0.2">
      <c r="D49" s="5" t="s">
        <v>25</v>
      </c>
      <c r="E49" s="1">
        <f t="shared" si="24"/>
        <v>1</v>
      </c>
      <c r="F49" s="1">
        <f>SUM(F96)</f>
        <v>1</v>
      </c>
      <c r="G49" s="1" t="s">
        <v>43</v>
      </c>
      <c r="H49" s="1" t="s">
        <v>43</v>
      </c>
      <c r="I49" s="1" t="s">
        <v>43</v>
      </c>
      <c r="J49" s="1" t="s">
        <v>43</v>
      </c>
      <c r="K49" s="1" t="s">
        <v>43</v>
      </c>
      <c r="L49" s="1" t="s">
        <v>43</v>
      </c>
      <c r="M49" s="6" t="s">
        <v>43</v>
      </c>
    </row>
    <row r="50" spans="1:13" s="5" customFormat="1" ht="18.399999999999999" customHeight="1" x14ac:dyDescent="0.2">
      <c r="C50" s="5" t="s">
        <v>23</v>
      </c>
      <c r="E50" s="1">
        <f t="shared" si="24"/>
        <v>38</v>
      </c>
      <c r="F50" s="1">
        <f>SUM(F97,F140,F185)</f>
        <v>32</v>
      </c>
      <c r="G50" s="1">
        <f>SUM(G97,G140,G185)</f>
        <v>5</v>
      </c>
      <c r="H50" s="1">
        <f>SUM(H97,H140,H185)</f>
        <v>1</v>
      </c>
      <c r="I50" s="1" t="s">
        <v>43</v>
      </c>
      <c r="J50" s="1" t="s">
        <v>43</v>
      </c>
      <c r="K50" s="1" t="s">
        <v>43</v>
      </c>
      <c r="L50" s="1" t="s">
        <v>43</v>
      </c>
      <c r="M50" s="6" t="s">
        <v>43</v>
      </c>
    </row>
    <row r="51" spans="1:13" s="5" customFormat="1" ht="18.399999999999999" customHeight="1" x14ac:dyDescent="0.2">
      <c r="C51" s="5" t="s">
        <v>20</v>
      </c>
      <c r="D51" s="4"/>
      <c r="E51" s="1">
        <f t="shared" si="24"/>
        <v>7</v>
      </c>
      <c r="F51" s="1">
        <f>SUM(F98,F186)</f>
        <v>6</v>
      </c>
      <c r="G51" s="1">
        <f>SUM(G98,G186)</f>
        <v>1</v>
      </c>
      <c r="H51" s="1" t="s">
        <v>43</v>
      </c>
      <c r="I51" s="1" t="s">
        <v>43</v>
      </c>
      <c r="J51" s="1" t="s">
        <v>43</v>
      </c>
      <c r="K51" s="1" t="s">
        <v>43</v>
      </c>
      <c r="L51" s="1" t="s">
        <v>43</v>
      </c>
      <c r="M51" s="6" t="s">
        <v>43</v>
      </c>
    </row>
    <row r="52" spans="1:13" s="5" customFormat="1" ht="18.399999999999999" customHeight="1" x14ac:dyDescent="0.2">
      <c r="C52" s="5" t="s">
        <v>9</v>
      </c>
      <c r="D52" s="4"/>
      <c r="E52" s="1">
        <f t="shared" si="24"/>
        <v>103</v>
      </c>
      <c r="F52" s="1">
        <f>SUM(F99,F141,F187)</f>
        <v>82</v>
      </c>
      <c r="G52" s="1">
        <f>SUM(G99,G141,G187)</f>
        <v>7</v>
      </c>
      <c r="H52" s="1">
        <f>SUM(H99,H141,H187)</f>
        <v>10</v>
      </c>
      <c r="I52" s="1">
        <f>SUM(I99,I141,I187)</f>
        <v>2</v>
      </c>
      <c r="J52" s="1">
        <f>SUM(J99,J141,J187)</f>
        <v>2</v>
      </c>
      <c r="K52" s="1" t="s">
        <v>43</v>
      </c>
      <c r="L52" s="1" t="s">
        <v>43</v>
      </c>
      <c r="M52" s="6" t="s">
        <v>43</v>
      </c>
    </row>
    <row r="53" spans="1:13" s="5" customFormat="1" ht="20.100000000000001" customHeight="1" x14ac:dyDescent="0.2">
      <c r="B53" s="5" t="s">
        <v>13</v>
      </c>
      <c r="D53" s="4"/>
      <c r="E53" s="1">
        <f t="shared" si="24"/>
        <v>12</v>
      </c>
      <c r="F53" s="1">
        <f>SUM(F100,F142,F188)</f>
        <v>10</v>
      </c>
      <c r="G53" s="1">
        <f>SUM(G100,G142,G188)</f>
        <v>2</v>
      </c>
      <c r="H53" s="1" t="s">
        <v>43</v>
      </c>
      <c r="I53" s="1" t="s">
        <v>43</v>
      </c>
      <c r="J53" s="1" t="s">
        <v>43</v>
      </c>
      <c r="K53" s="1" t="s">
        <v>43</v>
      </c>
      <c r="L53" s="1" t="s">
        <v>43</v>
      </c>
      <c r="M53" s="6" t="s">
        <v>43</v>
      </c>
    </row>
    <row r="54" spans="1:13" s="5" customFormat="1" ht="20.100000000000001" customHeight="1" x14ac:dyDescent="0.2">
      <c r="B54" s="5" t="s">
        <v>14</v>
      </c>
      <c r="E54" s="1">
        <f t="shared" si="24"/>
        <v>4</v>
      </c>
      <c r="F54" s="1">
        <f>SUM(F101,F143,F189)</f>
        <v>4</v>
      </c>
      <c r="G54" s="1" t="s">
        <v>43</v>
      </c>
      <c r="H54" s="1" t="s">
        <v>43</v>
      </c>
      <c r="I54" s="1" t="s">
        <v>43</v>
      </c>
      <c r="J54" s="1" t="s">
        <v>43</v>
      </c>
      <c r="K54" s="1" t="s">
        <v>43</v>
      </c>
      <c r="L54" s="1" t="s">
        <v>43</v>
      </c>
      <c r="M54" s="6" t="s">
        <v>43</v>
      </c>
    </row>
    <row r="55" spans="1:13" s="5" customFormat="1" ht="21" customHeight="1" x14ac:dyDescent="0.2">
      <c r="B55" s="5" t="s">
        <v>35</v>
      </c>
      <c r="E55" s="1">
        <f t="shared" si="24"/>
        <v>72</v>
      </c>
      <c r="F55" s="1">
        <f>SUM(F102,F144,F190)</f>
        <v>57</v>
      </c>
      <c r="G55" s="1">
        <f>SUM(G102,G144,G190)</f>
        <v>10</v>
      </c>
      <c r="H55" s="1">
        <f>SUM(H102,H144,H190)</f>
        <v>1</v>
      </c>
      <c r="I55" s="1">
        <f>SUM(I102,I144,I190)</f>
        <v>2</v>
      </c>
      <c r="J55" s="1" t="s">
        <v>43</v>
      </c>
      <c r="K55" s="1" t="s">
        <v>43</v>
      </c>
      <c r="L55" s="1">
        <f>SUM(L102,L144,L190)</f>
        <v>2</v>
      </c>
      <c r="M55" s="6" t="s">
        <v>43</v>
      </c>
    </row>
    <row r="56" spans="1:13" s="5" customFormat="1" ht="24.95" customHeight="1" x14ac:dyDescent="0.2">
      <c r="A56" s="49" t="s">
        <v>15</v>
      </c>
      <c r="B56" s="49"/>
      <c r="C56" s="49"/>
      <c r="D56" s="50"/>
      <c r="E56" s="1">
        <f>SUM(E57,E66,E75,E81,E85,E100,E101,E102)</f>
        <v>43214</v>
      </c>
      <c r="F56" s="1">
        <f t="shared" ref="F56:M56" si="25">SUM(F57,F66,F75,F81,F85,F100,F101,F102)</f>
        <v>39534</v>
      </c>
      <c r="G56" s="1">
        <f t="shared" si="25"/>
        <v>2502</v>
      </c>
      <c r="H56" s="1">
        <f t="shared" si="25"/>
        <v>183</v>
      </c>
      <c r="I56" s="1">
        <f t="shared" si="25"/>
        <v>492</v>
      </c>
      <c r="J56" s="1">
        <f t="shared" si="25"/>
        <v>321</v>
      </c>
      <c r="K56" s="1">
        <f t="shared" si="25"/>
        <v>115</v>
      </c>
      <c r="L56" s="1">
        <f t="shared" si="25"/>
        <v>41</v>
      </c>
      <c r="M56" s="6">
        <f t="shared" si="25"/>
        <v>26</v>
      </c>
    </row>
    <row r="57" spans="1:13" s="5" customFormat="1" ht="19.5" customHeight="1" x14ac:dyDescent="0.2">
      <c r="B57" s="5" t="s">
        <v>8</v>
      </c>
      <c r="E57" s="1">
        <f>SUM(E58,E63,E64,E65)</f>
        <v>30601</v>
      </c>
      <c r="F57" s="1">
        <f t="shared" ref="F57:M57" si="26">SUM(F58,F63,F64,F65)</f>
        <v>28061</v>
      </c>
      <c r="G57" s="1">
        <f t="shared" si="26"/>
        <v>1697</v>
      </c>
      <c r="H57" s="1">
        <f t="shared" si="26"/>
        <v>136</v>
      </c>
      <c r="I57" s="1">
        <f t="shared" si="26"/>
        <v>339</v>
      </c>
      <c r="J57" s="1">
        <f>SUM(J58,J63,J64,J65)</f>
        <v>255</v>
      </c>
      <c r="K57" s="1">
        <f t="shared" si="26"/>
        <v>62</v>
      </c>
      <c r="L57" s="1">
        <f t="shared" si="26"/>
        <v>28</v>
      </c>
      <c r="M57" s="6">
        <f t="shared" si="26"/>
        <v>23</v>
      </c>
    </row>
    <row r="58" spans="1:13" s="5" customFormat="1" ht="17.25" customHeight="1" x14ac:dyDescent="0.2">
      <c r="C58" s="5" t="s">
        <v>27</v>
      </c>
      <c r="E58" s="1">
        <f>SUM(E59:E62)</f>
        <v>27880</v>
      </c>
      <c r="F58" s="1">
        <f t="shared" ref="F58:M58" si="27">SUM(F59:F62)</f>
        <v>25572</v>
      </c>
      <c r="G58" s="1">
        <f t="shared" si="27"/>
        <v>1600</v>
      </c>
      <c r="H58" s="1">
        <f t="shared" si="27"/>
        <v>96</v>
      </c>
      <c r="I58" s="1">
        <f>SUM(I59:I62)</f>
        <v>313</v>
      </c>
      <c r="J58" s="1">
        <f>SUM(J59:J62)</f>
        <v>203</v>
      </c>
      <c r="K58" s="1">
        <f t="shared" si="27"/>
        <v>55</v>
      </c>
      <c r="L58" s="1">
        <f t="shared" si="27"/>
        <v>25</v>
      </c>
      <c r="M58" s="6">
        <f t="shared" si="27"/>
        <v>16</v>
      </c>
    </row>
    <row r="59" spans="1:13" s="5" customFormat="1" ht="16.149999999999999" customHeight="1" x14ac:dyDescent="0.2">
      <c r="D59" s="5" t="s">
        <v>28</v>
      </c>
      <c r="E59" s="1">
        <f t="shared" ref="E59:E65" si="28">SUM(F59:M59)</f>
        <v>10509</v>
      </c>
      <c r="F59" s="2">
        <v>9606</v>
      </c>
      <c r="G59" s="2">
        <v>636</v>
      </c>
      <c r="H59" s="2">
        <v>35</v>
      </c>
      <c r="I59" s="2">
        <v>119</v>
      </c>
      <c r="J59" s="2">
        <v>78</v>
      </c>
      <c r="K59" s="2">
        <v>21</v>
      </c>
      <c r="L59" s="2">
        <v>6</v>
      </c>
      <c r="M59" s="3">
        <v>8</v>
      </c>
    </row>
    <row r="60" spans="1:13" s="5" customFormat="1" ht="16.149999999999999" customHeight="1" x14ac:dyDescent="0.2">
      <c r="D60" s="5" t="s">
        <v>29</v>
      </c>
      <c r="E60" s="1">
        <f t="shared" si="28"/>
        <v>14354</v>
      </c>
      <c r="F60" s="2">
        <v>13238</v>
      </c>
      <c r="G60" s="2">
        <v>763</v>
      </c>
      <c r="H60" s="2">
        <v>50</v>
      </c>
      <c r="I60" s="2">
        <v>151</v>
      </c>
      <c r="J60" s="2">
        <v>103</v>
      </c>
      <c r="K60" s="2">
        <v>26</v>
      </c>
      <c r="L60" s="2">
        <v>16</v>
      </c>
      <c r="M60" s="3">
        <v>7</v>
      </c>
    </row>
    <row r="61" spans="1:13" s="5" customFormat="1" ht="16.149999999999999" customHeight="1" x14ac:dyDescent="0.2">
      <c r="D61" s="5" t="s">
        <v>30</v>
      </c>
      <c r="E61" s="1">
        <f t="shared" si="28"/>
        <v>2975</v>
      </c>
      <c r="F61" s="2">
        <v>2687</v>
      </c>
      <c r="G61" s="2">
        <v>200</v>
      </c>
      <c r="H61" s="2">
        <v>11</v>
      </c>
      <c r="I61" s="2">
        <v>43</v>
      </c>
      <c r="J61" s="2">
        <v>22</v>
      </c>
      <c r="K61" s="2">
        <v>8</v>
      </c>
      <c r="L61" s="2">
        <v>3</v>
      </c>
      <c r="M61" s="3">
        <v>1</v>
      </c>
    </row>
    <row r="62" spans="1:13" s="5" customFormat="1" ht="16.149999999999999" customHeight="1" x14ac:dyDescent="0.2">
      <c r="D62" s="5" t="s">
        <v>19</v>
      </c>
      <c r="E62" s="1">
        <f t="shared" si="28"/>
        <v>42</v>
      </c>
      <c r="F62" s="2">
        <v>41</v>
      </c>
      <c r="G62" s="2">
        <v>1</v>
      </c>
      <c r="H62" s="2" t="s">
        <v>43</v>
      </c>
      <c r="I62" s="2" t="s">
        <v>43</v>
      </c>
      <c r="J62" s="2" t="s">
        <v>43</v>
      </c>
      <c r="K62" s="2" t="s">
        <v>43</v>
      </c>
      <c r="L62" s="2" t="s">
        <v>43</v>
      </c>
      <c r="M62" s="3" t="s">
        <v>43</v>
      </c>
    </row>
    <row r="63" spans="1:13" s="5" customFormat="1" ht="18" customHeight="1" x14ac:dyDescent="0.2">
      <c r="C63" s="5" t="s">
        <v>31</v>
      </c>
      <c r="D63" s="12"/>
      <c r="E63" s="1">
        <f t="shared" si="28"/>
        <v>951</v>
      </c>
      <c r="F63" s="2">
        <v>882</v>
      </c>
      <c r="G63" s="2">
        <v>46</v>
      </c>
      <c r="H63" s="2">
        <v>3</v>
      </c>
      <c r="I63" s="2">
        <v>6</v>
      </c>
      <c r="J63" s="2">
        <v>5</v>
      </c>
      <c r="K63" s="2">
        <v>7</v>
      </c>
      <c r="L63" s="2" t="s">
        <v>43</v>
      </c>
      <c r="M63" s="3">
        <v>2</v>
      </c>
    </row>
    <row r="64" spans="1:13" s="5" customFormat="1" ht="18" customHeight="1" x14ac:dyDescent="0.2">
      <c r="C64" s="5" t="s">
        <v>20</v>
      </c>
      <c r="D64" s="12"/>
      <c r="E64" s="1">
        <f t="shared" si="28"/>
        <v>61</v>
      </c>
      <c r="F64" s="2">
        <v>58</v>
      </c>
      <c r="G64" s="2">
        <v>2</v>
      </c>
      <c r="H64" s="2" t="s">
        <v>43</v>
      </c>
      <c r="I64" s="2">
        <v>1</v>
      </c>
      <c r="J64" s="2" t="s">
        <v>43</v>
      </c>
      <c r="K64" s="2" t="s">
        <v>43</v>
      </c>
      <c r="L64" s="2" t="s">
        <v>43</v>
      </c>
      <c r="M64" s="3" t="s">
        <v>43</v>
      </c>
    </row>
    <row r="65" spans="2:13" s="5" customFormat="1" ht="18" customHeight="1" x14ac:dyDescent="0.2">
      <c r="C65" s="5" t="s">
        <v>9</v>
      </c>
      <c r="D65" s="4"/>
      <c r="E65" s="1">
        <f t="shared" si="28"/>
        <v>1709</v>
      </c>
      <c r="F65" s="2">
        <v>1549</v>
      </c>
      <c r="G65" s="2">
        <v>49</v>
      </c>
      <c r="H65" s="2">
        <v>37</v>
      </c>
      <c r="I65" s="2">
        <v>19</v>
      </c>
      <c r="J65" s="2">
        <v>47</v>
      </c>
      <c r="K65" s="2" t="s">
        <v>43</v>
      </c>
      <c r="L65" s="2">
        <v>3</v>
      </c>
      <c r="M65" s="17">
        <v>5</v>
      </c>
    </row>
    <row r="66" spans="2:13" s="5" customFormat="1" ht="18.75" customHeight="1" x14ac:dyDescent="0.2">
      <c r="B66" s="5" t="s">
        <v>10</v>
      </c>
      <c r="E66" s="1">
        <f>SUM(E67,E74,E70)</f>
        <v>4012</v>
      </c>
      <c r="F66" s="1">
        <f t="shared" ref="F66:M66" si="29">SUM(F67,F74,F70)</f>
        <v>3564</v>
      </c>
      <c r="G66" s="1">
        <f t="shared" si="29"/>
        <v>324</v>
      </c>
      <c r="H66" s="1">
        <f t="shared" si="29"/>
        <v>24</v>
      </c>
      <c r="I66" s="1">
        <f t="shared" si="29"/>
        <v>34</v>
      </c>
      <c r="J66" s="1">
        <f t="shared" si="29"/>
        <v>26</v>
      </c>
      <c r="K66" s="1">
        <f t="shared" si="29"/>
        <v>33</v>
      </c>
      <c r="L66" s="1">
        <f t="shared" si="29"/>
        <v>6</v>
      </c>
      <c r="M66" s="6">
        <f t="shared" si="29"/>
        <v>1</v>
      </c>
    </row>
    <row r="67" spans="2:13" s="5" customFormat="1" ht="17.25" customHeight="1" x14ac:dyDescent="0.2">
      <c r="C67" s="5" t="s">
        <v>27</v>
      </c>
      <c r="E67" s="1">
        <f>SUM(E68:E69)</f>
        <v>1486</v>
      </c>
      <c r="F67" s="1">
        <f t="shared" ref="F67:M67" si="30">SUM(F68:F69)</f>
        <v>1398</v>
      </c>
      <c r="G67" s="1">
        <f t="shared" si="30"/>
        <v>50</v>
      </c>
      <c r="H67" s="1">
        <f t="shared" si="30"/>
        <v>5</v>
      </c>
      <c r="I67" s="1">
        <f t="shared" si="30"/>
        <v>17</v>
      </c>
      <c r="J67" s="1">
        <f t="shared" si="30"/>
        <v>5</v>
      </c>
      <c r="K67" s="1">
        <f t="shared" si="30"/>
        <v>7</v>
      </c>
      <c r="L67" s="1">
        <f t="shared" si="30"/>
        <v>3</v>
      </c>
      <c r="M67" s="6">
        <f t="shared" si="30"/>
        <v>1</v>
      </c>
    </row>
    <row r="68" spans="2:13" s="5" customFormat="1" ht="16.149999999999999" customHeight="1" x14ac:dyDescent="0.2">
      <c r="D68" s="5" t="s">
        <v>19</v>
      </c>
      <c r="E68" s="1">
        <f>SUM(F68:M68)</f>
        <v>909</v>
      </c>
      <c r="F68" s="2">
        <v>846</v>
      </c>
      <c r="G68" s="2">
        <v>37</v>
      </c>
      <c r="H68" s="2">
        <v>4</v>
      </c>
      <c r="I68" s="2">
        <v>12</v>
      </c>
      <c r="J68" s="2">
        <v>3</v>
      </c>
      <c r="K68" s="2">
        <v>5</v>
      </c>
      <c r="L68" s="2">
        <v>1</v>
      </c>
      <c r="M68" s="3">
        <v>1</v>
      </c>
    </row>
    <row r="69" spans="2:13" s="5" customFormat="1" ht="16.149999999999999" customHeight="1" x14ac:dyDescent="0.2">
      <c r="D69" s="7" t="s">
        <v>22</v>
      </c>
      <c r="E69" s="1">
        <f>SUM(F69:M69)</f>
        <v>577</v>
      </c>
      <c r="F69" s="2">
        <v>552</v>
      </c>
      <c r="G69" s="2">
        <v>13</v>
      </c>
      <c r="H69" s="2">
        <v>1</v>
      </c>
      <c r="I69" s="2">
        <v>5</v>
      </c>
      <c r="J69" s="2">
        <v>2</v>
      </c>
      <c r="K69" s="2">
        <v>2</v>
      </c>
      <c r="L69" s="2">
        <v>2</v>
      </c>
      <c r="M69" s="3" t="s">
        <v>43</v>
      </c>
    </row>
    <row r="70" spans="2:13" s="5" customFormat="1" ht="18" customHeight="1" x14ac:dyDescent="0.2">
      <c r="C70" s="5" t="s">
        <v>32</v>
      </c>
      <c r="E70" s="1">
        <f>SUM(E71:E73)</f>
        <v>2515</v>
      </c>
      <c r="F70" s="1">
        <f>SUM(F71:F73)</f>
        <v>2156</v>
      </c>
      <c r="G70" s="1">
        <f t="shared" ref="G70:L70" si="31">SUM(G71:G73)</f>
        <v>273</v>
      </c>
      <c r="H70" s="1">
        <f t="shared" si="31"/>
        <v>19</v>
      </c>
      <c r="I70" s="1">
        <f t="shared" si="31"/>
        <v>17</v>
      </c>
      <c r="J70" s="1">
        <f t="shared" si="31"/>
        <v>21</v>
      </c>
      <c r="K70" s="1">
        <f t="shared" si="31"/>
        <v>26</v>
      </c>
      <c r="L70" s="1">
        <f t="shared" si="31"/>
        <v>3</v>
      </c>
      <c r="M70" s="6" t="s">
        <v>43</v>
      </c>
    </row>
    <row r="71" spans="2:13" s="5" customFormat="1" ht="16.149999999999999" customHeight="1" x14ac:dyDescent="0.2">
      <c r="D71" s="5" t="s">
        <v>24</v>
      </c>
      <c r="E71" s="1">
        <f>SUM(F71:M71)</f>
        <v>1855</v>
      </c>
      <c r="F71" s="2">
        <v>1589</v>
      </c>
      <c r="G71" s="2">
        <v>206</v>
      </c>
      <c r="H71" s="2">
        <v>13</v>
      </c>
      <c r="I71" s="2">
        <v>13</v>
      </c>
      <c r="J71" s="2">
        <v>18</v>
      </c>
      <c r="K71" s="2">
        <v>14</v>
      </c>
      <c r="L71" s="2">
        <v>2</v>
      </c>
      <c r="M71" s="3" t="s">
        <v>43</v>
      </c>
    </row>
    <row r="72" spans="2:13" s="5" customFormat="1" ht="16.149999999999999" customHeight="1" x14ac:dyDescent="0.2">
      <c r="D72" s="5" t="s">
        <v>26</v>
      </c>
      <c r="E72" s="1">
        <f>SUM(F72:M72)</f>
        <v>631</v>
      </c>
      <c r="F72" s="2">
        <v>543</v>
      </c>
      <c r="G72" s="2">
        <v>64</v>
      </c>
      <c r="H72" s="2">
        <v>6</v>
      </c>
      <c r="I72" s="2">
        <v>4</v>
      </c>
      <c r="J72" s="2">
        <v>3</v>
      </c>
      <c r="K72" s="2">
        <v>10</v>
      </c>
      <c r="L72" s="2">
        <v>1</v>
      </c>
      <c r="M72" s="3" t="s">
        <v>43</v>
      </c>
    </row>
    <row r="73" spans="2:13" s="5" customFormat="1" ht="16.149999999999999" customHeight="1" x14ac:dyDescent="0.2">
      <c r="D73" s="7" t="s">
        <v>25</v>
      </c>
      <c r="E73" s="1">
        <f>SUM(F73:M73)</f>
        <v>29</v>
      </c>
      <c r="F73" s="2">
        <v>24</v>
      </c>
      <c r="G73" s="2">
        <v>3</v>
      </c>
      <c r="H73" s="2" t="s">
        <v>43</v>
      </c>
      <c r="I73" s="2" t="s">
        <v>43</v>
      </c>
      <c r="J73" s="2" t="s">
        <v>43</v>
      </c>
      <c r="K73" s="2">
        <v>2</v>
      </c>
      <c r="L73" s="2" t="s">
        <v>43</v>
      </c>
      <c r="M73" s="3" t="s">
        <v>43</v>
      </c>
    </row>
    <row r="74" spans="2:13" s="5" customFormat="1" ht="18" customHeight="1" x14ac:dyDescent="0.2">
      <c r="C74" s="5" t="s">
        <v>23</v>
      </c>
      <c r="D74" s="4"/>
      <c r="E74" s="1">
        <f>SUM(F74:M74)</f>
        <v>11</v>
      </c>
      <c r="F74" s="2">
        <v>10</v>
      </c>
      <c r="G74" s="2">
        <v>1</v>
      </c>
      <c r="H74" s="2" t="s">
        <v>43</v>
      </c>
      <c r="I74" s="2" t="s">
        <v>43</v>
      </c>
      <c r="J74" s="2" t="s">
        <v>43</v>
      </c>
      <c r="K74" s="2" t="s">
        <v>43</v>
      </c>
      <c r="L74" s="2" t="s">
        <v>43</v>
      </c>
      <c r="M74" s="3" t="s">
        <v>43</v>
      </c>
    </row>
    <row r="75" spans="2:13" s="5" customFormat="1" ht="18.75" customHeight="1" x14ac:dyDescent="0.2">
      <c r="B75" s="5" t="s">
        <v>11</v>
      </c>
      <c r="E75" s="1">
        <f>SUM(E76:E80)</f>
        <v>5958</v>
      </c>
      <c r="F75" s="1">
        <f>SUM(F76:F80)</f>
        <v>5605</v>
      </c>
      <c r="G75" s="1">
        <f>SUM(G76:G79)</f>
        <v>200</v>
      </c>
      <c r="H75" s="1">
        <f t="shared" ref="H75:M75" si="32">SUM(H76:H79)</f>
        <v>15</v>
      </c>
      <c r="I75" s="1">
        <f t="shared" si="32"/>
        <v>91</v>
      </c>
      <c r="J75" s="1">
        <f t="shared" si="32"/>
        <v>33</v>
      </c>
      <c r="K75" s="1">
        <f t="shared" si="32"/>
        <v>7</v>
      </c>
      <c r="L75" s="1">
        <f t="shared" si="32"/>
        <v>5</v>
      </c>
      <c r="M75" s="6">
        <f t="shared" si="32"/>
        <v>2</v>
      </c>
    </row>
    <row r="76" spans="2:13" s="5" customFormat="1" ht="16.149999999999999" customHeight="1" x14ac:dyDescent="0.2">
      <c r="D76" s="5" t="s">
        <v>28</v>
      </c>
      <c r="E76" s="1">
        <f>SUM(F76:M76)</f>
        <v>109</v>
      </c>
      <c r="F76" s="2">
        <v>97</v>
      </c>
      <c r="G76" s="2">
        <v>12</v>
      </c>
      <c r="H76" s="2" t="s">
        <v>43</v>
      </c>
      <c r="I76" s="2" t="s">
        <v>43</v>
      </c>
      <c r="J76" s="2" t="s">
        <v>43</v>
      </c>
      <c r="K76" s="2" t="s">
        <v>43</v>
      </c>
      <c r="L76" s="2" t="s">
        <v>43</v>
      </c>
      <c r="M76" s="3" t="s">
        <v>43</v>
      </c>
    </row>
    <row r="77" spans="2:13" s="5" customFormat="1" ht="16.149999999999999" customHeight="1" x14ac:dyDescent="0.2">
      <c r="D77" s="5" t="s">
        <v>29</v>
      </c>
      <c r="E77" s="1">
        <f>SUM(F77:M77)</f>
        <v>5764</v>
      </c>
      <c r="F77" s="2">
        <v>5433</v>
      </c>
      <c r="G77" s="2">
        <v>181</v>
      </c>
      <c r="H77" s="2">
        <v>15</v>
      </c>
      <c r="I77" s="2">
        <v>90</v>
      </c>
      <c r="J77" s="2">
        <v>31</v>
      </c>
      <c r="K77" s="2">
        <v>7</v>
      </c>
      <c r="L77" s="2">
        <v>5</v>
      </c>
      <c r="M77" s="3">
        <v>2</v>
      </c>
    </row>
    <row r="78" spans="2:13" s="5" customFormat="1" ht="16.149999999999999" customHeight="1" x14ac:dyDescent="0.2">
      <c r="D78" s="5" t="s">
        <v>30</v>
      </c>
      <c r="E78" s="1">
        <f>SUM(F78:M78)</f>
        <v>54</v>
      </c>
      <c r="F78" s="2">
        <v>49</v>
      </c>
      <c r="G78" s="2">
        <v>3</v>
      </c>
      <c r="H78" s="2" t="s">
        <v>43</v>
      </c>
      <c r="I78" s="2">
        <v>1</v>
      </c>
      <c r="J78" s="2">
        <v>1</v>
      </c>
      <c r="K78" s="2" t="s">
        <v>43</v>
      </c>
      <c r="L78" s="2" t="s">
        <v>43</v>
      </c>
      <c r="M78" s="3" t="s">
        <v>43</v>
      </c>
    </row>
    <row r="79" spans="2:13" s="5" customFormat="1" ht="16.149999999999999" customHeight="1" x14ac:dyDescent="0.2">
      <c r="D79" s="5" t="s">
        <v>19</v>
      </c>
      <c r="E79" s="1">
        <f>SUM(F79:M79)</f>
        <v>28</v>
      </c>
      <c r="F79" s="2">
        <v>23</v>
      </c>
      <c r="G79" s="2">
        <v>4</v>
      </c>
      <c r="H79" s="2" t="s">
        <v>43</v>
      </c>
      <c r="I79" s="2" t="s">
        <v>43</v>
      </c>
      <c r="J79" s="2">
        <v>1</v>
      </c>
      <c r="K79" s="2" t="s">
        <v>43</v>
      </c>
      <c r="L79" s="2" t="s">
        <v>43</v>
      </c>
      <c r="M79" s="3" t="s">
        <v>43</v>
      </c>
    </row>
    <row r="80" spans="2:13" s="5" customFormat="1" ht="16.149999999999999" customHeight="1" x14ac:dyDescent="0.2">
      <c r="D80" s="5" t="s">
        <v>22</v>
      </c>
      <c r="E80" s="1">
        <f>SUM(F80:M80)</f>
        <v>3</v>
      </c>
      <c r="F80" s="2">
        <v>3</v>
      </c>
      <c r="G80" s="2" t="s">
        <v>43</v>
      </c>
      <c r="H80" s="2" t="s">
        <v>43</v>
      </c>
      <c r="I80" s="2" t="s">
        <v>43</v>
      </c>
      <c r="J80" s="2" t="s">
        <v>43</v>
      </c>
      <c r="K80" s="2" t="s">
        <v>43</v>
      </c>
      <c r="L80" s="2" t="s">
        <v>43</v>
      </c>
      <c r="M80" s="3" t="s">
        <v>43</v>
      </c>
    </row>
    <row r="81" spans="2:13" s="5" customFormat="1" ht="18" customHeight="1" x14ac:dyDescent="0.2">
      <c r="B81" s="5" t="s">
        <v>12</v>
      </c>
      <c r="E81" s="1">
        <f>SUM(E82:E83)</f>
        <v>176</v>
      </c>
      <c r="F81" s="1">
        <f t="shared" ref="F81:K81" si="33">SUM(F82:F83)</f>
        <v>161</v>
      </c>
      <c r="G81" s="1">
        <f t="shared" si="33"/>
        <v>10</v>
      </c>
      <c r="H81" s="6" t="s">
        <v>43</v>
      </c>
      <c r="I81" s="1">
        <f t="shared" si="33"/>
        <v>3</v>
      </c>
      <c r="J81" s="1">
        <f t="shared" si="33"/>
        <v>1</v>
      </c>
      <c r="K81" s="1">
        <f t="shared" si="33"/>
        <v>1</v>
      </c>
      <c r="L81" s="6" t="s">
        <v>43</v>
      </c>
      <c r="M81" s="6" t="s">
        <v>43</v>
      </c>
    </row>
    <row r="82" spans="2:13" s="5" customFormat="1" ht="16.149999999999999" customHeight="1" x14ac:dyDescent="0.2">
      <c r="D82" s="5" t="s">
        <v>19</v>
      </c>
      <c r="E82" s="1">
        <f>SUM(F82:M82)</f>
        <v>172</v>
      </c>
      <c r="F82" s="2">
        <v>157</v>
      </c>
      <c r="G82" s="2">
        <v>10</v>
      </c>
      <c r="H82" s="2" t="s">
        <v>43</v>
      </c>
      <c r="I82" s="2">
        <v>3</v>
      </c>
      <c r="J82" s="2">
        <v>1</v>
      </c>
      <c r="K82" s="2">
        <v>1</v>
      </c>
      <c r="L82" s="2" t="s">
        <v>43</v>
      </c>
      <c r="M82" s="3" t="s">
        <v>43</v>
      </c>
    </row>
    <row r="83" spans="2:13" s="5" customFormat="1" ht="16.149999999999999" customHeight="1" x14ac:dyDescent="0.2">
      <c r="D83" s="5" t="s">
        <v>22</v>
      </c>
      <c r="E83" s="1">
        <f>SUM(F83:M83)</f>
        <v>4</v>
      </c>
      <c r="F83" s="2">
        <v>4</v>
      </c>
      <c r="G83" s="2" t="s">
        <v>43</v>
      </c>
      <c r="H83" s="2" t="s">
        <v>43</v>
      </c>
      <c r="I83" s="2" t="s">
        <v>43</v>
      </c>
      <c r="J83" s="2" t="s">
        <v>43</v>
      </c>
      <c r="K83" s="2" t="s">
        <v>43</v>
      </c>
      <c r="L83" s="2" t="s">
        <v>43</v>
      </c>
      <c r="M83" s="3" t="s">
        <v>43</v>
      </c>
    </row>
    <row r="84" spans="2:13" s="5" customFormat="1" ht="18" customHeight="1" x14ac:dyDescent="0.2">
      <c r="B84" s="5" t="s">
        <v>7</v>
      </c>
      <c r="E84" s="1"/>
      <c r="F84" s="1"/>
      <c r="G84" s="1"/>
      <c r="H84" s="1"/>
      <c r="I84" s="1"/>
      <c r="J84" s="1"/>
      <c r="K84" s="1"/>
      <c r="L84" s="1"/>
      <c r="M84" s="6"/>
    </row>
    <row r="85" spans="2:13" s="5" customFormat="1" ht="12" customHeight="1" x14ac:dyDescent="0.2">
      <c r="B85" s="5" t="s">
        <v>37</v>
      </c>
      <c r="E85" s="1">
        <f>SUM(E86,E92,E97,E98,E93,E99)</f>
        <v>2446</v>
      </c>
      <c r="F85" s="1">
        <f t="shared" ref="F85:L85" si="34">SUM(F86,F92,F97,F98,F93,F99)</f>
        <v>2127</v>
      </c>
      <c r="G85" s="1">
        <f t="shared" si="34"/>
        <v>268</v>
      </c>
      <c r="H85" s="1">
        <f t="shared" si="34"/>
        <v>8</v>
      </c>
      <c r="I85" s="1">
        <f t="shared" si="34"/>
        <v>24</v>
      </c>
      <c r="J85" s="1">
        <f t="shared" si="34"/>
        <v>6</v>
      </c>
      <c r="K85" s="1">
        <f t="shared" si="34"/>
        <v>12</v>
      </c>
      <c r="L85" s="1">
        <f t="shared" si="34"/>
        <v>1</v>
      </c>
      <c r="M85" s="6" t="s">
        <v>43</v>
      </c>
    </row>
    <row r="86" spans="2:13" s="5" customFormat="1" ht="18" customHeight="1" x14ac:dyDescent="0.2">
      <c r="C86" s="5" t="s">
        <v>27</v>
      </c>
      <c r="E86" s="1">
        <f t="shared" ref="E86:L86" si="35">SUM(E87:E91)</f>
        <v>2278</v>
      </c>
      <c r="F86" s="1">
        <f t="shared" si="35"/>
        <v>1997</v>
      </c>
      <c r="G86" s="1">
        <f t="shared" si="35"/>
        <v>240</v>
      </c>
      <c r="H86" s="1">
        <f t="shared" si="35"/>
        <v>2</v>
      </c>
      <c r="I86" s="1">
        <f t="shared" si="35"/>
        <v>24</v>
      </c>
      <c r="J86" s="1">
        <f t="shared" si="35"/>
        <v>4</v>
      </c>
      <c r="K86" s="1">
        <f t="shared" si="35"/>
        <v>10</v>
      </c>
      <c r="L86" s="1">
        <f t="shared" si="35"/>
        <v>1</v>
      </c>
      <c r="M86" s="6" t="s">
        <v>43</v>
      </c>
    </row>
    <row r="87" spans="2:13" s="5" customFormat="1" ht="16.149999999999999" customHeight="1" x14ac:dyDescent="0.2">
      <c r="D87" s="5" t="s">
        <v>28</v>
      </c>
      <c r="E87" s="1">
        <f t="shared" ref="E87:E92" si="36">SUM(F87:M87)</f>
        <v>194</v>
      </c>
      <c r="F87" s="2">
        <v>177</v>
      </c>
      <c r="G87" s="2">
        <v>14</v>
      </c>
      <c r="H87" s="2" t="s">
        <v>43</v>
      </c>
      <c r="I87" s="2">
        <v>1</v>
      </c>
      <c r="J87" s="2">
        <v>2</v>
      </c>
      <c r="K87" s="2" t="s">
        <v>43</v>
      </c>
      <c r="L87" s="2" t="s">
        <v>43</v>
      </c>
      <c r="M87" s="3" t="s">
        <v>43</v>
      </c>
    </row>
    <row r="88" spans="2:13" s="5" customFormat="1" ht="16.149999999999999" customHeight="1" x14ac:dyDescent="0.2">
      <c r="D88" s="5" t="s">
        <v>29</v>
      </c>
      <c r="E88" s="1">
        <f t="shared" si="36"/>
        <v>129</v>
      </c>
      <c r="F88" s="2">
        <v>120</v>
      </c>
      <c r="G88" s="2">
        <v>7</v>
      </c>
      <c r="H88" s="2" t="s">
        <v>43</v>
      </c>
      <c r="I88" s="2">
        <v>2</v>
      </c>
      <c r="J88" s="2" t="s">
        <v>43</v>
      </c>
      <c r="K88" s="2" t="s">
        <v>43</v>
      </c>
      <c r="L88" s="2" t="s">
        <v>43</v>
      </c>
      <c r="M88" s="3" t="s">
        <v>43</v>
      </c>
    </row>
    <row r="89" spans="2:13" s="5" customFormat="1" ht="16.149999999999999" customHeight="1" x14ac:dyDescent="0.2">
      <c r="D89" s="5" t="s">
        <v>30</v>
      </c>
      <c r="E89" s="1">
        <f t="shared" si="36"/>
        <v>397</v>
      </c>
      <c r="F89" s="2">
        <v>338</v>
      </c>
      <c r="G89" s="2">
        <v>54</v>
      </c>
      <c r="H89" s="2">
        <v>1</v>
      </c>
      <c r="I89" s="2">
        <v>3</v>
      </c>
      <c r="J89" s="2" t="s">
        <v>43</v>
      </c>
      <c r="K89" s="2">
        <v>1</v>
      </c>
      <c r="L89" s="2" t="s">
        <v>43</v>
      </c>
      <c r="M89" s="3" t="s">
        <v>43</v>
      </c>
    </row>
    <row r="90" spans="2:13" s="5" customFormat="1" ht="16.149999999999999" customHeight="1" x14ac:dyDescent="0.2">
      <c r="D90" s="5" t="s">
        <v>19</v>
      </c>
      <c r="E90" s="1">
        <f t="shared" si="36"/>
        <v>93</v>
      </c>
      <c r="F90" s="2">
        <v>85</v>
      </c>
      <c r="G90" s="2">
        <v>6</v>
      </c>
      <c r="H90" s="2" t="s">
        <v>43</v>
      </c>
      <c r="I90" s="2">
        <v>2</v>
      </c>
      <c r="J90" s="2" t="s">
        <v>43</v>
      </c>
      <c r="K90" s="2" t="s">
        <v>43</v>
      </c>
      <c r="L90" s="2" t="s">
        <v>43</v>
      </c>
      <c r="M90" s="3" t="s">
        <v>43</v>
      </c>
    </row>
    <row r="91" spans="2:13" s="5" customFormat="1" ht="16.149999999999999" customHeight="1" x14ac:dyDescent="0.2">
      <c r="D91" s="7" t="s">
        <v>22</v>
      </c>
      <c r="E91" s="1">
        <f t="shared" si="36"/>
        <v>1465</v>
      </c>
      <c r="F91" s="2">
        <v>1277</v>
      </c>
      <c r="G91" s="2">
        <v>159</v>
      </c>
      <c r="H91" s="2">
        <v>1</v>
      </c>
      <c r="I91" s="2">
        <v>16</v>
      </c>
      <c r="J91" s="2">
        <v>2</v>
      </c>
      <c r="K91" s="2">
        <v>9</v>
      </c>
      <c r="L91" s="2">
        <v>1</v>
      </c>
      <c r="M91" s="3" t="s">
        <v>43</v>
      </c>
    </row>
    <row r="92" spans="2:13" s="5" customFormat="1" ht="18" customHeight="1" x14ac:dyDescent="0.2">
      <c r="C92" s="5" t="s">
        <v>31</v>
      </c>
      <c r="D92" s="7"/>
      <c r="E92" s="1">
        <f t="shared" si="36"/>
        <v>22</v>
      </c>
      <c r="F92" s="2">
        <v>19</v>
      </c>
      <c r="G92" s="2">
        <v>3</v>
      </c>
      <c r="H92" s="2" t="s">
        <v>43</v>
      </c>
      <c r="I92" s="2" t="s">
        <v>43</v>
      </c>
      <c r="J92" s="2" t="s">
        <v>43</v>
      </c>
      <c r="K92" s="2" t="s">
        <v>43</v>
      </c>
      <c r="L92" s="2" t="s">
        <v>43</v>
      </c>
      <c r="M92" s="3" t="s">
        <v>43</v>
      </c>
    </row>
    <row r="93" spans="2:13" s="5" customFormat="1" ht="18" customHeight="1" x14ac:dyDescent="0.2">
      <c r="C93" s="5" t="s">
        <v>32</v>
      </c>
      <c r="E93" s="1">
        <f>SUM(E94:E96)</f>
        <v>75</v>
      </c>
      <c r="F93" s="1">
        <f>SUM(F94:F96)</f>
        <v>52</v>
      </c>
      <c r="G93" s="1">
        <f>SUM(G94:G95)</f>
        <v>19</v>
      </c>
      <c r="H93" s="1">
        <f t="shared" ref="H93:K93" si="37">SUM(H94:H95)</f>
        <v>2</v>
      </c>
      <c r="I93" s="6" t="s">
        <v>43</v>
      </c>
      <c r="J93" s="6" t="s">
        <v>43</v>
      </c>
      <c r="K93" s="1">
        <f t="shared" si="37"/>
        <v>2</v>
      </c>
      <c r="L93" s="6" t="s">
        <v>43</v>
      </c>
      <c r="M93" s="6" t="s">
        <v>43</v>
      </c>
    </row>
    <row r="94" spans="2:13" s="5" customFormat="1" ht="16.149999999999999" customHeight="1" x14ac:dyDescent="0.2">
      <c r="D94" s="5" t="s">
        <v>24</v>
      </c>
      <c r="E94" s="1">
        <f t="shared" ref="E94:E102" si="38">SUM(F94:M94)</f>
        <v>71</v>
      </c>
      <c r="F94" s="2">
        <v>49</v>
      </c>
      <c r="G94" s="2">
        <v>19</v>
      </c>
      <c r="H94" s="2">
        <v>2</v>
      </c>
      <c r="I94" s="2" t="s">
        <v>43</v>
      </c>
      <c r="J94" s="2" t="s">
        <v>43</v>
      </c>
      <c r="K94" s="2">
        <v>1</v>
      </c>
      <c r="L94" s="2" t="s">
        <v>43</v>
      </c>
      <c r="M94" s="3" t="s">
        <v>43</v>
      </c>
    </row>
    <row r="95" spans="2:13" s="5" customFormat="1" ht="16.149999999999999" customHeight="1" x14ac:dyDescent="0.2">
      <c r="D95" s="5" t="s">
        <v>26</v>
      </c>
      <c r="E95" s="1">
        <f t="shared" si="38"/>
        <v>3</v>
      </c>
      <c r="F95" s="2">
        <v>2</v>
      </c>
      <c r="G95" s="2" t="s">
        <v>43</v>
      </c>
      <c r="H95" s="2" t="s">
        <v>43</v>
      </c>
      <c r="I95" s="2" t="s">
        <v>43</v>
      </c>
      <c r="J95" s="2" t="s">
        <v>43</v>
      </c>
      <c r="K95" s="2">
        <v>1</v>
      </c>
      <c r="L95" s="2" t="s">
        <v>43</v>
      </c>
      <c r="M95" s="3" t="s">
        <v>43</v>
      </c>
    </row>
    <row r="96" spans="2:13" s="5" customFormat="1" ht="16.149999999999999" customHeight="1" x14ac:dyDescent="0.2">
      <c r="D96" s="5" t="s">
        <v>25</v>
      </c>
      <c r="E96" s="1">
        <f t="shared" si="38"/>
        <v>1</v>
      </c>
      <c r="F96" s="2">
        <v>1</v>
      </c>
      <c r="G96" s="2" t="s">
        <v>43</v>
      </c>
      <c r="H96" s="2" t="s">
        <v>43</v>
      </c>
      <c r="I96" s="2" t="s">
        <v>43</v>
      </c>
      <c r="J96" s="2" t="s">
        <v>43</v>
      </c>
      <c r="K96" s="2" t="s">
        <v>43</v>
      </c>
      <c r="L96" s="2" t="s">
        <v>43</v>
      </c>
      <c r="M96" s="3" t="s">
        <v>43</v>
      </c>
    </row>
    <row r="97" spans="1:13" s="12" customFormat="1" ht="18" customHeight="1" x14ac:dyDescent="0.2">
      <c r="A97" s="5"/>
      <c r="B97" s="5"/>
      <c r="C97" s="5" t="s">
        <v>23</v>
      </c>
      <c r="D97" s="5"/>
      <c r="E97" s="1">
        <f t="shared" si="38"/>
        <v>17</v>
      </c>
      <c r="F97" s="2">
        <v>15</v>
      </c>
      <c r="G97" s="2">
        <v>2</v>
      </c>
      <c r="H97" s="2" t="s">
        <v>43</v>
      </c>
      <c r="I97" s="2" t="s">
        <v>43</v>
      </c>
      <c r="J97" s="2" t="s">
        <v>43</v>
      </c>
      <c r="K97" s="2" t="s">
        <v>43</v>
      </c>
      <c r="L97" s="2" t="s">
        <v>43</v>
      </c>
      <c r="M97" s="3" t="s">
        <v>43</v>
      </c>
    </row>
    <row r="98" spans="1:13" s="12" customFormat="1" ht="18" customHeight="1" x14ac:dyDescent="0.2">
      <c r="A98" s="5"/>
      <c r="B98" s="5"/>
      <c r="C98" s="5" t="s">
        <v>20</v>
      </c>
      <c r="D98" s="4"/>
      <c r="E98" s="1">
        <f t="shared" si="38"/>
        <v>2</v>
      </c>
      <c r="F98" s="2">
        <v>2</v>
      </c>
      <c r="G98" s="2" t="s">
        <v>43</v>
      </c>
      <c r="H98" s="2" t="s">
        <v>43</v>
      </c>
      <c r="I98" s="2" t="s">
        <v>43</v>
      </c>
      <c r="J98" s="2" t="s">
        <v>43</v>
      </c>
      <c r="K98" s="2" t="s">
        <v>43</v>
      </c>
      <c r="L98" s="2" t="s">
        <v>43</v>
      </c>
      <c r="M98" s="3" t="s">
        <v>43</v>
      </c>
    </row>
    <row r="99" spans="1:13" s="12" customFormat="1" ht="18" customHeight="1" x14ac:dyDescent="0.2">
      <c r="A99" s="5"/>
      <c r="B99" s="5"/>
      <c r="C99" s="5" t="s">
        <v>9</v>
      </c>
      <c r="D99" s="4"/>
      <c r="E99" s="1">
        <f t="shared" si="38"/>
        <v>52</v>
      </c>
      <c r="F99" s="2">
        <v>42</v>
      </c>
      <c r="G99" s="2">
        <v>4</v>
      </c>
      <c r="H99" s="2">
        <v>4</v>
      </c>
      <c r="I99" s="2" t="s">
        <v>43</v>
      </c>
      <c r="J99" s="2">
        <v>2</v>
      </c>
      <c r="K99" s="2" t="s">
        <v>43</v>
      </c>
      <c r="L99" s="2" t="s">
        <v>43</v>
      </c>
      <c r="M99" s="3" t="s">
        <v>43</v>
      </c>
    </row>
    <row r="100" spans="1:13" s="5" customFormat="1" ht="18" customHeight="1" x14ac:dyDescent="0.2">
      <c r="B100" s="5" t="s">
        <v>13</v>
      </c>
      <c r="D100" s="4"/>
      <c r="E100" s="1">
        <f t="shared" si="38"/>
        <v>5</v>
      </c>
      <c r="F100" s="2">
        <v>5</v>
      </c>
      <c r="G100" s="2" t="s">
        <v>43</v>
      </c>
      <c r="H100" s="2" t="s">
        <v>43</v>
      </c>
      <c r="I100" s="2" t="s">
        <v>43</v>
      </c>
      <c r="J100" s="2" t="s">
        <v>43</v>
      </c>
      <c r="K100" s="2" t="s">
        <v>43</v>
      </c>
      <c r="L100" s="2" t="s">
        <v>43</v>
      </c>
      <c r="M100" s="3" t="s">
        <v>43</v>
      </c>
    </row>
    <row r="101" spans="1:13" s="5" customFormat="1" ht="18" customHeight="1" x14ac:dyDescent="0.2">
      <c r="B101" s="5" t="s">
        <v>14</v>
      </c>
      <c r="E101" s="1">
        <f t="shared" si="38"/>
        <v>2</v>
      </c>
      <c r="F101" s="2">
        <v>2</v>
      </c>
      <c r="G101" s="2" t="s">
        <v>43</v>
      </c>
      <c r="H101" s="2" t="s">
        <v>43</v>
      </c>
      <c r="I101" s="2" t="s">
        <v>43</v>
      </c>
      <c r="J101" s="2" t="s">
        <v>43</v>
      </c>
      <c r="K101" s="2" t="s">
        <v>43</v>
      </c>
      <c r="L101" s="2" t="s">
        <v>43</v>
      </c>
      <c r="M101" s="3" t="s">
        <v>43</v>
      </c>
    </row>
    <row r="102" spans="1:13" s="5" customFormat="1" ht="21" customHeight="1" x14ac:dyDescent="0.2">
      <c r="B102" s="5" t="s">
        <v>35</v>
      </c>
      <c r="E102" s="1">
        <f t="shared" si="38"/>
        <v>14</v>
      </c>
      <c r="F102" s="2">
        <v>9</v>
      </c>
      <c r="G102" s="2">
        <v>3</v>
      </c>
      <c r="H102" s="2" t="s">
        <v>43</v>
      </c>
      <c r="I102" s="2">
        <v>1</v>
      </c>
      <c r="J102" s="2" t="s">
        <v>43</v>
      </c>
      <c r="K102" s="2" t="s">
        <v>43</v>
      </c>
      <c r="L102" s="2">
        <v>1</v>
      </c>
      <c r="M102" s="3" t="s">
        <v>43</v>
      </c>
    </row>
    <row r="103" spans="1:13" s="5" customFormat="1" ht="24.95" customHeight="1" x14ac:dyDescent="0.2">
      <c r="A103" s="49" t="s">
        <v>16</v>
      </c>
      <c r="B103" s="49"/>
      <c r="C103" s="49"/>
      <c r="D103" s="50"/>
      <c r="E103" s="1">
        <f t="shared" ref="E103:M103" si="39">SUM(E104,E113,E121,E126,E129,E142,E143,E144)</f>
        <v>7689</v>
      </c>
      <c r="F103" s="1">
        <f t="shared" si="39"/>
        <v>6903</v>
      </c>
      <c r="G103" s="1">
        <f t="shared" si="39"/>
        <v>580</v>
      </c>
      <c r="H103" s="1">
        <f t="shared" si="39"/>
        <v>28</v>
      </c>
      <c r="I103" s="1">
        <f t="shared" si="39"/>
        <v>102</v>
      </c>
      <c r="J103" s="1">
        <f t="shared" si="39"/>
        <v>44</v>
      </c>
      <c r="K103" s="1">
        <f t="shared" si="39"/>
        <v>22</v>
      </c>
      <c r="L103" s="1">
        <f t="shared" si="39"/>
        <v>5</v>
      </c>
      <c r="M103" s="6">
        <f t="shared" si="39"/>
        <v>5</v>
      </c>
    </row>
    <row r="104" spans="1:13" s="5" customFormat="1" ht="21" customHeight="1" x14ac:dyDescent="0.2">
      <c r="B104" s="5" t="s">
        <v>8</v>
      </c>
      <c r="E104" s="1">
        <f>SUM(E105,E110,E111,E112)</f>
        <v>5102</v>
      </c>
      <c r="F104" s="1">
        <f>SUM(F105,F110,F111,F112)</f>
        <v>4580</v>
      </c>
      <c r="G104" s="1">
        <f t="shared" ref="G104:M104" si="40">SUM(G105,G110,G111,G112)</f>
        <v>382</v>
      </c>
      <c r="H104" s="1">
        <f t="shared" si="40"/>
        <v>18</v>
      </c>
      <c r="I104" s="1">
        <f t="shared" si="40"/>
        <v>73</v>
      </c>
      <c r="J104" s="1">
        <f t="shared" si="40"/>
        <v>34</v>
      </c>
      <c r="K104" s="1">
        <f t="shared" si="40"/>
        <v>9</v>
      </c>
      <c r="L104" s="1">
        <f t="shared" si="40"/>
        <v>4</v>
      </c>
      <c r="M104" s="6">
        <f t="shared" si="40"/>
        <v>2</v>
      </c>
    </row>
    <row r="105" spans="1:13" s="5" customFormat="1" ht="18" customHeight="1" x14ac:dyDescent="0.2">
      <c r="C105" s="5" t="s">
        <v>27</v>
      </c>
      <c r="E105" s="1">
        <f>SUM(E106:E109)</f>
        <v>4709</v>
      </c>
      <c r="F105" s="1">
        <f>SUM(F106:F109)</f>
        <v>4221</v>
      </c>
      <c r="G105" s="1">
        <f>SUM(G106:G109)</f>
        <v>369</v>
      </c>
      <c r="H105" s="1">
        <f t="shared" ref="H105:M105" si="41">SUM(H106:H108)</f>
        <v>11</v>
      </c>
      <c r="I105" s="1">
        <f t="shared" si="41"/>
        <v>64</v>
      </c>
      <c r="J105" s="1">
        <f t="shared" si="41"/>
        <v>32</v>
      </c>
      <c r="K105" s="1">
        <f t="shared" si="41"/>
        <v>9</v>
      </c>
      <c r="L105" s="1">
        <f t="shared" si="41"/>
        <v>1</v>
      </c>
      <c r="M105" s="6">
        <f t="shared" si="41"/>
        <v>2</v>
      </c>
    </row>
    <row r="106" spans="1:13" s="5" customFormat="1" ht="16.149999999999999" customHeight="1" x14ac:dyDescent="0.2">
      <c r="D106" s="5" t="s">
        <v>28</v>
      </c>
      <c r="E106" s="1">
        <f t="shared" ref="E106:E112" si="42">SUM(F106:M106)</f>
        <v>1580</v>
      </c>
      <c r="F106" s="2">
        <v>1424</v>
      </c>
      <c r="G106" s="2">
        <v>121</v>
      </c>
      <c r="H106" s="2">
        <v>1</v>
      </c>
      <c r="I106" s="2">
        <v>21</v>
      </c>
      <c r="J106" s="2">
        <v>11</v>
      </c>
      <c r="K106" s="2">
        <v>1</v>
      </c>
      <c r="L106" s="2">
        <v>1</v>
      </c>
      <c r="M106" s="3" t="s">
        <v>43</v>
      </c>
    </row>
    <row r="107" spans="1:13" ht="16.149999999999999" customHeight="1" x14ac:dyDescent="0.2">
      <c r="A107" s="5"/>
      <c r="B107" s="5"/>
      <c r="C107" s="5"/>
      <c r="D107" s="5" t="s">
        <v>29</v>
      </c>
      <c r="E107" s="1">
        <f t="shared" si="42"/>
        <v>2584</v>
      </c>
      <c r="F107" s="2">
        <v>2332</v>
      </c>
      <c r="G107" s="2">
        <v>187</v>
      </c>
      <c r="H107" s="2">
        <v>8</v>
      </c>
      <c r="I107" s="2">
        <v>30</v>
      </c>
      <c r="J107" s="2">
        <v>18</v>
      </c>
      <c r="K107" s="2">
        <v>7</v>
      </c>
      <c r="L107" s="2" t="s">
        <v>43</v>
      </c>
      <c r="M107" s="3">
        <v>2</v>
      </c>
    </row>
    <row r="108" spans="1:13" ht="16.149999999999999" customHeight="1" x14ac:dyDescent="0.2">
      <c r="A108" s="5"/>
      <c r="B108" s="5"/>
      <c r="C108" s="5"/>
      <c r="D108" s="5" t="s">
        <v>30</v>
      </c>
      <c r="E108" s="1">
        <f t="shared" si="42"/>
        <v>535</v>
      </c>
      <c r="F108" s="2">
        <v>455</v>
      </c>
      <c r="G108" s="2">
        <v>61</v>
      </c>
      <c r="H108" s="2">
        <v>2</v>
      </c>
      <c r="I108" s="2">
        <v>13</v>
      </c>
      <c r="J108" s="2">
        <v>3</v>
      </c>
      <c r="K108" s="2">
        <v>1</v>
      </c>
      <c r="L108" s="2" t="s">
        <v>43</v>
      </c>
      <c r="M108" s="3" t="s">
        <v>43</v>
      </c>
    </row>
    <row r="109" spans="1:13" ht="16.149999999999999" customHeight="1" x14ac:dyDescent="0.2">
      <c r="A109" s="5"/>
      <c r="B109" s="5"/>
      <c r="C109" s="5"/>
      <c r="D109" s="5" t="s">
        <v>19</v>
      </c>
      <c r="E109" s="1">
        <f t="shared" si="42"/>
        <v>10</v>
      </c>
      <c r="F109" s="2">
        <v>10</v>
      </c>
      <c r="G109" s="2" t="s">
        <v>43</v>
      </c>
      <c r="H109" s="2" t="s">
        <v>43</v>
      </c>
      <c r="I109" s="2" t="s">
        <v>43</v>
      </c>
      <c r="J109" s="2" t="s">
        <v>43</v>
      </c>
      <c r="K109" s="2" t="s">
        <v>43</v>
      </c>
      <c r="L109" s="2" t="s">
        <v>43</v>
      </c>
      <c r="M109" s="3" t="s">
        <v>43</v>
      </c>
    </row>
    <row r="110" spans="1:13" ht="18" customHeight="1" x14ac:dyDescent="0.2">
      <c r="A110" s="5"/>
      <c r="B110" s="5"/>
      <c r="C110" s="5" t="s">
        <v>31</v>
      </c>
      <c r="D110" s="12"/>
      <c r="E110" s="1">
        <f t="shared" si="42"/>
        <v>146</v>
      </c>
      <c r="F110" s="2">
        <v>131</v>
      </c>
      <c r="G110" s="2">
        <v>10</v>
      </c>
      <c r="H110" s="2" t="s">
        <v>43</v>
      </c>
      <c r="I110" s="2">
        <v>5</v>
      </c>
      <c r="J110" s="2" t="s">
        <v>43</v>
      </c>
      <c r="K110" s="2" t="s">
        <v>43</v>
      </c>
      <c r="L110" s="2" t="s">
        <v>43</v>
      </c>
      <c r="M110" s="3" t="s">
        <v>43</v>
      </c>
    </row>
    <row r="111" spans="1:13" ht="18" customHeight="1" x14ac:dyDescent="0.2">
      <c r="A111" s="5"/>
      <c r="B111" s="5"/>
      <c r="C111" s="5" t="s">
        <v>20</v>
      </c>
      <c r="D111" s="12"/>
      <c r="E111" s="1">
        <f t="shared" si="42"/>
        <v>6</v>
      </c>
      <c r="F111" s="2">
        <v>6</v>
      </c>
      <c r="G111" s="2" t="s">
        <v>43</v>
      </c>
      <c r="H111" s="2" t="s">
        <v>43</v>
      </c>
      <c r="I111" s="2" t="s">
        <v>43</v>
      </c>
      <c r="J111" s="2" t="s">
        <v>43</v>
      </c>
      <c r="K111" s="2" t="s">
        <v>43</v>
      </c>
      <c r="L111" s="2" t="s">
        <v>43</v>
      </c>
      <c r="M111" s="3" t="s">
        <v>43</v>
      </c>
    </row>
    <row r="112" spans="1:13" ht="18" customHeight="1" x14ac:dyDescent="0.2">
      <c r="A112" s="5"/>
      <c r="B112" s="5"/>
      <c r="C112" s="5" t="s">
        <v>9</v>
      </c>
      <c r="E112" s="6">
        <f t="shared" si="42"/>
        <v>241</v>
      </c>
      <c r="F112" s="2">
        <v>222</v>
      </c>
      <c r="G112" s="2">
        <v>3</v>
      </c>
      <c r="H112" s="2">
        <v>7</v>
      </c>
      <c r="I112" s="2">
        <v>4</v>
      </c>
      <c r="J112" s="2">
        <v>2</v>
      </c>
      <c r="K112" s="2" t="s">
        <v>43</v>
      </c>
      <c r="L112" s="2">
        <v>3</v>
      </c>
      <c r="M112" s="3" t="s">
        <v>43</v>
      </c>
    </row>
    <row r="113" spans="1:13" ht="21" customHeight="1" x14ac:dyDescent="0.2">
      <c r="A113" s="5"/>
      <c r="B113" s="5" t="s">
        <v>10</v>
      </c>
      <c r="C113" s="5"/>
      <c r="D113" s="5"/>
      <c r="E113" s="1">
        <f>SUM(E114,E117)</f>
        <v>779</v>
      </c>
      <c r="F113" s="1">
        <f>SUM(F114,F117)</f>
        <v>677</v>
      </c>
      <c r="G113" s="1">
        <f t="shared" ref="G113" si="43">SUM(G114,G117)</f>
        <v>76</v>
      </c>
      <c r="H113" s="1">
        <f t="shared" ref="H113:M113" si="44">SUM(H114,H117)</f>
        <v>4</v>
      </c>
      <c r="I113" s="1">
        <f t="shared" si="44"/>
        <v>7</v>
      </c>
      <c r="J113" s="1">
        <f t="shared" si="44"/>
        <v>4</v>
      </c>
      <c r="K113" s="1">
        <f t="shared" si="44"/>
        <v>10</v>
      </c>
      <c r="L113" s="6" t="s">
        <v>43</v>
      </c>
      <c r="M113" s="6">
        <f t="shared" si="44"/>
        <v>1</v>
      </c>
    </row>
    <row r="114" spans="1:13" ht="18" customHeight="1" x14ac:dyDescent="0.2">
      <c r="A114" s="5"/>
      <c r="B114" s="5"/>
      <c r="C114" s="5" t="s">
        <v>27</v>
      </c>
      <c r="D114" s="5"/>
      <c r="E114" s="1">
        <f>SUM(E115:E116)</f>
        <v>313</v>
      </c>
      <c r="F114" s="1">
        <f>SUM(F115:F116)</f>
        <v>286</v>
      </c>
      <c r="G114" s="1">
        <f t="shared" ref="G114" si="45">SUM(G115:G116)</f>
        <v>18</v>
      </c>
      <c r="H114" s="6" t="s">
        <v>43</v>
      </c>
      <c r="I114" s="1">
        <f t="shared" ref="I114:K114" si="46">SUM(I115:I116)</f>
        <v>5</v>
      </c>
      <c r="J114" s="1">
        <f t="shared" si="46"/>
        <v>2</v>
      </c>
      <c r="K114" s="1">
        <f t="shared" si="46"/>
        <v>2</v>
      </c>
      <c r="L114" s="6" t="s">
        <v>43</v>
      </c>
      <c r="M114" s="6" t="s">
        <v>43</v>
      </c>
    </row>
    <row r="115" spans="1:13" ht="16.149999999999999" customHeight="1" x14ac:dyDescent="0.2">
      <c r="A115" s="5"/>
      <c r="B115" s="5"/>
      <c r="C115" s="5"/>
      <c r="D115" s="5" t="s">
        <v>19</v>
      </c>
      <c r="E115" s="1">
        <f>SUM(F115:M115)</f>
        <v>245</v>
      </c>
      <c r="F115" s="2">
        <v>223</v>
      </c>
      <c r="G115" s="2">
        <v>13</v>
      </c>
      <c r="H115" s="2" t="s">
        <v>43</v>
      </c>
      <c r="I115" s="2">
        <v>5</v>
      </c>
      <c r="J115" s="2">
        <v>2</v>
      </c>
      <c r="K115" s="2">
        <v>2</v>
      </c>
      <c r="L115" s="2" t="s">
        <v>43</v>
      </c>
      <c r="M115" s="3" t="s">
        <v>43</v>
      </c>
    </row>
    <row r="116" spans="1:13" ht="16.149999999999999" customHeight="1" x14ac:dyDescent="0.2">
      <c r="A116" s="5"/>
      <c r="B116" s="5"/>
      <c r="C116" s="5"/>
      <c r="D116" s="7" t="s">
        <v>22</v>
      </c>
      <c r="E116" s="1">
        <f>SUM(F116:M116)</f>
        <v>68</v>
      </c>
      <c r="F116" s="2">
        <v>63</v>
      </c>
      <c r="G116" s="2">
        <v>5</v>
      </c>
      <c r="H116" s="2" t="s">
        <v>43</v>
      </c>
      <c r="I116" s="2" t="s">
        <v>43</v>
      </c>
      <c r="J116" s="2" t="s">
        <v>43</v>
      </c>
      <c r="K116" s="2" t="s">
        <v>43</v>
      </c>
      <c r="L116" s="2" t="s">
        <v>43</v>
      </c>
      <c r="M116" s="3" t="s">
        <v>43</v>
      </c>
    </row>
    <row r="117" spans="1:13" ht="18" customHeight="1" x14ac:dyDescent="0.2">
      <c r="A117" s="5"/>
      <c r="B117" s="5"/>
      <c r="C117" s="5" t="s">
        <v>32</v>
      </c>
      <c r="D117" s="5"/>
      <c r="E117" s="1">
        <f>SUM(E118:E120)</f>
        <v>466</v>
      </c>
      <c r="F117" s="1">
        <f t="shared" ref="F117:M117" si="47">SUM(F118:F120)</f>
        <v>391</v>
      </c>
      <c r="G117" s="1">
        <f t="shared" si="47"/>
        <v>58</v>
      </c>
      <c r="H117" s="1">
        <f t="shared" si="47"/>
        <v>4</v>
      </c>
      <c r="I117" s="1">
        <f t="shared" si="47"/>
        <v>2</v>
      </c>
      <c r="J117" s="1">
        <f t="shared" si="47"/>
        <v>2</v>
      </c>
      <c r="K117" s="1">
        <f t="shared" si="47"/>
        <v>8</v>
      </c>
      <c r="L117" s="6" t="s">
        <v>43</v>
      </c>
      <c r="M117" s="6">
        <f t="shared" si="47"/>
        <v>1</v>
      </c>
    </row>
    <row r="118" spans="1:13" ht="16.149999999999999" customHeight="1" x14ac:dyDescent="0.2">
      <c r="A118" s="5"/>
      <c r="B118" s="5"/>
      <c r="C118" s="5"/>
      <c r="D118" s="5" t="s">
        <v>24</v>
      </c>
      <c r="E118" s="1">
        <f>SUM(F118:M118)</f>
        <v>348</v>
      </c>
      <c r="F118" s="2">
        <v>290</v>
      </c>
      <c r="G118" s="2">
        <v>46</v>
      </c>
      <c r="H118" s="2">
        <v>2</v>
      </c>
      <c r="I118" s="2">
        <v>2</v>
      </c>
      <c r="J118" s="2">
        <v>1</v>
      </c>
      <c r="K118" s="2">
        <v>6</v>
      </c>
      <c r="L118" s="2" t="s">
        <v>43</v>
      </c>
      <c r="M118" s="3">
        <v>1</v>
      </c>
    </row>
    <row r="119" spans="1:13" ht="16.149999999999999" customHeight="1" x14ac:dyDescent="0.2">
      <c r="A119" s="5"/>
      <c r="B119" s="5"/>
      <c r="C119" s="5"/>
      <c r="D119" s="5" t="s">
        <v>26</v>
      </c>
      <c r="E119" s="1">
        <f>SUM(F119:M119)</f>
        <v>113</v>
      </c>
      <c r="F119" s="2">
        <v>97</v>
      </c>
      <c r="G119" s="2">
        <v>11</v>
      </c>
      <c r="H119" s="2">
        <v>2</v>
      </c>
      <c r="I119" s="2" t="s">
        <v>43</v>
      </c>
      <c r="J119" s="2">
        <v>1</v>
      </c>
      <c r="K119" s="2">
        <v>2</v>
      </c>
      <c r="L119" s="2" t="s">
        <v>43</v>
      </c>
      <c r="M119" s="3" t="s">
        <v>43</v>
      </c>
    </row>
    <row r="120" spans="1:13" ht="16.149999999999999" customHeight="1" x14ac:dyDescent="0.2">
      <c r="A120" s="5"/>
      <c r="B120" s="5"/>
      <c r="C120" s="5"/>
      <c r="D120" s="7" t="s">
        <v>25</v>
      </c>
      <c r="E120" s="1">
        <f>SUM(F120:M120)</f>
        <v>5</v>
      </c>
      <c r="F120" s="2">
        <v>4</v>
      </c>
      <c r="G120" s="2">
        <v>1</v>
      </c>
      <c r="H120" s="2" t="s">
        <v>43</v>
      </c>
      <c r="I120" s="2" t="s">
        <v>43</v>
      </c>
      <c r="J120" s="2" t="s">
        <v>43</v>
      </c>
      <c r="K120" s="2" t="s">
        <v>43</v>
      </c>
      <c r="L120" s="2" t="s">
        <v>43</v>
      </c>
      <c r="M120" s="3" t="s">
        <v>43</v>
      </c>
    </row>
    <row r="121" spans="1:13" ht="21" customHeight="1" x14ac:dyDescent="0.2">
      <c r="A121" s="5"/>
      <c r="B121" s="5" t="s">
        <v>11</v>
      </c>
      <c r="C121" s="5"/>
      <c r="D121" s="5"/>
      <c r="E121" s="1">
        <f>SUM(E122:E125)</f>
        <v>1296</v>
      </c>
      <c r="F121" s="1">
        <f>SUM(F122:F125)</f>
        <v>1186</v>
      </c>
      <c r="G121" s="1">
        <f t="shared" ref="G121:M121" si="48">SUM(G122:G125)</f>
        <v>80</v>
      </c>
      <c r="H121" s="1">
        <f t="shared" si="48"/>
        <v>4</v>
      </c>
      <c r="I121" s="1">
        <f t="shared" si="48"/>
        <v>18</v>
      </c>
      <c r="J121" s="1">
        <f t="shared" si="48"/>
        <v>5</v>
      </c>
      <c r="K121" s="6" t="s">
        <v>43</v>
      </c>
      <c r="L121" s="1">
        <f t="shared" si="48"/>
        <v>1</v>
      </c>
      <c r="M121" s="6">
        <f t="shared" si="48"/>
        <v>2</v>
      </c>
    </row>
    <row r="122" spans="1:13" ht="16.149999999999999" customHeight="1" x14ac:dyDescent="0.2">
      <c r="A122" s="5"/>
      <c r="B122" s="5"/>
      <c r="D122" s="5" t="s">
        <v>28</v>
      </c>
      <c r="E122" s="1">
        <f>SUM(F122:M122)</f>
        <v>15</v>
      </c>
      <c r="F122" s="2">
        <v>15</v>
      </c>
      <c r="G122" s="2" t="s">
        <v>43</v>
      </c>
      <c r="H122" s="2" t="s">
        <v>43</v>
      </c>
      <c r="I122" s="2" t="s">
        <v>43</v>
      </c>
      <c r="J122" s="2" t="s">
        <v>43</v>
      </c>
      <c r="K122" s="2" t="s">
        <v>43</v>
      </c>
      <c r="L122" s="2" t="s">
        <v>43</v>
      </c>
      <c r="M122" s="3" t="s">
        <v>43</v>
      </c>
    </row>
    <row r="123" spans="1:13" ht="16.149999999999999" customHeight="1" x14ac:dyDescent="0.2">
      <c r="A123" s="5"/>
      <c r="B123" s="5"/>
      <c r="D123" s="5" t="s">
        <v>29</v>
      </c>
      <c r="E123" s="1">
        <f>SUM(F123:M123)</f>
        <v>1267</v>
      </c>
      <c r="F123" s="2">
        <v>1157</v>
      </c>
      <c r="G123" s="2">
        <v>80</v>
      </c>
      <c r="H123" s="2">
        <v>4</v>
      </c>
      <c r="I123" s="2">
        <v>18</v>
      </c>
      <c r="J123" s="2">
        <v>5</v>
      </c>
      <c r="K123" s="2" t="s">
        <v>43</v>
      </c>
      <c r="L123" s="2">
        <v>1</v>
      </c>
      <c r="M123" s="3">
        <v>2</v>
      </c>
    </row>
    <row r="124" spans="1:13" ht="16.149999999999999" customHeight="1" x14ac:dyDescent="0.2">
      <c r="A124" s="5"/>
      <c r="B124" s="5"/>
      <c r="D124" s="5" t="s">
        <v>30</v>
      </c>
      <c r="E124" s="1">
        <f>SUM(F124:M124)</f>
        <v>8</v>
      </c>
      <c r="F124" s="2">
        <v>8</v>
      </c>
      <c r="G124" s="2" t="s">
        <v>43</v>
      </c>
      <c r="H124" s="2" t="s">
        <v>43</v>
      </c>
      <c r="I124" s="2" t="s">
        <v>43</v>
      </c>
      <c r="J124" s="2" t="s">
        <v>43</v>
      </c>
      <c r="K124" s="2" t="s">
        <v>43</v>
      </c>
      <c r="L124" s="2" t="s">
        <v>43</v>
      </c>
      <c r="M124" s="3" t="s">
        <v>43</v>
      </c>
    </row>
    <row r="125" spans="1:13" ht="16.149999999999999" customHeight="1" x14ac:dyDescent="0.2">
      <c r="A125" s="5"/>
      <c r="B125" s="5"/>
      <c r="C125" s="5"/>
      <c r="D125" s="4" t="s">
        <v>19</v>
      </c>
      <c r="E125" s="1">
        <f>SUM(F125:M125)</f>
        <v>6</v>
      </c>
      <c r="F125" s="2">
        <v>6</v>
      </c>
      <c r="G125" s="2" t="s">
        <v>43</v>
      </c>
      <c r="H125" s="2" t="s">
        <v>43</v>
      </c>
      <c r="I125" s="2" t="s">
        <v>43</v>
      </c>
      <c r="J125" s="2" t="s">
        <v>43</v>
      </c>
      <c r="K125" s="2" t="s">
        <v>43</v>
      </c>
      <c r="L125" s="2" t="s">
        <v>43</v>
      </c>
      <c r="M125" s="3" t="s">
        <v>43</v>
      </c>
    </row>
    <row r="126" spans="1:13" ht="21" customHeight="1" x14ac:dyDescent="0.2">
      <c r="A126" s="5"/>
      <c r="B126" s="5" t="s">
        <v>12</v>
      </c>
      <c r="C126" s="5"/>
      <c r="D126" s="5"/>
      <c r="E126" s="1">
        <f>SUM(E127:E127)</f>
        <v>30</v>
      </c>
      <c r="F126" s="1">
        <f>SUM(F127:F127)</f>
        <v>26</v>
      </c>
      <c r="G126" s="1">
        <f>SUM(G127:G127)</f>
        <v>2</v>
      </c>
      <c r="H126" s="6" t="s">
        <v>43</v>
      </c>
      <c r="I126" s="1">
        <f>SUM(I127:I127)</f>
        <v>2</v>
      </c>
      <c r="J126" s="6" t="s">
        <v>43</v>
      </c>
      <c r="K126" s="6" t="s">
        <v>43</v>
      </c>
      <c r="L126" s="6" t="s">
        <v>43</v>
      </c>
      <c r="M126" s="6" t="s">
        <v>43</v>
      </c>
    </row>
    <row r="127" spans="1:13" ht="16.149999999999999" customHeight="1" x14ac:dyDescent="0.2">
      <c r="A127" s="5"/>
      <c r="B127" s="5"/>
      <c r="C127" s="5"/>
      <c r="D127" s="5" t="s">
        <v>19</v>
      </c>
      <c r="E127" s="1">
        <f>SUM(F127:M127)</f>
        <v>30</v>
      </c>
      <c r="F127" s="2">
        <v>26</v>
      </c>
      <c r="G127" s="2">
        <v>2</v>
      </c>
      <c r="H127" s="2" t="s">
        <v>43</v>
      </c>
      <c r="I127" s="2">
        <v>2</v>
      </c>
      <c r="J127" s="2" t="s">
        <v>43</v>
      </c>
      <c r="K127" s="2" t="s">
        <v>43</v>
      </c>
      <c r="L127" s="2" t="s">
        <v>43</v>
      </c>
      <c r="M127" s="3" t="s">
        <v>43</v>
      </c>
    </row>
    <row r="128" spans="1:13" ht="21" customHeight="1" x14ac:dyDescent="0.2">
      <c r="A128" s="5"/>
      <c r="B128" s="5" t="s">
        <v>7</v>
      </c>
      <c r="C128" s="5"/>
      <c r="D128" s="5"/>
      <c r="E128" s="1"/>
      <c r="F128" s="1"/>
      <c r="G128" s="1"/>
      <c r="H128" s="1"/>
      <c r="I128" s="1"/>
      <c r="J128" s="1"/>
      <c r="K128" s="1"/>
      <c r="L128" s="1"/>
      <c r="M128" s="6"/>
    </row>
    <row r="129" spans="1:13" ht="21" customHeight="1" x14ac:dyDescent="0.2">
      <c r="A129" s="5"/>
      <c r="B129" s="5" t="s">
        <v>37</v>
      </c>
      <c r="C129" s="5"/>
      <c r="D129" s="5"/>
      <c r="E129" s="1">
        <f>SUM(E130,E136,E140,E137,E141)</f>
        <v>475</v>
      </c>
      <c r="F129" s="1">
        <f t="shared" ref="F129:G129" si="49">SUM(F130,F136,F140,F137,F141)</f>
        <v>427</v>
      </c>
      <c r="G129" s="1">
        <f t="shared" si="49"/>
        <v>40</v>
      </c>
      <c r="H129" s="1">
        <f t="shared" ref="H129:K129" si="50">SUM(H130,H136,H140,H137,H141)</f>
        <v>2</v>
      </c>
      <c r="I129" s="1">
        <f t="shared" si="50"/>
        <v>2</v>
      </c>
      <c r="J129" s="1">
        <f t="shared" si="50"/>
        <v>1</v>
      </c>
      <c r="K129" s="1">
        <f t="shared" si="50"/>
        <v>3</v>
      </c>
      <c r="L129" s="6" t="s">
        <v>43</v>
      </c>
      <c r="M129" s="6" t="s">
        <v>43</v>
      </c>
    </row>
    <row r="130" spans="1:13" ht="18" customHeight="1" x14ac:dyDescent="0.2">
      <c r="A130" s="5"/>
      <c r="B130" s="5"/>
      <c r="C130" s="5" t="s">
        <v>27</v>
      </c>
      <c r="D130" s="5"/>
      <c r="E130" s="1">
        <f>SUM(E131:E135)</f>
        <v>456</v>
      </c>
      <c r="F130" s="1">
        <f t="shared" ref="F130:G130" si="51">SUM(F131:F135)</f>
        <v>415</v>
      </c>
      <c r="G130" s="1">
        <f t="shared" si="51"/>
        <v>36</v>
      </c>
      <c r="H130" s="6" t="s">
        <v>43</v>
      </c>
      <c r="I130" s="1">
        <f t="shared" ref="I130:K130" si="52">SUM(I131:I135)</f>
        <v>2</v>
      </c>
      <c r="J130" s="6" t="s">
        <v>43</v>
      </c>
      <c r="K130" s="1">
        <f t="shared" si="52"/>
        <v>3</v>
      </c>
      <c r="L130" s="6" t="s">
        <v>43</v>
      </c>
      <c r="M130" s="6" t="s">
        <v>43</v>
      </c>
    </row>
    <row r="131" spans="1:13" ht="16.149999999999999" customHeight="1" x14ac:dyDescent="0.2">
      <c r="A131" s="5"/>
      <c r="B131" s="5"/>
      <c r="C131" s="5"/>
      <c r="D131" s="5" t="s">
        <v>28</v>
      </c>
      <c r="E131" s="1">
        <f t="shared" ref="E131:E144" si="53">SUM(F131:M131)</f>
        <v>16</v>
      </c>
      <c r="F131" s="2">
        <v>15</v>
      </c>
      <c r="G131" s="2">
        <v>1</v>
      </c>
      <c r="H131" s="2" t="s">
        <v>43</v>
      </c>
      <c r="I131" s="2" t="s">
        <v>43</v>
      </c>
      <c r="J131" s="2" t="s">
        <v>43</v>
      </c>
      <c r="K131" s="2" t="s">
        <v>43</v>
      </c>
      <c r="L131" s="2" t="s">
        <v>43</v>
      </c>
      <c r="M131" s="3" t="s">
        <v>43</v>
      </c>
    </row>
    <row r="132" spans="1:13" ht="16.149999999999999" customHeight="1" x14ac:dyDescent="0.2">
      <c r="A132" s="5"/>
      <c r="B132" s="5"/>
      <c r="C132" s="5"/>
      <c r="D132" s="5" t="s">
        <v>29</v>
      </c>
      <c r="E132" s="1">
        <f t="shared" si="53"/>
        <v>11</v>
      </c>
      <c r="F132" s="2">
        <v>11</v>
      </c>
      <c r="G132" s="2" t="s">
        <v>43</v>
      </c>
      <c r="H132" s="2" t="s">
        <v>43</v>
      </c>
      <c r="I132" s="2" t="s">
        <v>43</v>
      </c>
      <c r="J132" s="2" t="s">
        <v>43</v>
      </c>
      <c r="K132" s="2" t="s">
        <v>43</v>
      </c>
      <c r="L132" s="2" t="s">
        <v>43</v>
      </c>
      <c r="M132" s="3" t="s">
        <v>43</v>
      </c>
    </row>
    <row r="133" spans="1:13" ht="16.149999999999999" customHeight="1" x14ac:dyDescent="0.2">
      <c r="A133" s="5"/>
      <c r="B133" s="5"/>
      <c r="C133" s="5"/>
      <c r="D133" s="5" t="s">
        <v>30</v>
      </c>
      <c r="E133" s="1">
        <f t="shared" si="53"/>
        <v>60</v>
      </c>
      <c r="F133" s="2">
        <v>51</v>
      </c>
      <c r="G133" s="2">
        <v>8</v>
      </c>
      <c r="H133" s="2" t="s">
        <v>43</v>
      </c>
      <c r="I133" s="2">
        <v>1</v>
      </c>
      <c r="J133" s="2" t="s">
        <v>43</v>
      </c>
      <c r="K133" s="2" t="s">
        <v>43</v>
      </c>
      <c r="L133" s="2" t="s">
        <v>43</v>
      </c>
      <c r="M133" s="3" t="s">
        <v>43</v>
      </c>
    </row>
    <row r="134" spans="1:13" ht="16.149999999999999" customHeight="1" x14ac:dyDescent="0.2">
      <c r="A134" s="5"/>
      <c r="B134" s="5"/>
      <c r="C134" s="5"/>
      <c r="D134" s="5" t="s">
        <v>19</v>
      </c>
      <c r="E134" s="1">
        <f t="shared" si="53"/>
        <v>9</v>
      </c>
      <c r="F134" s="2">
        <v>9</v>
      </c>
      <c r="G134" s="2" t="s">
        <v>43</v>
      </c>
      <c r="H134" s="2" t="s">
        <v>43</v>
      </c>
      <c r="I134" s="2" t="s">
        <v>43</v>
      </c>
      <c r="J134" s="2" t="s">
        <v>43</v>
      </c>
      <c r="K134" s="2" t="s">
        <v>43</v>
      </c>
      <c r="L134" s="2" t="s">
        <v>43</v>
      </c>
      <c r="M134" s="3" t="s">
        <v>43</v>
      </c>
    </row>
    <row r="135" spans="1:13" ht="16.149999999999999" customHeight="1" x14ac:dyDescent="0.2">
      <c r="A135" s="5"/>
      <c r="B135" s="5"/>
      <c r="C135" s="5"/>
      <c r="D135" s="7" t="s">
        <v>22</v>
      </c>
      <c r="E135" s="1">
        <f t="shared" si="53"/>
        <v>360</v>
      </c>
      <c r="F135" s="2">
        <v>329</v>
      </c>
      <c r="G135" s="2">
        <v>27</v>
      </c>
      <c r="H135" s="2" t="s">
        <v>43</v>
      </c>
      <c r="I135" s="2">
        <v>1</v>
      </c>
      <c r="J135" s="2" t="s">
        <v>43</v>
      </c>
      <c r="K135" s="2">
        <v>3</v>
      </c>
      <c r="L135" s="2" t="s">
        <v>43</v>
      </c>
      <c r="M135" s="3" t="s">
        <v>43</v>
      </c>
    </row>
    <row r="136" spans="1:13" ht="18" customHeight="1" x14ac:dyDescent="0.2">
      <c r="A136" s="5"/>
      <c r="B136" s="5"/>
      <c r="C136" s="5" t="s">
        <v>31</v>
      </c>
      <c r="D136" s="7"/>
      <c r="E136" s="1">
        <f t="shared" si="53"/>
        <v>3</v>
      </c>
      <c r="F136" s="2">
        <v>2</v>
      </c>
      <c r="G136" s="2">
        <v>1</v>
      </c>
      <c r="H136" s="2" t="s">
        <v>43</v>
      </c>
      <c r="I136" s="2" t="s">
        <v>43</v>
      </c>
      <c r="J136" s="2" t="s">
        <v>43</v>
      </c>
      <c r="K136" s="2" t="s">
        <v>43</v>
      </c>
      <c r="L136" s="2" t="s">
        <v>43</v>
      </c>
      <c r="M136" s="3" t="s">
        <v>43</v>
      </c>
    </row>
    <row r="137" spans="1:13" ht="18" customHeight="1" x14ac:dyDescent="0.2">
      <c r="A137" s="5"/>
      <c r="B137" s="5"/>
      <c r="C137" s="5" t="s">
        <v>32</v>
      </c>
      <c r="D137" s="5"/>
      <c r="E137" s="1">
        <f>SUM(E138:E139)</f>
        <v>5</v>
      </c>
      <c r="F137" s="1">
        <f>SUM(F138:F139)</f>
        <v>1</v>
      </c>
      <c r="G137" s="1">
        <f t="shared" ref="G137:J137" si="54">SUM(G138:G139)</f>
        <v>3</v>
      </c>
      <c r="H137" s="6" t="s">
        <v>43</v>
      </c>
      <c r="I137" s="6" t="s">
        <v>43</v>
      </c>
      <c r="J137" s="1">
        <f t="shared" si="54"/>
        <v>1</v>
      </c>
      <c r="K137" s="6" t="s">
        <v>43</v>
      </c>
      <c r="L137" s="6" t="s">
        <v>43</v>
      </c>
      <c r="M137" s="6" t="s">
        <v>43</v>
      </c>
    </row>
    <row r="138" spans="1:13" ht="16.149999999999999" customHeight="1" x14ac:dyDescent="0.2">
      <c r="A138" s="5"/>
      <c r="B138" s="5"/>
      <c r="C138" s="5"/>
      <c r="D138" s="5" t="s">
        <v>24</v>
      </c>
      <c r="E138" s="1">
        <f>SUM(F138:M138)</f>
        <v>3</v>
      </c>
      <c r="F138" s="2">
        <v>1</v>
      </c>
      <c r="G138" s="2">
        <v>1</v>
      </c>
      <c r="H138" s="2" t="s">
        <v>43</v>
      </c>
      <c r="I138" s="2" t="s">
        <v>43</v>
      </c>
      <c r="J138" s="2">
        <v>1</v>
      </c>
      <c r="K138" s="2" t="s">
        <v>43</v>
      </c>
      <c r="L138" s="2" t="s">
        <v>43</v>
      </c>
      <c r="M138" s="3" t="s">
        <v>43</v>
      </c>
    </row>
    <row r="139" spans="1:13" ht="16.149999999999999" customHeight="1" x14ac:dyDescent="0.2">
      <c r="A139" s="5"/>
      <c r="B139" s="5"/>
      <c r="C139" s="5"/>
      <c r="D139" s="5" t="s">
        <v>26</v>
      </c>
      <c r="E139" s="1">
        <f>SUM(F139:M139)</f>
        <v>2</v>
      </c>
      <c r="F139" s="2" t="s">
        <v>43</v>
      </c>
      <c r="G139" s="2">
        <v>2</v>
      </c>
      <c r="H139" s="2" t="s">
        <v>43</v>
      </c>
      <c r="I139" s="2" t="s">
        <v>43</v>
      </c>
      <c r="J139" s="2" t="s">
        <v>43</v>
      </c>
      <c r="K139" s="2" t="s">
        <v>43</v>
      </c>
      <c r="L139" s="2" t="s">
        <v>43</v>
      </c>
      <c r="M139" s="3" t="s">
        <v>43</v>
      </c>
    </row>
    <row r="140" spans="1:13" ht="18" customHeight="1" x14ac:dyDescent="0.2">
      <c r="A140" s="5"/>
      <c r="B140" s="5"/>
      <c r="C140" s="5" t="s">
        <v>23</v>
      </c>
      <c r="D140" s="5"/>
      <c r="E140" s="1">
        <f t="shared" si="53"/>
        <v>3</v>
      </c>
      <c r="F140" s="2">
        <v>2</v>
      </c>
      <c r="G140" s="2" t="s">
        <v>43</v>
      </c>
      <c r="H140" s="2">
        <v>1</v>
      </c>
      <c r="I140" s="2" t="s">
        <v>43</v>
      </c>
      <c r="J140" s="2" t="s">
        <v>43</v>
      </c>
      <c r="K140" s="2" t="s">
        <v>43</v>
      </c>
      <c r="L140" s="2" t="s">
        <v>43</v>
      </c>
      <c r="M140" s="3" t="s">
        <v>43</v>
      </c>
    </row>
    <row r="141" spans="1:13" ht="18" customHeight="1" x14ac:dyDescent="0.2">
      <c r="A141" s="5"/>
      <c r="B141" s="5"/>
      <c r="C141" s="5" t="s">
        <v>9</v>
      </c>
      <c r="E141" s="1">
        <f t="shared" si="53"/>
        <v>8</v>
      </c>
      <c r="F141" s="2">
        <v>7</v>
      </c>
      <c r="G141" s="2" t="s">
        <v>43</v>
      </c>
      <c r="H141" s="2">
        <v>1</v>
      </c>
      <c r="I141" s="2" t="s">
        <v>43</v>
      </c>
      <c r="J141" s="2" t="s">
        <v>43</v>
      </c>
      <c r="K141" s="2" t="s">
        <v>43</v>
      </c>
      <c r="L141" s="2" t="s">
        <v>43</v>
      </c>
      <c r="M141" s="3" t="s">
        <v>43</v>
      </c>
    </row>
    <row r="142" spans="1:13" ht="21" customHeight="1" x14ac:dyDescent="0.2">
      <c r="A142" s="5"/>
      <c r="B142" s="5" t="s">
        <v>13</v>
      </c>
      <c r="C142" s="5"/>
      <c r="E142" s="1">
        <f t="shared" si="53"/>
        <v>1</v>
      </c>
      <c r="F142" s="2">
        <v>1</v>
      </c>
      <c r="G142" s="2" t="s">
        <v>43</v>
      </c>
      <c r="H142" s="2" t="s">
        <v>43</v>
      </c>
      <c r="I142" s="2" t="s">
        <v>43</v>
      </c>
      <c r="J142" s="2" t="s">
        <v>43</v>
      </c>
      <c r="K142" s="2" t="s">
        <v>43</v>
      </c>
      <c r="L142" s="2" t="s">
        <v>43</v>
      </c>
      <c r="M142" s="3" t="s">
        <v>43</v>
      </c>
    </row>
    <row r="143" spans="1:13" ht="21" customHeight="1" x14ac:dyDescent="0.2">
      <c r="A143" s="5"/>
      <c r="B143" s="5" t="s">
        <v>14</v>
      </c>
      <c r="C143" s="5"/>
      <c r="D143" s="5"/>
      <c r="E143" s="1">
        <f t="shared" si="53"/>
        <v>1</v>
      </c>
      <c r="F143" s="2">
        <v>1</v>
      </c>
      <c r="G143" s="2" t="s">
        <v>43</v>
      </c>
      <c r="H143" s="2" t="s">
        <v>43</v>
      </c>
      <c r="I143" s="2" t="s">
        <v>43</v>
      </c>
      <c r="J143" s="2" t="s">
        <v>43</v>
      </c>
      <c r="K143" s="2" t="s">
        <v>43</v>
      </c>
      <c r="L143" s="2" t="s">
        <v>43</v>
      </c>
      <c r="M143" s="3" t="s">
        <v>43</v>
      </c>
    </row>
    <row r="144" spans="1:13" s="12" customFormat="1" ht="21" customHeight="1" x14ac:dyDescent="0.2">
      <c r="A144" s="5"/>
      <c r="B144" s="5" t="s">
        <v>35</v>
      </c>
      <c r="C144" s="5"/>
      <c r="D144" s="5"/>
      <c r="E144" s="1">
        <f t="shared" si="53"/>
        <v>5</v>
      </c>
      <c r="F144" s="2">
        <v>5</v>
      </c>
      <c r="G144" s="2" t="s">
        <v>43</v>
      </c>
      <c r="H144" s="2" t="s">
        <v>43</v>
      </c>
      <c r="I144" s="2" t="s">
        <v>43</v>
      </c>
      <c r="J144" s="2" t="s">
        <v>43</v>
      </c>
      <c r="K144" s="2" t="s">
        <v>43</v>
      </c>
      <c r="L144" s="2" t="s">
        <v>43</v>
      </c>
      <c r="M144" s="3" t="s">
        <v>43</v>
      </c>
    </row>
    <row r="145" spans="1:13" s="12" customFormat="1" ht="24.95" customHeight="1" x14ac:dyDescent="0.2">
      <c r="A145" s="49" t="s">
        <v>17</v>
      </c>
      <c r="B145" s="49"/>
      <c r="C145" s="49"/>
      <c r="D145" s="50"/>
      <c r="E145" s="1">
        <f t="shared" ref="E145:M145" si="55">SUM(E146,E155,E164,E170,E174,E188,E189,E190)</f>
        <v>36785</v>
      </c>
      <c r="F145" s="1">
        <f t="shared" si="55"/>
        <v>31084</v>
      </c>
      <c r="G145" s="1">
        <f t="shared" si="55"/>
        <v>3566</v>
      </c>
      <c r="H145" s="1">
        <f t="shared" si="55"/>
        <v>1015</v>
      </c>
      <c r="I145" s="1">
        <f t="shared" si="55"/>
        <v>623</v>
      </c>
      <c r="J145" s="1">
        <f t="shared" si="55"/>
        <v>227</v>
      </c>
      <c r="K145" s="1">
        <f t="shared" si="55"/>
        <v>179</v>
      </c>
      <c r="L145" s="1">
        <f t="shared" si="55"/>
        <v>80</v>
      </c>
      <c r="M145" s="6">
        <f t="shared" si="55"/>
        <v>11</v>
      </c>
    </row>
    <row r="146" spans="1:13" s="12" customFormat="1" ht="21" customHeight="1" x14ac:dyDescent="0.2">
      <c r="A146" s="5"/>
      <c r="B146" s="5" t="s">
        <v>8</v>
      </c>
      <c r="C146" s="5"/>
      <c r="D146" s="5"/>
      <c r="E146" s="1">
        <f>SUM(E147,E152,E153,E154)</f>
        <v>27581</v>
      </c>
      <c r="F146" s="1">
        <f>SUM(F147,F152,F153,F154)</f>
        <v>23361</v>
      </c>
      <c r="G146" s="1">
        <f>SUM(G147,G152,G153,G154)</f>
        <v>2646</v>
      </c>
      <c r="H146" s="1">
        <f t="shared" ref="H146:M146" si="56">SUM(H147,H152,H153,H154)</f>
        <v>794</v>
      </c>
      <c r="I146" s="1">
        <f t="shared" si="56"/>
        <v>442</v>
      </c>
      <c r="J146" s="1">
        <f t="shared" si="56"/>
        <v>175</v>
      </c>
      <c r="K146" s="1">
        <f t="shared" si="56"/>
        <v>92</v>
      </c>
      <c r="L146" s="1">
        <f t="shared" si="56"/>
        <v>60</v>
      </c>
      <c r="M146" s="6">
        <f t="shared" si="56"/>
        <v>11</v>
      </c>
    </row>
    <row r="147" spans="1:13" s="5" customFormat="1" ht="18" customHeight="1" x14ac:dyDescent="0.2">
      <c r="C147" s="5" t="s">
        <v>27</v>
      </c>
      <c r="E147" s="1">
        <f>SUM(E148:E151)</f>
        <v>25709</v>
      </c>
      <c r="F147" s="1">
        <f t="shared" ref="F147:M147" si="57">SUM(F148:F151)</f>
        <v>21740</v>
      </c>
      <c r="G147" s="1">
        <f>SUM(G148:G151)</f>
        <v>2533</v>
      </c>
      <c r="H147" s="1">
        <f t="shared" si="57"/>
        <v>694</v>
      </c>
      <c r="I147" s="1">
        <f t="shared" si="57"/>
        <v>428</v>
      </c>
      <c r="J147" s="1">
        <f t="shared" si="57"/>
        <v>157</v>
      </c>
      <c r="K147" s="1">
        <f t="shared" si="57"/>
        <v>90</v>
      </c>
      <c r="L147" s="1">
        <f t="shared" si="57"/>
        <v>58</v>
      </c>
      <c r="M147" s="6">
        <f t="shared" si="57"/>
        <v>9</v>
      </c>
    </row>
    <row r="148" spans="1:13" s="5" customFormat="1" ht="16.149999999999999" customHeight="1" x14ac:dyDescent="0.2">
      <c r="D148" s="5" t="s">
        <v>28</v>
      </c>
      <c r="E148" s="1">
        <f t="shared" ref="E148:E154" si="58">SUM(F148:M148)</f>
        <v>7691</v>
      </c>
      <c r="F148" s="2">
        <v>6484</v>
      </c>
      <c r="G148" s="2">
        <v>806</v>
      </c>
      <c r="H148" s="2">
        <v>195</v>
      </c>
      <c r="I148" s="2">
        <v>122</v>
      </c>
      <c r="J148" s="2">
        <v>43</v>
      </c>
      <c r="K148" s="2">
        <v>23</v>
      </c>
      <c r="L148" s="2">
        <v>17</v>
      </c>
      <c r="M148" s="3">
        <v>1</v>
      </c>
    </row>
    <row r="149" spans="1:13" ht="16.149999999999999" customHeight="1" x14ac:dyDescent="0.2">
      <c r="A149" s="5"/>
      <c r="B149" s="5"/>
      <c r="C149" s="5"/>
      <c r="D149" s="5" t="s">
        <v>29</v>
      </c>
      <c r="E149" s="1">
        <f t="shared" si="58"/>
        <v>12163</v>
      </c>
      <c r="F149" s="2">
        <v>10476</v>
      </c>
      <c r="G149" s="2">
        <v>1094</v>
      </c>
      <c r="H149" s="2">
        <v>285</v>
      </c>
      <c r="I149" s="2">
        <v>177</v>
      </c>
      <c r="J149" s="2">
        <v>65</v>
      </c>
      <c r="K149" s="2">
        <v>34</v>
      </c>
      <c r="L149" s="2">
        <v>28</v>
      </c>
      <c r="M149" s="3">
        <v>4</v>
      </c>
    </row>
    <row r="150" spans="1:13" ht="16.149999999999999" customHeight="1" x14ac:dyDescent="0.2">
      <c r="A150" s="5"/>
      <c r="B150" s="5"/>
      <c r="C150" s="5"/>
      <c r="D150" s="5" t="s">
        <v>30</v>
      </c>
      <c r="E150" s="1">
        <f t="shared" si="58"/>
        <v>5794</v>
      </c>
      <c r="F150" s="2">
        <v>4724</v>
      </c>
      <c r="G150" s="2">
        <v>629</v>
      </c>
      <c r="H150" s="2">
        <v>213</v>
      </c>
      <c r="I150" s="2">
        <v>129</v>
      </c>
      <c r="J150" s="2">
        <v>49</v>
      </c>
      <c r="K150" s="2">
        <v>33</v>
      </c>
      <c r="L150" s="2">
        <v>13</v>
      </c>
      <c r="M150" s="3">
        <v>4</v>
      </c>
    </row>
    <row r="151" spans="1:13" ht="16.149999999999999" customHeight="1" x14ac:dyDescent="0.2">
      <c r="A151" s="5"/>
      <c r="B151" s="5"/>
      <c r="C151" s="5"/>
      <c r="D151" s="5" t="s">
        <v>19</v>
      </c>
      <c r="E151" s="1">
        <f t="shared" si="58"/>
        <v>61</v>
      </c>
      <c r="F151" s="2">
        <v>56</v>
      </c>
      <c r="G151" s="2">
        <v>4</v>
      </c>
      <c r="H151" s="2">
        <v>1</v>
      </c>
      <c r="I151" s="2" t="s">
        <v>43</v>
      </c>
      <c r="J151" s="2" t="s">
        <v>43</v>
      </c>
      <c r="K151" s="2" t="s">
        <v>43</v>
      </c>
      <c r="L151" s="2" t="s">
        <v>43</v>
      </c>
      <c r="M151" s="3" t="s">
        <v>43</v>
      </c>
    </row>
    <row r="152" spans="1:13" ht="20.100000000000001" customHeight="1" x14ac:dyDescent="0.2">
      <c r="A152" s="5"/>
      <c r="B152" s="5"/>
      <c r="C152" s="5" t="s">
        <v>31</v>
      </c>
      <c r="D152" s="12"/>
      <c r="E152" s="1">
        <f t="shared" si="58"/>
        <v>480</v>
      </c>
      <c r="F152" s="2">
        <v>405</v>
      </c>
      <c r="G152" s="2">
        <v>52</v>
      </c>
      <c r="H152" s="2">
        <v>10</v>
      </c>
      <c r="I152" s="2">
        <v>4</v>
      </c>
      <c r="J152" s="2">
        <v>6</v>
      </c>
      <c r="K152" s="2">
        <v>2</v>
      </c>
      <c r="L152" s="2">
        <v>1</v>
      </c>
      <c r="M152" s="3" t="s">
        <v>43</v>
      </c>
    </row>
    <row r="153" spans="1:13" ht="18" customHeight="1" x14ac:dyDescent="0.2">
      <c r="A153" s="5"/>
      <c r="B153" s="5"/>
      <c r="C153" s="5" t="s">
        <v>20</v>
      </c>
      <c r="D153" s="12"/>
      <c r="E153" s="1">
        <f t="shared" si="58"/>
        <v>297</v>
      </c>
      <c r="F153" s="2">
        <v>281</v>
      </c>
      <c r="G153" s="2">
        <v>7</v>
      </c>
      <c r="H153" s="2">
        <v>6</v>
      </c>
      <c r="I153" s="2" t="s">
        <v>43</v>
      </c>
      <c r="J153" s="2">
        <v>2</v>
      </c>
      <c r="K153" s="2" t="s">
        <v>43</v>
      </c>
      <c r="L153" s="2">
        <v>1</v>
      </c>
      <c r="M153" s="3" t="s">
        <v>43</v>
      </c>
    </row>
    <row r="154" spans="1:13" ht="18" customHeight="1" x14ac:dyDescent="0.2">
      <c r="A154" s="5"/>
      <c r="B154" s="5"/>
      <c r="C154" s="5" t="s">
        <v>9</v>
      </c>
      <c r="E154" s="6">
        <f t="shared" si="58"/>
        <v>1095</v>
      </c>
      <c r="F154" s="2">
        <v>935</v>
      </c>
      <c r="G154" s="2">
        <v>54</v>
      </c>
      <c r="H154" s="2">
        <v>84</v>
      </c>
      <c r="I154" s="2">
        <v>10</v>
      </c>
      <c r="J154" s="2">
        <v>10</v>
      </c>
      <c r="K154" s="2" t="s">
        <v>43</v>
      </c>
      <c r="L154" s="2" t="s">
        <v>43</v>
      </c>
      <c r="M154" s="3">
        <v>2</v>
      </c>
    </row>
    <row r="155" spans="1:13" ht="21" customHeight="1" x14ac:dyDescent="0.2">
      <c r="A155" s="5"/>
      <c r="B155" s="5" t="s">
        <v>10</v>
      </c>
      <c r="C155" s="5"/>
      <c r="D155" s="5"/>
      <c r="E155" s="1">
        <f>SUM(E156,E159,E163)</f>
        <v>4817</v>
      </c>
      <c r="F155" s="1">
        <f>SUM(F156,F159,F163)</f>
        <v>3811</v>
      </c>
      <c r="G155" s="1">
        <f t="shared" ref="G155" si="59">SUM(G156,G159)</f>
        <v>647</v>
      </c>
      <c r="H155" s="1">
        <f t="shared" ref="H155" si="60">SUM(H156,H159)</f>
        <v>166</v>
      </c>
      <c r="I155" s="1">
        <f t="shared" ref="I155" si="61">SUM(I156,I159)</f>
        <v>74</v>
      </c>
      <c r="J155" s="1">
        <f t="shared" ref="J155" si="62">SUM(J156,J159)</f>
        <v>37</v>
      </c>
      <c r="K155" s="1">
        <f t="shared" ref="K155" si="63">SUM(K156,K159)</f>
        <v>72</v>
      </c>
      <c r="L155" s="1">
        <f t="shared" ref="L155" si="64">SUM(L156,L159)</f>
        <v>10</v>
      </c>
      <c r="M155" s="6" t="s">
        <v>43</v>
      </c>
    </row>
    <row r="156" spans="1:13" ht="18" customHeight="1" x14ac:dyDescent="0.2">
      <c r="A156" s="5"/>
      <c r="B156" s="5"/>
      <c r="C156" s="5" t="s">
        <v>27</v>
      </c>
      <c r="D156" s="5"/>
      <c r="E156" s="1">
        <f>SUM(E157:E158)</f>
        <v>1891</v>
      </c>
      <c r="F156" s="1">
        <f>SUM(F157:F158)</f>
        <v>1663</v>
      </c>
      <c r="G156" s="1">
        <f t="shared" ref="G156:L156" si="65">SUM(G157:G158)</f>
        <v>124</v>
      </c>
      <c r="H156" s="1">
        <f t="shared" si="65"/>
        <v>26</v>
      </c>
      <c r="I156" s="1">
        <f t="shared" si="65"/>
        <v>52</v>
      </c>
      <c r="J156" s="1">
        <f t="shared" si="65"/>
        <v>7</v>
      </c>
      <c r="K156" s="1">
        <f t="shared" si="65"/>
        <v>16</v>
      </c>
      <c r="L156" s="1">
        <f t="shared" si="65"/>
        <v>3</v>
      </c>
      <c r="M156" s="6" t="s">
        <v>43</v>
      </c>
    </row>
    <row r="157" spans="1:13" ht="16.149999999999999" customHeight="1" x14ac:dyDescent="0.2">
      <c r="A157" s="5"/>
      <c r="B157" s="5"/>
      <c r="C157" s="5"/>
      <c r="D157" s="5" t="s">
        <v>19</v>
      </c>
      <c r="E157" s="1">
        <f>SUM(F157:M157)</f>
        <v>1020</v>
      </c>
      <c r="F157" s="2">
        <v>873</v>
      </c>
      <c r="G157" s="2">
        <v>80</v>
      </c>
      <c r="H157" s="2">
        <v>17</v>
      </c>
      <c r="I157" s="2">
        <v>36</v>
      </c>
      <c r="J157" s="2">
        <v>3</v>
      </c>
      <c r="K157" s="2">
        <v>9</v>
      </c>
      <c r="L157" s="2">
        <v>2</v>
      </c>
      <c r="M157" s="3" t="s">
        <v>43</v>
      </c>
    </row>
    <row r="158" spans="1:13" ht="16.149999999999999" customHeight="1" x14ac:dyDescent="0.2">
      <c r="A158" s="5"/>
      <c r="B158" s="5"/>
      <c r="C158" s="5"/>
      <c r="D158" s="7" t="s">
        <v>22</v>
      </c>
      <c r="E158" s="1">
        <f>SUM(F158:M158)</f>
        <v>871</v>
      </c>
      <c r="F158" s="2">
        <v>790</v>
      </c>
      <c r="G158" s="2">
        <v>44</v>
      </c>
      <c r="H158" s="2">
        <v>9</v>
      </c>
      <c r="I158" s="2">
        <v>16</v>
      </c>
      <c r="J158" s="2">
        <v>4</v>
      </c>
      <c r="K158" s="2">
        <v>7</v>
      </c>
      <c r="L158" s="2">
        <v>1</v>
      </c>
      <c r="M158" s="3" t="s">
        <v>43</v>
      </c>
    </row>
    <row r="159" spans="1:13" ht="18" customHeight="1" x14ac:dyDescent="0.2">
      <c r="A159" s="5"/>
      <c r="B159" s="5"/>
      <c r="C159" s="5" t="s">
        <v>32</v>
      </c>
      <c r="D159" s="5"/>
      <c r="E159" s="1">
        <f>SUM(E160:E162)</f>
        <v>2921</v>
      </c>
      <c r="F159" s="1">
        <f t="shared" ref="F159:L159" si="66">SUM(F160:F162)</f>
        <v>2143</v>
      </c>
      <c r="G159" s="1">
        <f t="shared" si="66"/>
        <v>523</v>
      </c>
      <c r="H159" s="1">
        <f t="shared" si="66"/>
        <v>140</v>
      </c>
      <c r="I159" s="1">
        <f t="shared" si="66"/>
        <v>22</v>
      </c>
      <c r="J159" s="1">
        <f t="shared" si="66"/>
        <v>30</v>
      </c>
      <c r="K159" s="1">
        <f t="shared" si="66"/>
        <v>56</v>
      </c>
      <c r="L159" s="1">
        <f t="shared" si="66"/>
        <v>7</v>
      </c>
      <c r="M159" s="6" t="s">
        <v>43</v>
      </c>
    </row>
    <row r="160" spans="1:13" ht="15.75" customHeight="1" x14ac:dyDescent="0.2">
      <c r="A160" s="5"/>
      <c r="B160" s="5"/>
      <c r="C160" s="5"/>
      <c r="D160" s="5" t="s">
        <v>24</v>
      </c>
      <c r="E160" s="1">
        <f>SUM(F160:M160)</f>
        <v>1907</v>
      </c>
      <c r="F160" s="2">
        <v>1384</v>
      </c>
      <c r="G160" s="2">
        <v>352</v>
      </c>
      <c r="H160" s="2">
        <v>101</v>
      </c>
      <c r="I160" s="2">
        <v>14</v>
      </c>
      <c r="J160" s="2">
        <v>21</v>
      </c>
      <c r="K160" s="2">
        <v>32</v>
      </c>
      <c r="L160" s="2">
        <v>3</v>
      </c>
      <c r="M160" s="3" t="s">
        <v>43</v>
      </c>
    </row>
    <row r="161" spans="1:13" ht="16.149999999999999" customHeight="1" x14ac:dyDescent="0.2">
      <c r="A161" s="5"/>
      <c r="B161" s="5"/>
      <c r="C161" s="5"/>
      <c r="D161" s="5" t="s">
        <v>26</v>
      </c>
      <c r="E161" s="1">
        <f>SUM(F161:M161)</f>
        <v>993</v>
      </c>
      <c r="F161" s="2">
        <v>741</v>
      </c>
      <c r="G161" s="2">
        <v>168</v>
      </c>
      <c r="H161" s="2">
        <v>39</v>
      </c>
      <c r="I161" s="2">
        <v>8</v>
      </c>
      <c r="J161" s="2">
        <v>9</v>
      </c>
      <c r="K161" s="2">
        <v>24</v>
      </c>
      <c r="L161" s="2">
        <v>4</v>
      </c>
      <c r="M161" s="3" t="s">
        <v>43</v>
      </c>
    </row>
    <row r="162" spans="1:13" ht="16.149999999999999" customHeight="1" x14ac:dyDescent="0.2">
      <c r="A162" s="5"/>
      <c r="B162" s="5"/>
      <c r="C162" s="5"/>
      <c r="D162" s="7" t="s">
        <v>25</v>
      </c>
      <c r="E162" s="1">
        <f>SUM(F162:M162)</f>
        <v>21</v>
      </c>
      <c r="F162" s="2">
        <v>18</v>
      </c>
      <c r="G162" s="2">
        <v>3</v>
      </c>
      <c r="H162" s="2" t="s">
        <v>43</v>
      </c>
      <c r="I162" s="2" t="s">
        <v>43</v>
      </c>
      <c r="J162" s="2" t="s">
        <v>43</v>
      </c>
      <c r="K162" s="2" t="s">
        <v>43</v>
      </c>
      <c r="L162" s="2" t="s">
        <v>43</v>
      </c>
      <c r="M162" s="3" t="s">
        <v>43</v>
      </c>
    </row>
    <row r="163" spans="1:13" ht="18" customHeight="1" x14ac:dyDescent="0.2">
      <c r="A163" s="5"/>
      <c r="B163" s="5"/>
      <c r="C163" s="5" t="s">
        <v>23</v>
      </c>
      <c r="D163" s="5"/>
      <c r="E163" s="1">
        <f t="shared" ref="E163" si="67">SUM(F163:M163)</f>
        <v>5</v>
      </c>
      <c r="F163" s="2">
        <v>5</v>
      </c>
      <c r="G163" s="2" t="s">
        <v>43</v>
      </c>
      <c r="H163" s="2" t="s">
        <v>43</v>
      </c>
      <c r="I163" s="2" t="s">
        <v>43</v>
      </c>
      <c r="J163" s="2" t="s">
        <v>43</v>
      </c>
      <c r="K163" s="2" t="s">
        <v>43</v>
      </c>
      <c r="L163" s="2" t="s">
        <v>43</v>
      </c>
      <c r="M163" s="3" t="s">
        <v>43</v>
      </c>
    </row>
    <row r="164" spans="1:13" ht="21" customHeight="1" x14ac:dyDescent="0.2">
      <c r="A164" s="5"/>
      <c r="B164" s="5" t="s">
        <v>11</v>
      </c>
      <c r="C164" s="5"/>
      <c r="D164" s="5"/>
      <c r="E164" s="1">
        <f>SUM(E165:E169)</f>
        <v>3369</v>
      </c>
      <c r="F164" s="1">
        <f>SUM(F165:F169)</f>
        <v>3069</v>
      </c>
      <c r="G164" s="1">
        <f t="shared" ref="G164:L164" si="68">SUM(G165:G168)</f>
        <v>154</v>
      </c>
      <c r="H164" s="1">
        <f t="shared" si="68"/>
        <v>24</v>
      </c>
      <c r="I164" s="1">
        <f t="shared" si="68"/>
        <v>98</v>
      </c>
      <c r="J164" s="1">
        <f t="shared" si="68"/>
        <v>11</v>
      </c>
      <c r="K164" s="1">
        <f t="shared" si="68"/>
        <v>6</v>
      </c>
      <c r="L164" s="1">
        <f t="shared" si="68"/>
        <v>7</v>
      </c>
      <c r="M164" s="6" t="s">
        <v>43</v>
      </c>
    </row>
    <row r="165" spans="1:13" ht="16.149999999999999" customHeight="1" x14ac:dyDescent="0.2">
      <c r="A165" s="5"/>
      <c r="B165" s="5"/>
      <c r="C165" s="5"/>
      <c r="D165" s="4" t="s">
        <v>28</v>
      </c>
      <c r="E165" s="1">
        <f>SUM(F165:M165)</f>
        <v>67</v>
      </c>
      <c r="F165" s="2">
        <v>64</v>
      </c>
      <c r="G165" s="2">
        <v>2</v>
      </c>
      <c r="H165" s="2" t="s">
        <v>43</v>
      </c>
      <c r="I165" s="2">
        <v>1</v>
      </c>
      <c r="J165" s="2" t="s">
        <v>43</v>
      </c>
      <c r="K165" s="2" t="s">
        <v>43</v>
      </c>
      <c r="L165" s="2" t="s">
        <v>43</v>
      </c>
      <c r="M165" s="3" t="s">
        <v>43</v>
      </c>
    </row>
    <row r="166" spans="1:13" ht="16.149999999999999" customHeight="1" x14ac:dyDescent="0.2">
      <c r="A166" s="5"/>
      <c r="B166" s="5"/>
      <c r="C166" s="5"/>
      <c r="D166" s="4" t="s">
        <v>29</v>
      </c>
      <c r="E166" s="1">
        <f>SUM(F166:M166)</f>
        <v>3151</v>
      </c>
      <c r="F166" s="2">
        <v>2878</v>
      </c>
      <c r="G166" s="2">
        <v>139</v>
      </c>
      <c r="H166" s="2">
        <v>23</v>
      </c>
      <c r="I166" s="2">
        <v>87</v>
      </c>
      <c r="J166" s="2">
        <v>11</v>
      </c>
      <c r="K166" s="2">
        <v>6</v>
      </c>
      <c r="L166" s="2">
        <v>7</v>
      </c>
      <c r="M166" s="3" t="s">
        <v>43</v>
      </c>
    </row>
    <row r="167" spans="1:13" ht="16.149999999999999" customHeight="1" x14ac:dyDescent="0.2">
      <c r="A167" s="5"/>
      <c r="B167" s="5"/>
      <c r="C167" s="5"/>
      <c r="D167" s="4" t="s">
        <v>30</v>
      </c>
      <c r="E167" s="1">
        <f>SUM(F167:M167)</f>
        <v>148</v>
      </c>
      <c r="F167" s="2">
        <v>124</v>
      </c>
      <c r="G167" s="2">
        <v>13</v>
      </c>
      <c r="H167" s="2">
        <v>1</v>
      </c>
      <c r="I167" s="2">
        <v>10</v>
      </c>
      <c r="J167" s="2" t="s">
        <v>43</v>
      </c>
      <c r="K167" s="2" t="s">
        <v>43</v>
      </c>
      <c r="L167" s="2" t="s">
        <v>43</v>
      </c>
      <c r="M167" s="3" t="s">
        <v>43</v>
      </c>
    </row>
    <row r="168" spans="1:13" ht="16.149999999999999" customHeight="1" x14ac:dyDescent="0.2">
      <c r="A168" s="5"/>
      <c r="B168" s="5"/>
      <c r="C168" s="5"/>
      <c r="D168" s="4" t="s">
        <v>19</v>
      </c>
      <c r="E168" s="1">
        <f>SUM(F168:M168)</f>
        <v>1</v>
      </c>
      <c r="F168" s="2">
        <v>1</v>
      </c>
      <c r="G168" s="2" t="s">
        <v>43</v>
      </c>
      <c r="H168" s="2" t="s">
        <v>43</v>
      </c>
      <c r="I168" s="2" t="s">
        <v>43</v>
      </c>
      <c r="J168" s="2" t="s">
        <v>43</v>
      </c>
      <c r="K168" s="2" t="s">
        <v>43</v>
      </c>
      <c r="L168" s="2" t="s">
        <v>43</v>
      </c>
      <c r="M168" s="3" t="s">
        <v>43</v>
      </c>
    </row>
    <row r="169" spans="1:13" ht="16.149999999999999" customHeight="1" x14ac:dyDescent="0.2">
      <c r="A169" s="5"/>
      <c r="B169" s="5"/>
      <c r="C169" s="5"/>
      <c r="D169" s="5" t="s">
        <v>22</v>
      </c>
      <c r="E169" s="1">
        <f>SUM(F169:M169)</f>
        <v>2</v>
      </c>
      <c r="F169" s="2">
        <v>2</v>
      </c>
      <c r="G169" s="2" t="s">
        <v>43</v>
      </c>
      <c r="H169" s="2" t="s">
        <v>43</v>
      </c>
      <c r="I169" s="2" t="s">
        <v>43</v>
      </c>
      <c r="J169" s="2" t="s">
        <v>43</v>
      </c>
      <c r="K169" s="2" t="s">
        <v>43</v>
      </c>
      <c r="L169" s="2" t="s">
        <v>43</v>
      </c>
      <c r="M169" s="3" t="s">
        <v>43</v>
      </c>
    </row>
    <row r="170" spans="1:13" ht="21" customHeight="1" x14ac:dyDescent="0.2">
      <c r="A170" s="5"/>
      <c r="B170" s="5" t="s">
        <v>12</v>
      </c>
      <c r="C170" s="5"/>
      <c r="D170" s="5"/>
      <c r="E170" s="1">
        <f>SUM(E171:E172)</f>
        <v>84</v>
      </c>
      <c r="F170" s="1">
        <f t="shared" ref="F170" si="69">SUM(F171:F172)</f>
        <v>75</v>
      </c>
      <c r="G170" s="1">
        <f t="shared" ref="G170:I170" si="70">SUM(G171:G172)</f>
        <v>8</v>
      </c>
      <c r="H170" s="6" t="s">
        <v>43</v>
      </c>
      <c r="I170" s="1">
        <f t="shared" si="70"/>
        <v>1</v>
      </c>
      <c r="J170" s="6" t="s">
        <v>43</v>
      </c>
      <c r="K170" s="6" t="s">
        <v>43</v>
      </c>
      <c r="L170" s="6" t="s">
        <v>43</v>
      </c>
      <c r="M170" s="6" t="s">
        <v>43</v>
      </c>
    </row>
    <row r="171" spans="1:13" ht="16.149999999999999" customHeight="1" x14ac:dyDescent="0.2">
      <c r="A171" s="5"/>
      <c r="B171" s="5"/>
      <c r="C171" s="5"/>
      <c r="D171" s="5" t="s">
        <v>19</v>
      </c>
      <c r="E171" s="1">
        <f>SUM(F171:M171)</f>
        <v>81</v>
      </c>
      <c r="F171" s="2">
        <v>72</v>
      </c>
      <c r="G171" s="2">
        <v>8</v>
      </c>
      <c r="H171" s="2" t="s">
        <v>43</v>
      </c>
      <c r="I171" s="2">
        <v>1</v>
      </c>
      <c r="J171" s="2" t="s">
        <v>43</v>
      </c>
      <c r="K171" s="2" t="s">
        <v>43</v>
      </c>
      <c r="L171" s="2" t="s">
        <v>43</v>
      </c>
      <c r="M171" s="3" t="s">
        <v>43</v>
      </c>
    </row>
    <row r="172" spans="1:13" ht="16.149999999999999" customHeight="1" x14ac:dyDescent="0.2">
      <c r="A172" s="5"/>
      <c r="B172" s="5"/>
      <c r="C172" s="5"/>
      <c r="D172" s="7" t="s">
        <v>22</v>
      </c>
      <c r="E172" s="1">
        <f>SUM(F172:M172)</f>
        <v>3</v>
      </c>
      <c r="F172" s="2">
        <v>3</v>
      </c>
      <c r="G172" s="2" t="s">
        <v>43</v>
      </c>
      <c r="H172" s="2" t="s">
        <v>43</v>
      </c>
      <c r="I172" s="2" t="s">
        <v>43</v>
      </c>
      <c r="J172" s="2" t="s">
        <v>43</v>
      </c>
      <c r="K172" s="2" t="s">
        <v>43</v>
      </c>
      <c r="L172" s="2" t="s">
        <v>43</v>
      </c>
      <c r="M172" s="3" t="s">
        <v>43</v>
      </c>
    </row>
    <row r="173" spans="1:13" ht="21" customHeight="1" x14ac:dyDescent="0.2">
      <c r="A173" s="5"/>
      <c r="B173" s="5" t="s">
        <v>7</v>
      </c>
      <c r="C173" s="5"/>
      <c r="D173" s="5"/>
      <c r="E173" s="1"/>
      <c r="F173" s="1"/>
      <c r="G173" s="1"/>
      <c r="H173" s="1"/>
      <c r="I173" s="1"/>
      <c r="J173" s="1"/>
      <c r="K173" s="1"/>
      <c r="L173" s="1"/>
      <c r="M173" s="6"/>
    </row>
    <row r="174" spans="1:13" ht="12.6" customHeight="1" x14ac:dyDescent="0.2">
      <c r="A174" s="5"/>
      <c r="B174" s="5" t="s">
        <v>37</v>
      </c>
      <c r="C174" s="5"/>
      <c r="D174" s="5"/>
      <c r="E174" s="1">
        <f>SUM(E175,E181,E185,E182,E186,E187)</f>
        <v>874</v>
      </c>
      <c r="F174" s="1">
        <f t="shared" ref="F174:L174" si="71">SUM(F175,F181,F185,F182,F186,F187)</f>
        <v>720</v>
      </c>
      <c r="G174" s="1">
        <f t="shared" si="71"/>
        <v>102</v>
      </c>
      <c r="H174" s="1">
        <f t="shared" si="71"/>
        <v>30</v>
      </c>
      <c r="I174" s="1">
        <f t="shared" si="71"/>
        <v>7</v>
      </c>
      <c r="J174" s="1">
        <f t="shared" si="71"/>
        <v>4</v>
      </c>
      <c r="K174" s="1">
        <f t="shared" si="71"/>
        <v>9</v>
      </c>
      <c r="L174" s="1">
        <f t="shared" si="71"/>
        <v>2</v>
      </c>
      <c r="M174" s="6" t="s">
        <v>43</v>
      </c>
    </row>
    <row r="175" spans="1:13" ht="18" customHeight="1" x14ac:dyDescent="0.2">
      <c r="A175" s="5"/>
      <c r="B175" s="5"/>
      <c r="C175" s="5" t="s">
        <v>27</v>
      </c>
      <c r="D175" s="5"/>
      <c r="E175" s="1">
        <f>SUM(E176:E180)</f>
        <v>756</v>
      </c>
      <c r="F175" s="1">
        <f t="shared" ref="F175:L175" si="72">SUM(F176:F180)</f>
        <v>626</v>
      </c>
      <c r="G175" s="1">
        <f t="shared" si="72"/>
        <v>87</v>
      </c>
      <c r="H175" s="1">
        <f t="shared" si="72"/>
        <v>24</v>
      </c>
      <c r="I175" s="1">
        <f t="shared" si="72"/>
        <v>5</v>
      </c>
      <c r="J175" s="1">
        <f t="shared" si="72"/>
        <v>4</v>
      </c>
      <c r="K175" s="1">
        <f t="shared" si="72"/>
        <v>8</v>
      </c>
      <c r="L175" s="1">
        <f t="shared" si="72"/>
        <v>2</v>
      </c>
      <c r="M175" s="6" t="s">
        <v>43</v>
      </c>
    </row>
    <row r="176" spans="1:13" ht="16.149999999999999" customHeight="1" x14ac:dyDescent="0.2">
      <c r="A176" s="5"/>
      <c r="B176" s="5"/>
      <c r="C176" s="5"/>
      <c r="D176" s="5" t="s">
        <v>28</v>
      </c>
      <c r="E176" s="1">
        <f t="shared" ref="E176:E181" si="73">SUM(F176:M176)</f>
        <v>91</v>
      </c>
      <c r="F176" s="2">
        <v>75</v>
      </c>
      <c r="G176" s="2">
        <v>7</v>
      </c>
      <c r="H176" s="2">
        <v>3</v>
      </c>
      <c r="I176" s="2">
        <v>2</v>
      </c>
      <c r="J176" s="2">
        <v>1</v>
      </c>
      <c r="K176" s="2">
        <v>2</v>
      </c>
      <c r="L176" s="2">
        <v>1</v>
      </c>
      <c r="M176" s="3" t="s">
        <v>43</v>
      </c>
    </row>
    <row r="177" spans="1:13" ht="16.149999999999999" customHeight="1" x14ac:dyDescent="0.2">
      <c r="A177" s="5"/>
      <c r="B177" s="5"/>
      <c r="C177" s="5"/>
      <c r="D177" s="5" t="s">
        <v>29</v>
      </c>
      <c r="E177" s="1">
        <f t="shared" si="73"/>
        <v>46</v>
      </c>
      <c r="F177" s="2">
        <v>42</v>
      </c>
      <c r="G177" s="2">
        <v>1</v>
      </c>
      <c r="H177" s="2">
        <v>2</v>
      </c>
      <c r="I177" s="2" t="s">
        <v>43</v>
      </c>
      <c r="J177" s="2" t="s">
        <v>43</v>
      </c>
      <c r="K177" s="2">
        <v>1</v>
      </c>
      <c r="L177" s="2" t="s">
        <v>43</v>
      </c>
      <c r="M177" s="3" t="s">
        <v>43</v>
      </c>
    </row>
    <row r="178" spans="1:13" ht="16.149999999999999" customHeight="1" x14ac:dyDescent="0.2">
      <c r="A178" s="5"/>
      <c r="B178" s="5"/>
      <c r="C178" s="5"/>
      <c r="D178" s="5" t="s">
        <v>30</v>
      </c>
      <c r="E178" s="1">
        <f t="shared" si="73"/>
        <v>548</v>
      </c>
      <c r="F178" s="2">
        <v>456</v>
      </c>
      <c r="G178" s="2">
        <v>66</v>
      </c>
      <c r="H178" s="2">
        <v>18</v>
      </c>
      <c r="I178" s="2">
        <v>1</v>
      </c>
      <c r="J178" s="2">
        <v>3</v>
      </c>
      <c r="K178" s="2">
        <v>4</v>
      </c>
      <c r="L178" s="2" t="s">
        <v>43</v>
      </c>
      <c r="M178" s="3" t="s">
        <v>43</v>
      </c>
    </row>
    <row r="179" spans="1:13" ht="16.149999999999999" customHeight="1" x14ac:dyDescent="0.2">
      <c r="A179" s="5"/>
      <c r="B179" s="5"/>
      <c r="C179" s="5"/>
      <c r="D179" s="5" t="s">
        <v>19</v>
      </c>
      <c r="E179" s="1">
        <f t="shared" si="73"/>
        <v>40</v>
      </c>
      <c r="F179" s="2">
        <v>30</v>
      </c>
      <c r="G179" s="2">
        <v>7</v>
      </c>
      <c r="H179" s="2">
        <v>1</v>
      </c>
      <c r="I179" s="2">
        <v>1</v>
      </c>
      <c r="J179" s="2" t="s">
        <v>43</v>
      </c>
      <c r="K179" s="2" t="s">
        <v>43</v>
      </c>
      <c r="L179" s="2">
        <v>1</v>
      </c>
      <c r="M179" s="3" t="s">
        <v>43</v>
      </c>
    </row>
    <row r="180" spans="1:13" ht="16.149999999999999" customHeight="1" x14ac:dyDescent="0.2">
      <c r="A180" s="5"/>
      <c r="B180" s="5"/>
      <c r="C180" s="5"/>
      <c r="D180" s="7" t="s">
        <v>22</v>
      </c>
      <c r="E180" s="1">
        <f t="shared" si="73"/>
        <v>31</v>
      </c>
      <c r="F180" s="2">
        <v>23</v>
      </c>
      <c r="G180" s="2">
        <v>6</v>
      </c>
      <c r="H180" s="2" t="s">
        <v>43</v>
      </c>
      <c r="I180" s="2">
        <v>1</v>
      </c>
      <c r="J180" s="2" t="s">
        <v>43</v>
      </c>
      <c r="K180" s="2">
        <v>1</v>
      </c>
      <c r="L180" s="2" t="s">
        <v>43</v>
      </c>
      <c r="M180" s="3" t="s">
        <v>43</v>
      </c>
    </row>
    <row r="181" spans="1:13" ht="18" customHeight="1" x14ac:dyDescent="0.2">
      <c r="A181" s="5"/>
      <c r="B181" s="5"/>
      <c r="C181" s="5" t="s">
        <v>31</v>
      </c>
      <c r="D181" s="7"/>
      <c r="E181" s="1">
        <f t="shared" si="73"/>
        <v>11</v>
      </c>
      <c r="F181" s="2">
        <v>9</v>
      </c>
      <c r="G181" s="2">
        <v>1</v>
      </c>
      <c r="H181" s="2" t="s">
        <v>43</v>
      </c>
      <c r="I181" s="2" t="s">
        <v>43</v>
      </c>
      <c r="J181" s="2" t="s">
        <v>43</v>
      </c>
      <c r="K181" s="2">
        <v>1</v>
      </c>
      <c r="L181" s="2" t="s">
        <v>43</v>
      </c>
      <c r="M181" s="3" t="s">
        <v>43</v>
      </c>
    </row>
    <row r="182" spans="1:13" ht="18" customHeight="1" x14ac:dyDescent="0.2">
      <c r="A182" s="5"/>
      <c r="B182" s="5"/>
      <c r="C182" s="5" t="s">
        <v>32</v>
      </c>
      <c r="D182" s="5"/>
      <c r="E182" s="1">
        <f>SUM(E183:E184)</f>
        <v>41</v>
      </c>
      <c r="F182" s="1">
        <f>SUM(F183:F184)</f>
        <v>33</v>
      </c>
      <c r="G182" s="1">
        <f t="shared" ref="G182" si="74">SUM(G183:G184)</f>
        <v>7</v>
      </c>
      <c r="H182" s="1">
        <f t="shared" ref="H182" si="75">SUM(H183:H184)</f>
        <v>1</v>
      </c>
      <c r="I182" s="6" t="s">
        <v>43</v>
      </c>
      <c r="J182" s="6" t="s">
        <v>43</v>
      </c>
      <c r="K182" s="6" t="s">
        <v>43</v>
      </c>
      <c r="L182" s="6" t="s">
        <v>43</v>
      </c>
      <c r="M182" s="6" t="s">
        <v>43</v>
      </c>
    </row>
    <row r="183" spans="1:13" ht="16.149999999999999" customHeight="1" x14ac:dyDescent="0.2">
      <c r="A183" s="5"/>
      <c r="B183" s="5"/>
      <c r="C183" s="5"/>
      <c r="D183" s="5" t="s">
        <v>24</v>
      </c>
      <c r="E183" s="1">
        <f>SUM(F183:M183)</f>
        <v>33</v>
      </c>
      <c r="F183" s="2">
        <v>27</v>
      </c>
      <c r="G183" s="2">
        <v>5</v>
      </c>
      <c r="H183" s="2">
        <v>1</v>
      </c>
      <c r="I183" s="2" t="s">
        <v>43</v>
      </c>
      <c r="J183" s="2" t="s">
        <v>43</v>
      </c>
      <c r="K183" s="2" t="s">
        <v>43</v>
      </c>
      <c r="L183" s="2" t="s">
        <v>43</v>
      </c>
      <c r="M183" s="3" t="s">
        <v>43</v>
      </c>
    </row>
    <row r="184" spans="1:13" ht="16.149999999999999" customHeight="1" x14ac:dyDescent="0.2">
      <c r="A184" s="5"/>
      <c r="B184" s="5"/>
      <c r="C184" s="5"/>
      <c r="D184" s="5" t="s">
        <v>26</v>
      </c>
      <c r="E184" s="1">
        <f>SUM(F184:M184)</f>
        <v>8</v>
      </c>
      <c r="F184" s="2">
        <v>6</v>
      </c>
      <c r="G184" s="2">
        <v>2</v>
      </c>
      <c r="H184" s="2" t="s">
        <v>43</v>
      </c>
      <c r="I184" s="2" t="s">
        <v>43</v>
      </c>
      <c r="J184" s="2" t="s">
        <v>43</v>
      </c>
      <c r="K184" s="2" t="s">
        <v>43</v>
      </c>
      <c r="L184" s="2" t="s">
        <v>43</v>
      </c>
      <c r="M184" s="3" t="s">
        <v>43</v>
      </c>
    </row>
    <row r="185" spans="1:13" ht="18" customHeight="1" x14ac:dyDescent="0.2">
      <c r="A185" s="5"/>
      <c r="B185" s="5"/>
      <c r="C185" s="5" t="s">
        <v>23</v>
      </c>
      <c r="D185" s="5"/>
      <c r="E185" s="1">
        <f t="shared" ref="E185:E190" si="76">SUM(F185:M185)</f>
        <v>18</v>
      </c>
      <c r="F185" s="2">
        <v>15</v>
      </c>
      <c r="G185" s="2">
        <v>3</v>
      </c>
      <c r="H185" s="2" t="s">
        <v>43</v>
      </c>
      <c r="I185" s="2" t="s">
        <v>43</v>
      </c>
      <c r="J185" s="2" t="s">
        <v>43</v>
      </c>
      <c r="K185" s="2" t="s">
        <v>43</v>
      </c>
      <c r="L185" s="2" t="s">
        <v>43</v>
      </c>
      <c r="M185" s="3" t="s">
        <v>43</v>
      </c>
    </row>
    <row r="186" spans="1:13" ht="18" customHeight="1" x14ac:dyDescent="0.2">
      <c r="A186" s="5"/>
      <c r="B186" s="5"/>
      <c r="C186" s="5" t="s">
        <v>20</v>
      </c>
      <c r="D186" s="12"/>
      <c r="E186" s="1">
        <f t="shared" si="76"/>
        <v>5</v>
      </c>
      <c r="F186" s="2">
        <v>4</v>
      </c>
      <c r="G186" s="2">
        <v>1</v>
      </c>
      <c r="H186" s="2" t="s">
        <v>43</v>
      </c>
      <c r="I186" s="2" t="s">
        <v>43</v>
      </c>
      <c r="J186" s="2" t="s">
        <v>43</v>
      </c>
      <c r="K186" s="2" t="s">
        <v>43</v>
      </c>
      <c r="L186" s="2" t="s">
        <v>43</v>
      </c>
      <c r="M186" s="3" t="s">
        <v>43</v>
      </c>
    </row>
    <row r="187" spans="1:13" ht="18" customHeight="1" x14ac:dyDescent="0.2">
      <c r="A187" s="5"/>
      <c r="B187" s="5"/>
      <c r="C187" s="5" t="s">
        <v>9</v>
      </c>
      <c r="E187" s="1">
        <f t="shared" si="76"/>
        <v>43</v>
      </c>
      <c r="F187" s="2">
        <v>33</v>
      </c>
      <c r="G187" s="2">
        <v>3</v>
      </c>
      <c r="H187" s="2">
        <v>5</v>
      </c>
      <c r="I187" s="2">
        <v>2</v>
      </c>
      <c r="J187" s="2" t="s">
        <v>43</v>
      </c>
      <c r="K187" s="2" t="s">
        <v>43</v>
      </c>
      <c r="L187" s="2" t="s">
        <v>43</v>
      </c>
      <c r="M187" s="3" t="s">
        <v>43</v>
      </c>
    </row>
    <row r="188" spans="1:13" ht="21" customHeight="1" x14ac:dyDescent="0.2">
      <c r="A188" s="5"/>
      <c r="B188" s="5" t="s">
        <v>13</v>
      </c>
      <c r="C188" s="5"/>
      <c r="E188" s="1">
        <f t="shared" si="76"/>
        <v>6</v>
      </c>
      <c r="F188" s="2">
        <v>4</v>
      </c>
      <c r="G188" s="2">
        <v>2</v>
      </c>
      <c r="H188" s="2" t="s">
        <v>43</v>
      </c>
      <c r="I188" s="2" t="s">
        <v>43</v>
      </c>
      <c r="J188" s="2" t="s">
        <v>43</v>
      </c>
      <c r="K188" s="2" t="s">
        <v>43</v>
      </c>
      <c r="L188" s="2" t="s">
        <v>43</v>
      </c>
      <c r="M188" s="3" t="s">
        <v>43</v>
      </c>
    </row>
    <row r="189" spans="1:13" ht="21" customHeight="1" x14ac:dyDescent="0.2">
      <c r="A189" s="5"/>
      <c r="B189" s="5" t="s">
        <v>14</v>
      </c>
      <c r="C189" s="5"/>
      <c r="D189" s="5"/>
      <c r="E189" s="1">
        <f t="shared" si="76"/>
        <v>1</v>
      </c>
      <c r="F189" s="2">
        <v>1</v>
      </c>
      <c r="G189" s="2" t="s">
        <v>43</v>
      </c>
      <c r="H189" s="2" t="s">
        <v>43</v>
      </c>
      <c r="I189" s="2" t="s">
        <v>43</v>
      </c>
      <c r="J189" s="2" t="s">
        <v>43</v>
      </c>
      <c r="K189" s="2" t="s">
        <v>43</v>
      </c>
      <c r="L189" s="2" t="s">
        <v>43</v>
      </c>
      <c r="M189" s="3" t="s">
        <v>43</v>
      </c>
    </row>
    <row r="190" spans="1:13" s="12" customFormat="1" ht="21" customHeight="1" x14ac:dyDescent="0.2">
      <c r="A190" s="5"/>
      <c r="B190" s="5" t="s">
        <v>35</v>
      </c>
      <c r="C190" s="5"/>
      <c r="D190" s="5"/>
      <c r="E190" s="1">
        <f t="shared" si="76"/>
        <v>53</v>
      </c>
      <c r="F190" s="2">
        <v>43</v>
      </c>
      <c r="G190" s="2">
        <v>7</v>
      </c>
      <c r="H190" s="2">
        <v>1</v>
      </c>
      <c r="I190" s="2">
        <v>1</v>
      </c>
      <c r="J190" s="2" t="s">
        <v>43</v>
      </c>
      <c r="K190" s="2" t="s">
        <v>43</v>
      </c>
      <c r="L190" s="2">
        <v>1</v>
      </c>
      <c r="M190" s="3" t="s">
        <v>43</v>
      </c>
    </row>
    <row r="191" spans="1:13" ht="12.2" customHeight="1" x14ac:dyDescent="0.2">
      <c r="A191" s="13"/>
      <c r="B191" s="13"/>
      <c r="C191" s="13"/>
      <c r="D191" s="8"/>
      <c r="E191" s="24"/>
      <c r="F191" s="10"/>
      <c r="G191" s="10"/>
      <c r="H191" s="10"/>
      <c r="I191" s="10"/>
      <c r="J191" s="10"/>
      <c r="K191" s="10"/>
      <c r="L191" s="10"/>
      <c r="M191" s="25"/>
    </row>
    <row r="192" spans="1:13" s="5" customFormat="1" ht="12.2" customHeight="1" x14ac:dyDescent="0.2">
      <c r="E192" s="26"/>
      <c r="F192" s="17"/>
      <c r="G192" s="17"/>
      <c r="H192" s="17"/>
      <c r="I192" s="17"/>
      <c r="J192" s="17"/>
      <c r="K192" s="17"/>
      <c r="L192" s="17"/>
      <c r="M192" s="17"/>
    </row>
    <row r="193" spans="1:13" s="5" customFormat="1" ht="16.149999999999999" customHeight="1" x14ac:dyDescent="0.2">
      <c r="A193" s="21" t="s">
        <v>48</v>
      </c>
      <c r="E193" s="26"/>
      <c r="F193" s="17"/>
      <c r="G193" s="17"/>
      <c r="H193" s="17"/>
      <c r="I193" s="17"/>
      <c r="J193" s="17"/>
      <c r="K193" s="17"/>
      <c r="L193" s="17"/>
      <c r="M193" s="17"/>
    </row>
    <row r="194" spans="1:13" ht="16.149999999999999" customHeight="1" x14ac:dyDescent="0.2">
      <c r="A194" s="46" t="s">
        <v>39</v>
      </c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</row>
    <row r="195" spans="1:13" ht="14.25" customHeight="1" x14ac:dyDescent="0.2">
      <c r="A195" s="19" t="s">
        <v>38</v>
      </c>
      <c r="B195" s="19"/>
      <c r="C195" s="19"/>
      <c r="D195" s="19"/>
      <c r="E195" s="27"/>
      <c r="F195" s="27"/>
      <c r="G195" s="27"/>
      <c r="H195" s="27"/>
      <c r="I195" s="27"/>
      <c r="J195" s="27"/>
      <c r="K195" s="27"/>
      <c r="L195" s="27"/>
      <c r="M195" s="27"/>
    </row>
    <row r="196" spans="1:13" ht="16.149999999999999" customHeight="1" x14ac:dyDescent="0.2">
      <c r="A196" s="18" t="s">
        <v>33</v>
      </c>
      <c r="B196" s="18"/>
      <c r="E196" s="11"/>
      <c r="K196" s="28"/>
      <c r="L196" s="29"/>
      <c r="M196" s="29"/>
    </row>
    <row r="197" spans="1:13" ht="16.149999999999999" customHeight="1" x14ac:dyDescent="0.2">
      <c r="A197" s="4" t="s">
        <v>21</v>
      </c>
    </row>
    <row r="198" spans="1:13" ht="18.95" customHeight="1" x14ac:dyDescent="0.2"/>
    <row r="199" spans="1:13" ht="18" customHeight="1" x14ac:dyDescent="0.2"/>
    <row r="200" spans="1:13" ht="18" customHeight="1" x14ac:dyDescent="0.2"/>
  </sheetData>
  <mergeCells count="12">
    <mergeCell ref="A194:M194"/>
    <mergeCell ref="A9:D9"/>
    <mergeCell ref="A56:D56"/>
    <mergeCell ref="A103:D103"/>
    <mergeCell ref="A145:D145"/>
    <mergeCell ref="A1:M1"/>
    <mergeCell ref="A2:M2"/>
    <mergeCell ref="A5:D7"/>
    <mergeCell ref="E6:E7"/>
    <mergeCell ref="E5:M5"/>
    <mergeCell ref="F6:M6"/>
    <mergeCell ref="A3:M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I105 H105 F105:G105 I58:J58 F58:G58 F175:G175 F147:J147 F130:G130" formulaRange="1"/>
    <ignoredError sqref="E34 E81 E117 I23:M23 E23:H23 E121 E70 E170 F34 E182:F182 E159 E137 E126 E93 E75 E164" formula="1"/>
    <ignoredError sqref="F117 F159 F137:G13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451-26</vt:lpstr>
      <vt:lpstr>'451-26'!Títulos_a_imprimir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2024-06-20T14:02:36Z</cp:lastPrinted>
  <dcterms:created xsi:type="dcterms:W3CDTF">2017-11-21T18:55:44Z</dcterms:created>
  <dcterms:modified xsi:type="dcterms:W3CDTF">2024-11-07T14:51:59Z</dcterms:modified>
</cp:coreProperties>
</file>