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0." sheetId="1" r:id="rId1"/>
  </sheets>
  <definedNames>
    <definedName name="_xlnm.Print_Titles" localSheetId="0">'Cuadro 20.'!$1:$7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K22" i="1" l="1"/>
  <c r="J28" i="1"/>
  <c r="J22" i="1"/>
  <c r="F10" i="1" l="1"/>
  <c r="D29" i="1"/>
  <c r="D56" i="1" l="1"/>
  <c r="D55" i="1"/>
  <c r="D54" i="1"/>
  <c r="D53" i="1"/>
  <c r="D52" i="1"/>
  <c r="D51" i="1"/>
  <c r="D50" i="1"/>
  <c r="D49" i="1"/>
  <c r="D48" i="1"/>
  <c r="D46" i="1"/>
  <c r="D45" i="1"/>
  <c r="D44" i="1"/>
  <c r="D43" i="1"/>
  <c r="D42" i="1"/>
  <c r="J39" i="1"/>
  <c r="I39" i="1"/>
  <c r="H39" i="1"/>
  <c r="G39" i="1"/>
  <c r="F39" i="1"/>
  <c r="D38" i="1"/>
  <c r="D37" i="1"/>
  <c r="D36" i="1"/>
  <c r="D35" i="1"/>
  <c r="D34" i="1"/>
  <c r="D33" i="1"/>
  <c r="D32" i="1"/>
  <c r="D31" i="1"/>
  <c r="D30" i="1"/>
  <c r="K28" i="1"/>
  <c r="I28" i="1"/>
  <c r="H28" i="1"/>
  <c r="G28" i="1"/>
  <c r="F28" i="1"/>
  <c r="D27" i="1"/>
  <c r="D25" i="1"/>
  <c r="D24" i="1"/>
  <c r="D23" i="1"/>
  <c r="I22" i="1"/>
  <c r="H22" i="1"/>
  <c r="G22" i="1"/>
  <c r="F22" i="1"/>
  <c r="D21" i="1"/>
  <c r="D20" i="1"/>
  <c r="D19" i="1"/>
  <c r="D18" i="1"/>
  <c r="D17" i="1"/>
  <c r="D16" i="1"/>
  <c r="D15" i="1"/>
  <c r="D14" i="1"/>
  <c r="D13" i="1"/>
  <c r="D12" i="1"/>
  <c r="D11" i="1"/>
  <c r="K10" i="1"/>
  <c r="J10" i="1"/>
  <c r="I10" i="1"/>
  <c r="H10" i="1"/>
  <c r="G10" i="1"/>
  <c r="I9" i="1" l="1"/>
  <c r="I8" i="1" s="1"/>
  <c r="J9" i="1"/>
  <c r="J8" i="1" s="1"/>
  <c r="G9" i="1"/>
  <c r="G8" i="1" s="1"/>
  <c r="K9" i="1"/>
  <c r="K8" i="1" s="1"/>
  <c r="D22" i="1"/>
  <c r="F9" i="1"/>
  <c r="H9" i="1"/>
  <c r="D10" i="1"/>
  <c r="D39" i="1"/>
  <c r="D28" i="1"/>
  <c r="D9" i="1" l="1"/>
  <c r="F8" i="1"/>
  <c r="D8" i="1" s="1"/>
  <c r="H8" i="1"/>
  <c r="E9" i="1" l="1"/>
  <c r="E27" i="1"/>
  <c r="E8" i="1"/>
  <c r="E10" i="1"/>
  <c r="E52" i="1"/>
  <c r="E50" i="1"/>
  <c r="E48" i="1"/>
  <c r="E45" i="1"/>
  <c r="E43" i="1"/>
  <c r="E38" i="1"/>
  <c r="E36" i="1"/>
  <c r="E34" i="1"/>
  <c r="E32" i="1"/>
  <c r="E30" i="1"/>
  <c r="E29" i="1"/>
  <c r="E24" i="1"/>
  <c r="E21" i="1"/>
  <c r="E19" i="1"/>
  <c r="E17" i="1"/>
  <c r="E15" i="1"/>
  <c r="E13" i="1"/>
  <c r="E22" i="1"/>
  <c r="E16" i="1"/>
  <c r="E53" i="1"/>
  <c r="E12" i="1"/>
  <c r="E42" i="1"/>
  <c r="E31" i="1"/>
  <c r="E11" i="1"/>
  <c r="E23" i="1"/>
  <c r="E18" i="1"/>
  <c r="E39" i="1"/>
  <c r="E49" i="1"/>
  <c r="E54" i="1"/>
  <c r="E28" i="1"/>
  <c r="E56" i="1"/>
  <c r="E51" i="1"/>
  <c r="E20" i="1"/>
  <c r="E33" i="1"/>
  <c r="E46" i="1"/>
  <c r="E35" i="1"/>
  <c r="E44" i="1"/>
  <c r="E37" i="1"/>
  <c r="E55" i="1"/>
  <c r="E14" i="1"/>
  <c r="E25" i="1"/>
</calcChain>
</file>

<file path=xl/sharedStrings.xml><?xml version="1.0" encoding="utf-8"?>
<sst xmlns="http://schemas.openxmlformats.org/spreadsheetml/2006/main" count="148" uniqueCount="82">
  <si>
    <t>Servicio</t>
  </si>
  <si>
    <t>Consulta externa (1)</t>
  </si>
  <si>
    <t>Total</t>
  </si>
  <si>
    <t>Porcen-taje                          (2)</t>
  </si>
  <si>
    <t>Sexo</t>
  </si>
  <si>
    <t>Tipo de pacientes</t>
  </si>
  <si>
    <t>Hombres</t>
  </si>
  <si>
    <t>Mujeres</t>
  </si>
  <si>
    <t>Asegurado</t>
  </si>
  <si>
    <t>Pensionado</t>
  </si>
  <si>
    <t>Dependiente</t>
  </si>
  <si>
    <t>No                   asegurado</t>
  </si>
  <si>
    <t>TOTAL</t>
  </si>
  <si>
    <t xml:space="preserve">Clínica del Empleado (incluye Terapia </t>
  </si>
  <si>
    <t xml:space="preserve"> </t>
  </si>
  <si>
    <t>Servicios Médicos</t>
  </si>
  <si>
    <t>Departamento de Medicina</t>
  </si>
  <si>
    <t>Alergología</t>
  </si>
  <si>
    <t>Departamento de Cirugía</t>
  </si>
  <si>
    <t>Clínica del Dolor</t>
  </si>
  <si>
    <t>Oftalmología</t>
  </si>
  <si>
    <t>Dermatología</t>
  </si>
  <si>
    <t>Ortopedia</t>
  </si>
  <si>
    <t>Endocrinología</t>
  </si>
  <si>
    <t>Ginecología</t>
  </si>
  <si>
    <t>Foniatría</t>
  </si>
  <si>
    <t>Hematología</t>
  </si>
  <si>
    <t>Geriatría</t>
  </si>
  <si>
    <t>Infectología</t>
  </si>
  <si>
    <t>Neurocirugía</t>
  </si>
  <si>
    <t>Medicina Familiar</t>
  </si>
  <si>
    <t>Reumatología</t>
  </si>
  <si>
    <t>Medicina Física</t>
  </si>
  <si>
    <t xml:space="preserve"> Psiquiatría</t>
  </si>
  <si>
    <t>Medicina Interna</t>
  </si>
  <si>
    <t>Nefrología</t>
  </si>
  <si>
    <t>Urología</t>
  </si>
  <si>
    <t>Neumología</t>
  </si>
  <si>
    <t>Cardiología (3)</t>
  </si>
  <si>
    <t>Médicos Generales (3)</t>
  </si>
  <si>
    <t>General</t>
  </si>
  <si>
    <t>Clínica de Salud Laboral</t>
  </si>
  <si>
    <t>Hospital del Día</t>
  </si>
  <si>
    <t>Oral</t>
  </si>
  <si>
    <t>Departamento de Psiquiatría;</t>
  </si>
  <si>
    <t>Psicología</t>
  </si>
  <si>
    <t>Departamento de Ginecobstetricia;</t>
  </si>
  <si>
    <t>Anestesia</t>
  </si>
  <si>
    <t>Terapeuta Ocupacional</t>
  </si>
  <si>
    <t>Neurología</t>
  </si>
  <si>
    <t>Cardiovascular</t>
  </si>
  <si>
    <t>Audiometría</t>
  </si>
  <si>
    <t>Proctología</t>
  </si>
  <si>
    <t xml:space="preserve">Terapia Respiratoria </t>
  </si>
  <si>
    <t>Terapia Vestibular</t>
  </si>
  <si>
    <t>Otorrinolaringología</t>
  </si>
  <si>
    <t>Reconstructiva</t>
  </si>
  <si>
    <t>Nutrición</t>
  </si>
  <si>
    <t xml:space="preserve">Clínica del Empleado (incluye </t>
  </si>
  <si>
    <t xml:space="preserve">   Terapia Ocupacional y</t>
  </si>
  <si>
    <t xml:space="preserve">   Trabajo Social)</t>
  </si>
  <si>
    <t>Fonoaudiología</t>
  </si>
  <si>
    <t>Neurofisiología</t>
  </si>
  <si>
    <t xml:space="preserve">Trabajo Social </t>
  </si>
  <si>
    <t>Odontología</t>
  </si>
  <si>
    <t>Laboratorio de Neurofisiología</t>
  </si>
  <si>
    <t>Fisioterapeuta</t>
  </si>
  <si>
    <t xml:space="preserve">Genética </t>
  </si>
  <si>
    <t xml:space="preserve">   Ocupacional y Trabajo Social)</t>
  </si>
  <si>
    <t>(Continuación)</t>
  </si>
  <si>
    <t>Trabajo Social de Psiquiatría</t>
  </si>
  <si>
    <t>(1) Un paciente es contabilizado tantas veces asista al consultorio.</t>
  </si>
  <si>
    <t>(2) De existir diferencia entre el total y los parciales, se debe al redondeo.</t>
  </si>
  <si>
    <t>(3) No se incluye el total del departamento.</t>
  </si>
  <si>
    <t xml:space="preserve"> - Cantidad nula o cero.</t>
  </si>
  <si>
    <t>POR SEXO Y TIPO DE PACIENTE, SEGÚN SERVICIO: AÑO 2025</t>
  </si>
  <si>
    <t>Cuadro 20.  CONSULTA EXTERNA EN EL COMPLEJO HOSPITALARIO METROPOLITANO DOCTOR ARNULFO ARIAS MADRID,</t>
  </si>
  <si>
    <t>-</t>
  </si>
  <si>
    <t>Servicios especializados</t>
  </si>
  <si>
    <t>Servicios técnicos</t>
  </si>
  <si>
    <t>Servicios técnicos: (Continuación)</t>
  </si>
  <si>
    <t>Fuente: Departamento de Registros y Estadística de Salud del Complejo Hospitalario Doctor Arnulfo Arias Madrid.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</si>
</sst>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\ #,##0;&quot;-&quot;;&quot;-&quot;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7" fillId="0" borderId="0" xfId="0" applyFont="1" applyFill="1" applyBorder="1"/>
    <xf numFmtId="3" fontId="5" fillId="0" borderId="4" xfId="0" applyNumberFormat="1" applyFont="1" applyFill="1" applyBorder="1" applyProtection="1"/>
    <xf numFmtId="164" fontId="5" fillId="0" borderId="4" xfId="0" applyNumberFormat="1" applyFont="1" applyFill="1" applyBorder="1" applyProtection="1"/>
    <xf numFmtId="3" fontId="5" fillId="0" borderId="4" xfId="0" applyNumberFormat="1" applyFont="1" applyFill="1" applyBorder="1" applyAlignment="1" applyProtection="1">
      <alignment horizontal="right"/>
    </xf>
    <xf numFmtId="3" fontId="5" fillId="0" borderId="0" xfId="0" applyNumberFormat="1" applyFont="1" applyFill="1" applyBorder="1" applyProtection="1"/>
    <xf numFmtId="0" fontId="2" fillId="0" borderId="0" xfId="0" applyFont="1" applyBorder="1"/>
    <xf numFmtId="0" fontId="3" fillId="0" borderId="0" xfId="0" applyFont="1" applyBorder="1" applyAlignment="1" applyProtection="1">
      <alignment horizontal="left"/>
    </xf>
    <xf numFmtId="164" fontId="5" fillId="0" borderId="0" xfId="0" applyNumberFormat="1" applyFont="1" applyFill="1" applyBorder="1" applyProtection="1"/>
    <xf numFmtId="164" fontId="2" fillId="0" borderId="0" xfId="0" applyNumberFormat="1" applyFont="1"/>
    <xf numFmtId="164" fontId="7" fillId="0" borderId="4" xfId="0" applyNumberFormat="1" applyFont="1" applyFill="1" applyBorder="1" applyProtection="1"/>
    <xf numFmtId="3" fontId="7" fillId="0" borderId="4" xfId="0" applyNumberFormat="1" applyFont="1" applyFill="1" applyBorder="1" applyAlignment="1" applyProtection="1">
      <alignment horizontal="right"/>
    </xf>
    <xf numFmtId="0" fontId="2" fillId="2" borderId="0" xfId="0" applyFont="1" applyFill="1"/>
    <xf numFmtId="3" fontId="5" fillId="0" borderId="0" xfId="0" applyNumberFormat="1" applyFont="1" applyFill="1" applyBorder="1" applyAlignment="1" applyProtection="1">
      <alignment horizontal="right"/>
    </xf>
    <xf numFmtId="3" fontId="5" fillId="2" borderId="0" xfId="0" applyNumberFormat="1" applyFont="1" applyFill="1" applyBorder="1" applyProtection="1"/>
    <xf numFmtId="3" fontId="5" fillId="0" borderId="5" xfId="0" applyNumberFormat="1" applyFont="1" applyFill="1" applyBorder="1" applyAlignment="1" applyProtection="1">
      <alignment horizontal="right"/>
    </xf>
    <xf numFmtId="3" fontId="7" fillId="0" borderId="5" xfId="0" applyNumberFormat="1" applyFont="1" applyFill="1" applyBorder="1" applyAlignment="1" applyProtection="1">
      <alignment horizontal="right"/>
    </xf>
    <xf numFmtId="0" fontId="8" fillId="0" borderId="0" xfId="0" applyFont="1"/>
    <xf numFmtId="0" fontId="6" fillId="0" borderId="0" xfId="0" applyFont="1"/>
    <xf numFmtId="3" fontId="7" fillId="0" borderId="0" xfId="0" applyNumberFormat="1" applyFont="1" applyFill="1" applyBorder="1" applyAlignment="1" applyProtection="1">
      <alignment horizontal="right"/>
    </xf>
    <xf numFmtId="0" fontId="8" fillId="0" borderId="0" xfId="0" applyFont="1" applyBorder="1" applyAlignment="1" applyProtection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2" fillId="0" borderId="3" xfId="0" applyFont="1" applyBorder="1"/>
    <xf numFmtId="0" fontId="3" fillId="0" borderId="6" xfId="0" applyFont="1" applyBorder="1" applyAlignment="1" applyProtection="1">
      <alignment horizontal="left"/>
    </xf>
    <xf numFmtId="3" fontId="7" fillId="0" borderId="7" xfId="0" applyNumberFormat="1" applyFont="1" applyFill="1" applyBorder="1" applyAlignment="1" applyProtection="1">
      <alignment horizontal="right"/>
    </xf>
    <xf numFmtId="165" fontId="7" fillId="0" borderId="7" xfId="0" applyNumberFormat="1" applyFont="1" applyFill="1" applyBorder="1" applyAlignment="1" applyProtection="1">
      <alignment horizontal="right"/>
    </xf>
    <xf numFmtId="0" fontId="4" fillId="0" borderId="7" xfId="0" applyFont="1" applyBorder="1"/>
    <xf numFmtId="0" fontId="4" fillId="0" borderId="2" xfId="0" applyFont="1" applyBorder="1"/>
    <xf numFmtId="165" fontId="7" fillId="0" borderId="0" xfId="0" applyNumberFormat="1" applyFont="1" applyFill="1" applyBorder="1" applyAlignment="1" applyProtection="1">
      <alignment horizontal="right"/>
    </xf>
    <xf numFmtId="0" fontId="4" fillId="0" borderId="0" xfId="0" applyFont="1" applyBorder="1"/>
    <xf numFmtId="0" fontId="3" fillId="0" borderId="0" xfId="0" applyFont="1" applyFill="1" applyBorder="1" applyAlignment="1">
      <alignment horizontal="left"/>
    </xf>
    <xf numFmtId="0" fontId="7" fillId="0" borderId="4" xfId="0" applyFont="1" applyFill="1" applyBorder="1"/>
    <xf numFmtId="0" fontId="7" fillId="0" borderId="5" xfId="0" applyFont="1" applyFill="1" applyBorder="1"/>
    <xf numFmtId="0" fontId="4" fillId="0" borderId="5" xfId="0" applyFont="1" applyBorder="1"/>
    <xf numFmtId="166" fontId="5" fillId="0" borderId="4" xfId="0" applyNumberFormat="1" applyFont="1" applyFill="1" applyBorder="1" applyAlignment="1" applyProtection="1">
      <alignment horizontal="right"/>
    </xf>
    <xf numFmtId="0" fontId="9" fillId="3" borderId="12" xfId="0" applyFont="1" applyFill="1" applyBorder="1" applyAlignment="1" applyProtection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  <xf numFmtId="0" fontId="9" fillId="3" borderId="16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9" fillId="3" borderId="11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9" fillId="3" borderId="1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zoomScaleNormal="100" workbookViewId="0">
      <selection sqref="A1:K1"/>
    </sheetView>
  </sheetViews>
  <sheetFormatPr baseColWidth="10" defaultRowHeight="12.75" x14ac:dyDescent="0.2"/>
  <cols>
    <col min="1" max="1" width="1.5703125" style="1" customWidth="1"/>
    <col min="2" max="2" width="2" style="1" customWidth="1"/>
    <col min="3" max="3" width="26.5703125" style="1" customWidth="1"/>
    <col min="4" max="4" width="9.7109375" style="1" customWidth="1"/>
    <col min="5" max="5" width="7.7109375" style="1" customWidth="1"/>
    <col min="6" max="6" width="9.7109375" style="1" customWidth="1"/>
    <col min="7" max="7" width="9" style="1" customWidth="1"/>
    <col min="8" max="8" width="11" style="1" customWidth="1"/>
    <col min="9" max="9" width="11.42578125" style="1" customWidth="1"/>
    <col min="10" max="10" width="12.42578125" style="1" customWidth="1"/>
    <col min="11" max="11" width="11" style="9" customWidth="1"/>
    <col min="12" max="16" width="11.42578125" style="1"/>
    <col min="17" max="20" width="0" style="1" hidden="1" customWidth="1"/>
    <col min="21" max="16384" width="11.42578125" style="1"/>
  </cols>
  <sheetData>
    <row r="1" spans="1:27" ht="15" customHeight="1" x14ac:dyDescent="0.2">
      <c r="A1" s="49" t="s">
        <v>76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7" ht="15" customHeight="1" x14ac:dyDescent="0.2">
      <c r="A2" s="49" t="s">
        <v>75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27" ht="14.25" customHeight="1" x14ac:dyDescent="0.2">
      <c r="C3" s="2"/>
      <c r="D3" s="2"/>
      <c r="E3" s="2"/>
      <c r="F3" s="2"/>
      <c r="G3" s="2"/>
      <c r="H3" s="3"/>
      <c r="I3" s="3"/>
      <c r="J3" s="3"/>
      <c r="K3" s="35"/>
    </row>
    <row r="4" spans="1:27" ht="22.5" customHeight="1" x14ac:dyDescent="0.2">
      <c r="A4" s="53" t="s">
        <v>0</v>
      </c>
      <c r="B4" s="54"/>
      <c r="C4" s="55"/>
      <c r="D4" s="50" t="s">
        <v>1</v>
      </c>
      <c r="E4" s="50"/>
      <c r="F4" s="50"/>
      <c r="G4" s="50"/>
      <c r="H4" s="50"/>
      <c r="I4" s="50"/>
      <c r="J4" s="50"/>
      <c r="K4" s="51"/>
    </row>
    <row r="5" spans="1:27" ht="22.5" customHeight="1" x14ac:dyDescent="0.2">
      <c r="A5" s="56"/>
      <c r="B5" s="57"/>
      <c r="C5" s="58"/>
      <c r="D5" s="44" t="s">
        <v>2</v>
      </c>
      <c r="E5" s="44" t="s">
        <v>3</v>
      </c>
      <c r="F5" s="52" t="s">
        <v>4</v>
      </c>
      <c r="G5" s="52"/>
      <c r="H5" s="50" t="s">
        <v>5</v>
      </c>
      <c r="I5" s="50"/>
      <c r="J5" s="50"/>
      <c r="K5" s="51"/>
    </row>
    <row r="6" spans="1:27" ht="41.25" customHeight="1" x14ac:dyDescent="0.2">
      <c r="A6" s="59"/>
      <c r="B6" s="60"/>
      <c r="C6" s="61"/>
      <c r="D6" s="45"/>
      <c r="E6" s="45"/>
      <c r="F6" s="41" t="s">
        <v>6</v>
      </c>
      <c r="G6" s="41" t="s">
        <v>7</v>
      </c>
      <c r="H6" s="42" t="s">
        <v>8</v>
      </c>
      <c r="I6" s="42" t="s">
        <v>9</v>
      </c>
      <c r="J6" s="42" t="s">
        <v>10</v>
      </c>
      <c r="K6" s="43" t="s">
        <v>11</v>
      </c>
    </row>
    <row r="7" spans="1:27" ht="12.75" customHeight="1" x14ac:dyDescent="0.2">
      <c r="C7" s="4"/>
      <c r="D7" s="37"/>
      <c r="E7" s="37"/>
      <c r="F7" s="37"/>
      <c r="G7" s="38"/>
      <c r="H7" s="39"/>
      <c r="I7" s="39"/>
      <c r="J7" s="39"/>
      <c r="K7" s="35"/>
    </row>
    <row r="8" spans="1:27" ht="18.2" customHeight="1" x14ac:dyDescent="0.2">
      <c r="A8" s="47" t="s">
        <v>12</v>
      </c>
      <c r="B8" s="47"/>
      <c r="C8" s="48"/>
      <c r="D8" s="5">
        <f t="shared" ref="D8:D20" si="0">SUM(F8:G8)</f>
        <v>186868</v>
      </c>
      <c r="E8" s="6">
        <f>SUM(D8/D$8)*100</f>
        <v>100</v>
      </c>
      <c r="F8" s="7">
        <f t="shared" ref="F8:H8" si="1">SUM(F9,F39)</f>
        <v>72980</v>
      </c>
      <c r="G8" s="7">
        <f t="shared" si="1"/>
        <v>113888</v>
      </c>
      <c r="H8" s="7">
        <f t="shared" si="1"/>
        <v>73472</v>
      </c>
      <c r="I8" s="7">
        <f>SUM(I9,I39)</f>
        <v>69081</v>
      </c>
      <c r="J8" s="7">
        <f>SUM(J9,J39)</f>
        <v>44087</v>
      </c>
      <c r="K8" s="7">
        <f>SUM(K9,K39)</f>
        <v>228</v>
      </c>
      <c r="L8" s="8"/>
      <c r="M8" s="8"/>
      <c r="N8" s="8"/>
      <c r="O8" s="8"/>
      <c r="P8" s="8"/>
      <c r="S8" s="1" t="s">
        <v>13</v>
      </c>
      <c r="T8" s="1" t="s">
        <v>14</v>
      </c>
      <c r="U8" s="8"/>
      <c r="V8" s="8"/>
      <c r="W8" s="8"/>
      <c r="X8" s="9"/>
      <c r="Y8" s="9"/>
      <c r="Z8" s="9"/>
      <c r="AA8" s="9"/>
    </row>
    <row r="9" spans="1:27" ht="18.2" customHeight="1" x14ac:dyDescent="0.2">
      <c r="A9" s="10" t="s">
        <v>78</v>
      </c>
      <c r="B9" s="10"/>
      <c r="C9" s="10"/>
      <c r="D9" s="5">
        <f>SUM(F9:G9)</f>
        <v>128674</v>
      </c>
      <c r="E9" s="6">
        <f>SUM(D9/D$8)*100</f>
        <v>68.858231478904898</v>
      </c>
      <c r="F9" s="7">
        <f t="shared" ref="F9:K9" si="2">SUM(F10,F22,F27,F28)</f>
        <v>48360</v>
      </c>
      <c r="G9" s="7">
        <f t="shared" si="2"/>
        <v>80314</v>
      </c>
      <c r="H9" s="7">
        <f t="shared" si="2"/>
        <v>47088</v>
      </c>
      <c r="I9" s="7">
        <f t="shared" si="2"/>
        <v>48578</v>
      </c>
      <c r="J9" s="7">
        <f t="shared" si="2"/>
        <v>32991</v>
      </c>
      <c r="K9" s="7">
        <f t="shared" si="2"/>
        <v>17</v>
      </c>
      <c r="L9" s="8"/>
      <c r="Q9" s="11" t="s">
        <v>15</v>
      </c>
      <c r="R9" s="8"/>
      <c r="S9" s="8"/>
      <c r="T9" s="8">
        <v>174842</v>
      </c>
    </row>
    <row r="10" spans="1:27" ht="18.2" customHeight="1" x14ac:dyDescent="0.2">
      <c r="B10" s="10" t="s">
        <v>16</v>
      </c>
      <c r="C10" s="10"/>
      <c r="D10" s="5">
        <f>SUM(F10:G10)</f>
        <v>47911</v>
      </c>
      <c r="E10" s="6">
        <f>SUM(D10/D$8)*100</f>
        <v>25.638953699937922</v>
      </c>
      <c r="F10" s="7">
        <f t="shared" ref="F10:K10" si="3">SUM(F11:F21)</f>
        <v>14271</v>
      </c>
      <c r="G10" s="7">
        <f t="shared" si="3"/>
        <v>33640</v>
      </c>
      <c r="H10" s="7">
        <f t="shared" si="3"/>
        <v>15633</v>
      </c>
      <c r="I10" s="7">
        <f t="shared" si="3"/>
        <v>18517</v>
      </c>
      <c r="J10" s="7">
        <f t="shared" si="3"/>
        <v>13751</v>
      </c>
      <c r="K10" s="7">
        <f t="shared" si="3"/>
        <v>10</v>
      </c>
      <c r="L10" s="8"/>
      <c r="M10" s="12"/>
      <c r="R10" s="1" t="s">
        <v>16</v>
      </c>
      <c r="T10" s="1">
        <v>77942</v>
      </c>
    </row>
    <row r="11" spans="1:27" ht="18.2" customHeight="1" x14ac:dyDescent="0.2">
      <c r="C11" s="10" t="s">
        <v>17</v>
      </c>
      <c r="D11" s="5">
        <f t="shared" si="0"/>
        <v>5754</v>
      </c>
      <c r="E11" s="13">
        <f t="shared" ref="E11:E38" si="4">SUM(D11/D$8)*100</f>
        <v>3.0791788856304985</v>
      </c>
      <c r="F11" s="14">
        <v>1235</v>
      </c>
      <c r="G11" s="14">
        <v>4519</v>
      </c>
      <c r="H11" s="14">
        <v>3022</v>
      </c>
      <c r="I11" s="14">
        <v>1286</v>
      </c>
      <c r="J11" s="14">
        <v>1446</v>
      </c>
      <c r="K11" s="14" t="s">
        <v>77</v>
      </c>
      <c r="L11" s="8"/>
      <c r="R11" s="1" t="s">
        <v>18</v>
      </c>
      <c r="T11" s="1">
        <v>68962</v>
      </c>
    </row>
    <row r="12" spans="1:27" ht="18.2" customHeight="1" x14ac:dyDescent="0.2">
      <c r="C12" s="10" t="s">
        <v>21</v>
      </c>
      <c r="D12" s="5">
        <f t="shared" si="0"/>
        <v>5614</v>
      </c>
      <c r="E12" s="13">
        <f t="shared" si="4"/>
        <v>3.0042596913329196</v>
      </c>
      <c r="F12" s="14">
        <v>1665</v>
      </c>
      <c r="G12" s="14">
        <v>3949</v>
      </c>
      <c r="H12" s="14">
        <v>2163</v>
      </c>
      <c r="I12" s="14">
        <v>2008</v>
      </c>
      <c r="J12" s="14">
        <v>1443</v>
      </c>
      <c r="K12" s="14" t="s">
        <v>77</v>
      </c>
      <c r="L12" s="8"/>
      <c r="S12" s="15" t="s">
        <v>22</v>
      </c>
      <c r="T12" s="15">
        <v>14004</v>
      </c>
    </row>
    <row r="13" spans="1:27" ht="18.2" customHeight="1" x14ac:dyDescent="0.2">
      <c r="C13" s="10" t="s">
        <v>23</v>
      </c>
      <c r="D13" s="5">
        <f t="shared" si="0"/>
        <v>8246</v>
      </c>
      <c r="E13" s="13">
        <f t="shared" si="4"/>
        <v>4.4127405441274057</v>
      </c>
      <c r="F13" s="14">
        <v>1242</v>
      </c>
      <c r="G13" s="14">
        <v>7004</v>
      </c>
      <c r="H13" s="14">
        <v>2860</v>
      </c>
      <c r="I13" s="14">
        <v>2879</v>
      </c>
      <c r="J13" s="14">
        <v>2507</v>
      </c>
      <c r="K13" s="14" t="s">
        <v>77</v>
      </c>
      <c r="L13" s="8"/>
      <c r="Q13" s="11"/>
      <c r="R13" s="16"/>
      <c r="S13" s="17" t="s">
        <v>24</v>
      </c>
      <c r="T13" s="17">
        <v>11621</v>
      </c>
    </row>
    <row r="14" spans="1:27" ht="18.2" customHeight="1" x14ac:dyDescent="0.2">
      <c r="C14" s="10" t="s">
        <v>25</v>
      </c>
      <c r="D14" s="5">
        <f t="shared" si="0"/>
        <v>912</v>
      </c>
      <c r="E14" s="13">
        <f t="shared" si="4"/>
        <v>0.48804503713851488</v>
      </c>
      <c r="F14" s="14">
        <v>461</v>
      </c>
      <c r="G14" s="14">
        <v>451</v>
      </c>
      <c r="H14" s="14">
        <v>140</v>
      </c>
      <c r="I14" s="14">
        <v>178</v>
      </c>
      <c r="J14" s="14">
        <v>594</v>
      </c>
      <c r="K14" s="14" t="s">
        <v>77</v>
      </c>
      <c r="L14" s="8"/>
      <c r="S14" s="1" t="s">
        <v>26</v>
      </c>
      <c r="T14" s="1">
        <v>10693</v>
      </c>
    </row>
    <row r="15" spans="1:27" ht="18.2" customHeight="1" x14ac:dyDescent="0.2">
      <c r="C15" s="10" t="s">
        <v>27</v>
      </c>
      <c r="D15" s="5">
        <f t="shared" si="0"/>
        <v>5343</v>
      </c>
      <c r="E15" s="13">
        <f t="shared" si="4"/>
        <v>2.8592375366568912</v>
      </c>
      <c r="F15" s="14">
        <v>2444</v>
      </c>
      <c r="G15" s="14">
        <v>2899</v>
      </c>
      <c r="H15" s="14">
        <v>183</v>
      </c>
      <c r="I15" s="14">
        <v>3465</v>
      </c>
      <c r="J15" s="14">
        <v>1695</v>
      </c>
      <c r="K15" s="14" t="s">
        <v>77</v>
      </c>
      <c r="L15" s="8"/>
      <c r="S15" s="1" t="s">
        <v>20</v>
      </c>
      <c r="T15" s="1">
        <v>9214</v>
      </c>
    </row>
    <row r="16" spans="1:27" ht="18.2" customHeight="1" x14ac:dyDescent="0.2">
      <c r="C16" s="10" t="s">
        <v>30</v>
      </c>
      <c r="D16" s="5">
        <f t="shared" si="0"/>
        <v>396</v>
      </c>
      <c r="E16" s="13">
        <f t="shared" si="4"/>
        <v>0.21191429244172355</v>
      </c>
      <c r="F16" s="14">
        <v>169</v>
      </c>
      <c r="G16" s="14">
        <v>227</v>
      </c>
      <c r="H16" s="14">
        <v>128</v>
      </c>
      <c r="I16" s="14">
        <v>160</v>
      </c>
      <c r="J16" s="14">
        <v>108</v>
      </c>
      <c r="K16" s="14" t="s">
        <v>77</v>
      </c>
      <c r="L16" s="8"/>
      <c r="S16" s="1" t="s">
        <v>31</v>
      </c>
      <c r="T16" s="1">
        <v>6922</v>
      </c>
    </row>
    <row r="17" spans="2:20" ht="18.2" customHeight="1" x14ac:dyDescent="0.2">
      <c r="C17" s="10" t="s">
        <v>32</v>
      </c>
      <c r="D17" s="5">
        <f t="shared" si="0"/>
        <v>2476</v>
      </c>
      <c r="E17" s="13">
        <f t="shared" si="4"/>
        <v>1.3249994648628978</v>
      </c>
      <c r="F17" s="14">
        <v>1000</v>
      </c>
      <c r="G17" s="14">
        <v>1476</v>
      </c>
      <c r="H17" s="14">
        <v>934</v>
      </c>
      <c r="I17" s="14">
        <v>1061</v>
      </c>
      <c r="J17" s="14">
        <v>481</v>
      </c>
      <c r="K17" s="14" t="s">
        <v>77</v>
      </c>
      <c r="L17" s="8"/>
      <c r="S17" s="1" t="s">
        <v>33</v>
      </c>
      <c r="T17" s="1">
        <v>6801</v>
      </c>
    </row>
    <row r="18" spans="2:20" ht="18.2" customHeight="1" x14ac:dyDescent="0.2">
      <c r="C18" s="10" t="s">
        <v>34</v>
      </c>
      <c r="D18" s="5">
        <f t="shared" si="0"/>
        <v>3121</v>
      </c>
      <c r="E18" s="13">
        <f t="shared" si="4"/>
        <v>1.670162895733887</v>
      </c>
      <c r="F18" s="14">
        <v>1313</v>
      </c>
      <c r="G18" s="14">
        <v>1808</v>
      </c>
      <c r="H18" s="14">
        <v>1419</v>
      </c>
      <c r="I18" s="14">
        <v>913</v>
      </c>
      <c r="J18" s="14">
        <v>789</v>
      </c>
      <c r="K18" s="14" t="s">
        <v>77</v>
      </c>
      <c r="L18" s="8"/>
      <c r="S18" s="1" t="s">
        <v>35</v>
      </c>
      <c r="T18" s="1">
        <v>6758</v>
      </c>
    </row>
    <row r="19" spans="2:20" ht="18.2" customHeight="1" x14ac:dyDescent="0.2">
      <c r="C19" s="10" t="s">
        <v>35</v>
      </c>
      <c r="D19" s="5">
        <f t="shared" si="0"/>
        <v>5831</v>
      </c>
      <c r="E19" s="13">
        <f t="shared" si="4"/>
        <v>3.1203844424941671</v>
      </c>
      <c r="F19" s="14">
        <v>3084</v>
      </c>
      <c r="G19" s="14">
        <v>2747</v>
      </c>
      <c r="H19" s="14">
        <v>1448</v>
      </c>
      <c r="I19" s="14">
        <v>2865</v>
      </c>
      <c r="J19" s="14">
        <v>1517</v>
      </c>
      <c r="K19" s="14">
        <v>1</v>
      </c>
      <c r="L19" s="8"/>
      <c r="S19" s="1" t="s">
        <v>36</v>
      </c>
      <c r="T19" s="1">
        <v>6552</v>
      </c>
    </row>
    <row r="20" spans="2:20" ht="18.2" customHeight="1" x14ac:dyDescent="0.2">
      <c r="C20" s="10" t="s">
        <v>37</v>
      </c>
      <c r="D20" s="5">
        <f t="shared" si="0"/>
        <v>2621</v>
      </c>
      <c r="E20" s="13">
        <f t="shared" si="4"/>
        <v>1.4025943446711047</v>
      </c>
      <c r="F20" s="14">
        <v>815</v>
      </c>
      <c r="G20" s="14">
        <v>1806</v>
      </c>
      <c r="H20" s="14">
        <v>646</v>
      </c>
      <c r="I20" s="14">
        <v>1082</v>
      </c>
      <c r="J20" s="14">
        <v>884</v>
      </c>
      <c r="K20" s="14">
        <v>9</v>
      </c>
      <c r="L20" s="8"/>
      <c r="S20" s="1" t="s">
        <v>38</v>
      </c>
      <c r="T20" s="1">
        <v>6139</v>
      </c>
    </row>
    <row r="21" spans="2:20" ht="18.2" customHeight="1" x14ac:dyDescent="0.2">
      <c r="C21" s="10" t="s">
        <v>31</v>
      </c>
      <c r="D21" s="5">
        <f>SUM(F21:G21)</f>
        <v>7597</v>
      </c>
      <c r="E21" s="13">
        <f t="shared" si="4"/>
        <v>4.0654365648479143</v>
      </c>
      <c r="F21" s="14">
        <v>843</v>
      </c>
      <c r="G21" s="14">
        <v>6754</v>
      </c>
      <c r="H21" s="14">
        <v>2690</v>
      </c>
      <c r="I21" s="14">
        <v>2620</v>
      </c>
      <c r="J21" s="14">
        <v>2287</v>
      </c>
      <c r="K21" s="14" t="s">
        <v>77</v>
      </c>
      <c r="L21" s="8"/>
      <c r="S21" s="1" t="s">
        <v>21</v>
      </c>
      <c r="T21" s="1">
        <v>5499</v>
      </c>
    </row>
    <row r="22" spans="2:20" ht="18.2" customHeight="1" x14ac:dyDescent="0.2">
      <c r="B22" s="10" t="s">
        <v>39</v>
      </c>
      <c r="D22" s="5">
        <f>SUM(F22:G22)</f>
        <v>16430</v>
      </c>
      <c r="E22" s="6">
        <f t="shared" si="4"/>
        <v>8.7923025879230252</v>
      </c>
      <c r="F22" s="18">
        <f t="shared" ref="F22:I22" si="5">SUM(F23:F25)</f>
        <v>6652</v>
      </c>
      <c r="G22" s="18">
        <f t="shared" si="5"/>
        <v>9778</v>
      </c>
      <c r="H22" s="18">
        <f t="shared" si="5"/>
        <v>7437</v>
      </c>
      <c r="I22" s="18">
        <f t="shared" si="5"/>
        <v>5126</v>
      </c>
      <c r="J22" s="18">
        <f>SUM(J23:J25)</f>
        <v>3867</v>
      </c>
      <c r="K22" s="40">
        <f>SUM(K23:K25)</f>
        <v>0</v>
      </c>
      <c r="L22" s="8"/>
      <c r="S22" s="1" t="s">
        <v>40</v>
      </c>
      <c r="T22" s="1">
        <v>5452</v>
      </c>
    </row>
    <row r="23" spans="2:20" ht="18.2" customHeight="1" x14ac:dyDescent="0.2">
      <c r="C23" s="10" t="s">
        <v>41</v>
      </c>
      <c r="D23" s="5">
        <f>SUM(F23:G23)</f>
        <v>4260</v>
      </c>
      <c r="E23" s="13">
        <f t="shared" si="4"/>
        <v>2.2796840550549051</v>
      </c>
      <c r="F23" s="19">
        <v>1536</v>
      </c>
      <c r="G23" s="19">
        <v>2724</v>
      </c>
      <c r="H23" s="19">
        <v>3195</v>
      </c>
      <c r="I23" s="14">
        <v>818</v>
      </c>
      <c r="J23" s="14">
        <v>247</v>
      </c>
      <c r="K23" s="14" t="s">
        <v>77</v>
      </c>
      <c r="L23" s="8"/>
      <c r="S23" s="1" t="s">
        <v>19</v>
      </c>
      <c r="T23" s="1">
        <v>5016</v>
      </c>
    </row>
    <row r="24" spans="2:20" ht="18.2" customHeight="1" x14ac:dyDescent="0.2">
      <c r="C24" s="10" t="s">
        <v>42</v>
      </c>
      <c r="D24" s="5">
        <f>SUM(F24:G24)</f>
        <v>11695</v>
      </c>
      <c r="E24" s="13">
        <f t="shared" si="4"/>
        <v>6.2584284093584781</v>
      </c>
      <c r="F24" s="14">
        <v>4846</v>
      </c>
      <c r="G24" s="14">
        <v>6849</v>
      </c>
      <c r="H24" s="14">
        <v>4122</v>
      </c>
      <c r="I24" s="14">
        <v>4065</v>
      </c>
      <c r="J24" s="14">
        <v>3508</v>
      </c>
      <c r="K24" s="14" t="s">
        <v>77</v>
      </c>
      <c r="L24" s="8"/>
      <c r="S24" s="1" t="s">
        <v>43</v>
      </c>
      <c r="T24" s="1">
        <v>4955</v>
      </c>
    </row>
    <row r="25" spans="2:20" ht="18.2" customHeight="1" x14ac:dyDescent="0.2">
      <c r="C25" s="10" t="s">
        <v>35</v>
      </c>
      <c r="D25" s="5">
        <f>SUM(F25:G25)</f>
        <v>475</v>
      </c>
      <c r="E25" s="13">
        <f t="shared" si="4"/>
        <v>0.25419012350964315</v>
      </c>
      <c r="F25" s="19">
        <v>270</v>
      </c>
      <c r="G25" s="19">
        <v>205</v>
      </c>
      <c r="H25" s="19">
        <v>120</v>
      </c>
      <c r="I25" s="19">
        <v>243</v>
      </c>
      <c r="J25" s="19">
        <v>112</v>
      </c>
      <c r="K25" s="14" t="s">
        <v>77</v>
      </c>
      <c r="L25" s="8"/>
      <c r="S25" s="1" t="s">
        <v>17</v>
      </c>
      <c r="T25" s="1">
        <v>4544</v>
      </c>
    </row>
    <row r="26" spans="2:20" ht="18.2" customHeight="1" x14ac:dyDescent="0.2">
      <c r="B26" s="10" t="s">
        <v>44</v>
      </c>
      <c r="C26" s="10"/>
      <c r="D26" s="5"/>
      <c r="E26" s="13"/>
      <c r="F26" s="14"/>
      <c r="G26" s="14"/>
      <c r="H26" s="14"/>
      <c r="I26" s="14"/>
      <c r="J26" s="14"/>
      <c r="K26" s="14"/>
      <c r="L26" s="8"/>
      <c r="S26" s="1" t="s">
        <v>41</v>
      </c>
      <c r="T26" s="1">
        <v>4306</v>
      </c>
    </row>
    <row r="27" spans="2:20" s="20" customFormat="1" ht="12.75" customHeight="1" x14ac:dyDescent="0.2">
      <c r="B27" s="10"/>
      <c r="C27" s="20" t="s">
        <v>33</v>
      </c>
      <c r="D27" s="5">
        <f>SUM(F27:G27)</f>
        <v>5955</v>
      </c>
      <c r="E27" s="13">
        <f>SUM(D27/D$8)*100</f>
        <v>3.1867414431577368</v>
      </c>
      <c r="F27" s="14">
        <v>2480</v>
      </c>
      <c r="G27" s="14">
        <v>3475</v>
      </c>
      <c r="H27" s="14">
        <v>3066</v>
      </c>
      <c r="I27" s="14">
        <v>1269</v>
      </c>
      <c r="J27" s="14">
        <v>1620</v>
      </c>
      <c r="K27" s="14" t="s">
        <v>77</v>
      </c>
      <c r="L27" s="8"/>
      <c r="Q27" s="1"/>
      <c r="R27" s="1"/>
      <c r="S27" s="1" t="s">
        <v>45</v>
      </c>
      <c r="T27" s="1">
        <v>4142</v>
      </c>
    </row>
    <row r="28" spans="2:20" s="21" customFormat="1" ht="18.2" customHeight="1" x14ac:dyDescent="0.2">
      <c r="B28" s="10" t="s">
        <v>18</v>
      </c>
      <c r="C28" s="10"/>
      <c r="D28" s="5">
        <f>SUM(F28:G28)</f>
        <v>58378</v>
      </c>
      <c r="E28" s="6">
        <f>SUM(D28/D$8)*100</f>
        <v>31.240233747886208</v>
      </c>
      <c r="F28" s="7">
        <f t="shared" ref="F28:K28" si="6">SUM(F29:F38)</f>
        <v>24957</v>
      </c>
      <c r="G28" s="7">
        <f t="shared" si="6"/>
        <v>33421</v>
      </c>
      <c r="H28" s="7">
        <f t="shared" si="6"/>
        <v>20952</v>
      </c>
      <c r="I28" s="7">
        <f t="shared" si="6"/>
        <v>23666</v>
      </c>
      <c r="J28" s="7">
        <f>SUM(J29:J38)</f>
        <v>13753</v>
      </c>
      <c r="K28" s="7">
        <f t="shared" si="6"/>
        <v>7</v>
      </c>
      <c r="L28" s="8"/>
      <c r="Q28" s="1"/>
      <c r="R28" s="1"/>
      <c r="S28" s="1" t="s">
        <v>48</v>
      </c>
      <c r="T28" s="1">
        <v>3394</v>
      </c>
    </row>
    <row r="29" spans="2:20" s="21" customFormat="1" ht="18.2" customHeight="1" x14ac:dyDescent="0.2">
      <c r="C29" s="10" t="s">
        <v>47</v>
      </c>
      <c r="D29" s="5">
        <f>SUM(F29:G29)</f>
        <v>3068</v>
      </c>
      <c r="E29" s="13">
        <f t="shared" si="4"/>
        <v>1.6418006293212322</v>
      </c>
      <c r="F29" s="14">
        <v>1574</v>
      </c>
      <c r="G29" s="14">
        <v>1494</v>
      </c>
      <c r="H29" s="14">
        <v>1125</v>
      </c>
      <c r="I29" s="14">
        <v>1045</v>
      </c>
      <c r="J29" s="14">
        <v>895</v>
      </c>
      <c r="K29" s="14">
        <v>3</v>
      </c>
      <c r="L29" s="8"/>
      <c r="Q29" s="1"/>
      <c r="R29" s="1"/>
      <c r="S29" s="1" t="s">
        <v>49</v>
      </c>
      <c r="T29" s="1">
        <v>3232</v>
      </c>
    </row>
    <row r="30" spans="2:20" ht="18.2" customHeight="1" x14ac:dyDescent="0.2">
      <c r="C30" s="10" t="s">
        <v>40</v>
      </c>
      <c r="D30" s="5">
        <f t="shared" ref="D30:D38" si="7">SUM(F30:G30)</f>
        <v>4919</v>
      </c>
      <c r="E30" s="13">
        <f t="shared" si="4"/>
        <v>2.6323394053556521</v>
      </c>
      <c r="F30" s="14">
        <v>1750</v>
      </c>
      <c r="G30" s="14">
        <v>3169</v>
      </c>
      <c r="H30" s="14">
        <v>1900</v>
      </c>
      <c r="I30" s="14">
        <v>1826</v>
      </c>
      <c r="J30" s="14">
        <v>1191</v>
      </c>
      <c r="K30" s="14">
        <v>2</v>
      </c>
      <c r="L30" s="8"/>
      <c r="S30" s="1" t="s">
        <v>51</v>
      </c>
      <c r="T30" s="1">
        <v>2713</v>
      </c>
    </row>
    <row r="31" spans="2:20" ht="18.2" customHeight="1" x14ac:dyDescent="0.2">
      <c r="C31" s="10" t="s">
        <v>52</v>
      </c>
      <c r="D31" s="5">
        <f t="shared" si="7"/>
        <v>634</v>
      </c>
      <c r="E31" s="13">
        <f t="shared" si="4"/>
        <v>0.33927692274760796</v>
      </c>
      <c r="F31" s="14">
        <v>277</v>
      </c>
      <c r="G31" s="14">
        <v>357</v>
      </c>
      <c r="H31" s="14">
        <v>222</v>
      </c>
      <c r="I31" s="14">
        <v>186</v>
      </c>
      <c r="J31" s="14">
        <v>226</v>
      </c>
      <c r="K31" s="14" t="s">
        <v>77</v>
      </c>
      <c r="L31" s="8"/>
      <c r="S31" s="1" t="s">
        <v>53</v>
      </c>
      <c r="T31" s="1">
        <v>2651</v>
      </c>
    </row>
    <row r="32" spans="2:20" ht="18.2" customHeight="1" x14ac:dyDescent="0.2">
      <c r="C32" s="10" t="s">
        <v>29</v>
      </c>
      <c r="D32" s="5">
        <f t="shared" si="7"/>
        <v>1540</v>
      </c>
      <c r="E32" s="13">
        <f t="shared" si="4"/>
        <v>0.82411113727336949</v>
      </c>
      <c r="F32" s="14">
        <v>559</v>
      </c>
      <c r="G32" s="14">
        <v>981</v>
      </c>
      <c r="H32" s="14">
        <v>647</v>
      </c>
      <c r="I32" s="14">
        <v>501</v>
      </c>
      <c r="J32" s="14">
        <v>392</v>
      </c>
      <c r="K32" s="14" t="s">
        <v>77</v>
      </c>
      <c r="L32" s="8"/>
      <c r="S32" s="1" t="s">
        <v>28</v>
      </c>
      <c r="T32" s="1">
        <v>2414</v>
      </c>
    </row>
    <row r="33" spans="1:20" ht="18.2" customHeight="1" x14ac:dyDescent="0.2">
      <c r="C33" s="10" t="s">
        <v>20</v>
      </c>
      <c r="D33" s="5">
        <f>SUM(F33:G33)</f>
        <v>17598</v>
      </c>
      <c r="E33" s="13">
        <f t="shared" si="4"/>
        <v>9.4173427232056852</v>
      </c>
      <c r="F33" s="14">
        <v>7323</v>
      </c>
      <c r="G33" s="14">
        <v>10275</v>
      </c>
      <c r="H33" s="14">
        <v>4118</v>
      </c>
      <c r="I33" s="14">
        <v>8565</v>
      </c>
      <c r="J33" s="14">
        <v>4915</v>
      </c>
      <c r="K33" s="14" t="s">
        <v>77</v>
      </c>
      <c r="L33" s="8"/>
      <c r="S33" s="1" t="s">
        <v>42</v>
      </c>
      <c r="T33" s="1">
        <v>2380</v>
      </c>
    </row>
    <row r="34" spans="1:20" ht="18.2" customHeight="1" x14ac:dyDescent="0.2">
      <c r="C34" s="10" t="s">
        <v>43</v>
      </c>
      <c r="D34" s="5">
        <f t="shared" si="7"/>
        <v>2918</v>
      </c>
      <c r="E34" s="13">
        <f t="shared" si="4"/>
        <v>1.5615300640023972</v>
      </c>
      <c r="F34" s="14">
        <v>1185</v>
      </c>
      <c r="G34" s="14">
        <v>1733</v>
      </c>
      <c r="H34" s="14">
        <v>1939</v>
      </c>
      <c r="I34" s="14">
        <v>385</v>
      </c>
      <c r="J34" s="14">
        <v>594</v>
      </c>
      <c r="K34" s="14" t="s">
        <v>77</v>
      </c>
      <c r="L34" s="8"/>
      <c r="S34" s="1" t="s">
        <v>54</v>
      </c>
      <c r="T34" s="1">
        <v>2296</v>
      </c>
    </row>
    <row r="35" spans="1:20" ht="18.2" customHeight="1" x14ac:dyDescent="0.2">
      <c r="C35" s="10" t="s">
        <v>22</v>
      </c>
      <c r="D35" s="5">
        <f t="shared" si="7"/>
        <v>14282</v>
      </c>
      <c r="E35" s="13">
        <f t="shared" si="4"/>
        <v>7.6428280925573135</v>
      </c>
      <c r="F35" s="14">
        <v>5123</v>
      </c>
      <c r="G35" s="14">
        <v>9159</v>
      </c>
      <c r="H35" s="14">
        <v>5825</v>
      </c>
      <c r="I35" s="14">
        <v>5471</v>
      </c>
      <c r="J35" s="14">
        <v>2986</v>
      </c>
      <c r="K35" s="14" t="s">
        <v>77</v>
      </c>
      <c r="L35" s="8"/>
      <c r="S35" s="1" t="s">
        <v>28</v>
      </c>
      <c r="T35" s="1">
        <v>2162</v>
      </c>
    </row>
    <row r="36" spans="1:20" ht="18" customHeight="1" x14ac:dyDescent="0.2">
      <c r="C36" s="10" t="s">
        <v>55</v>
      </c>
      <c r="D36" s="5">
        <f t="shared" si="7"/>
        <v>5719</v>
      </c>
      <c r="E36" s="13">
        <f t="shared" si="4"/>
        <v>3.0604490870561039</v>
      </c>
      <c r="F36" s="14">
        <v>2187</v>
      </c>
      <c r="G36" s="14">
        <v>3532</v>
      </c>
      <c r="H36" s="14">
        <v>2628</v>
      </c>
      <c r="I36" s="14">
        <v>1735</v>
      </c>
      <c r="J36" s="14">
        <v>1356</v>
      </c>
      <c r="K36" s="14" t="s">
        <v>77</v>
      </c>
      <c r="L36" s="8"/>
      <c r="S36" s="1" t="s">
        <v>25</v>
      </c>
      <c r="T36" s="1">
        <v>1888</v>
      </c>
    </row>
    <row r="37" spans="1:20" ht="18.2" customHeight="1" x14ac:dyDescent="0.2">
      <c r="C37" s="10" t="s">
        <v>56</v>
      </c>
      <c r="D37" s="5">
        <f t="shared" si="7"/>
        <v>2580</v>
      </c>
      <c r="E37" s="13">
        <f t="shared" si="4"/>
        <v>1.3806537234839564</v>
      </c>
      <c r="F37" s="14">
        <v>1247</v>
      </c>
      <c r="G37" s="14">
        <v>1333</v>
      </c>
      <c r="H37" s="14">
        <v>1384</v>
      </c>
      <c r="I37" s="14">
        <v>661</v>
      </c>
      <c r="J37" s="14">
        <v>533</v>
      </c>
      <c r="K37" s="14">
        <v>2</v>
      </c>
      <c r="L37" s="8"/>
      <c r="S37" s="1" t="s">
        <v>56</v>
      </c>
      <c r="T37" s="1">
        <v>1869</v>
      </c>
    </row>
    <row r="38" spans="1:20" ht="18.2" customHeight="1" x14ac:dyDescent="0.2">
      <c r="C38" s="10" t="s">
        <v>36</v>
      </c>
      <c r="D38" s="5">
        <f t="shared" si="7"/>
        <v>5120</v>
      </c>
      <c r="E38" s="13">
        <f t="shared" si="4"/>
        <v>2.7399019628828905</v>
      </c>
      <c r="F38" s="14">
        <v>3732</v>
      </c>
      <c r="G38" s="14">
        <v>1388</v>
      </c>
      <c r="H38" s="14">
        <v>1164</v>
      </c>
      <c r="I38" s="14">
        <v>3291</v>
      </c>
      <c r="J38" s="14">
        <v>665</v>
      </c>
      <c r="K38" s="14" t="s">
        <v>77</v>
      </c>
      <c r="L38" s="8"/>
      <c r="S38" s="1" t="s">
        <v>57</v>
      </c>
      <c r="T38" s="1">
        <v>1830</v>
      </c>
    </row>
    <row r="39" spans="1:20" ht="19.5" customHeight="1" x14ac:dyDescent="0.2">
      <c r="A39" s="10" t="s">
        <v>79</v>
      </c>
      <c r="D39" s="5">
        <f>SUM(F39:G39)</f>
        <v>58194</v>
      </c>
      <c r="E39" s="6">
        <f>SUM(D39/D$8)*100</f>
        <v>31.141768521095102</v>
      </c>
      <c r="F39" s="7">
        <f t="shared" ref="F39:J39" si="8">SUM(F40:F56)</f>
        <v>24620</v>
      </c>
      <c r="G39" s="7">
        <f t="shared" si="8"/>
        <v>33574</v>
      </c>
      <c r="H39" s="7">
        <f t="shared" si="8"/>
        <v>26384</v>
      </c>
      <c r="I39" s="7">
        <f t="shared" si="8"/>
        <v>20503</v>
      </c>
      <c r="J39" s="7">
        <f t="shared" si="8"/>
        <v>11096</v>
      </c>
      <c r="K39" s="7">
        <f>SUM(K40:K56)</f>
        <v>211</v>
      </c>
      <c r="L39" s="8"/>
      <c r="S39" s="1" t="s">
        <v>27</v>
      </c>
      <c r="T39" s="1">
        <v>1652</v>
      </c>
    </row>
    <row r="40" spans="1:20" ht="18.2" customHeight="1" x14ac:dyDescent="0.2">
      <c r="C40" s="23" t="s">
        <v>58</v>
      </c>
      <c r="D40" s="24" t="s">
        <v>14</v>
      </c>
      <c r="E40" s="24"/>
      <c r="F40" s="25"/>
      <c r="G40" s="25"/>
      <c r="H40" s="25"/>
      <c r="I40" s="25"/>
      <c r="J40" s="25"/>
      <c r="K40" s="14"/>
      <c r="L40" s="8"/>
      <c r="S40" s="1" t="s">
        <v>52</v>
      </c>
      <c r="T40" s="1">
        <v>1283</v>
      </c>
    </row>
    <row r="41" spans="1:20" ht="12" customHeight="1" x14ac:dyDescent="0.2">
      <c r="C41" s="23" t="s">
        <v>59</v>
      </c>
      <c r="D41" s="26"/>
      <c r="E41" s="26"/>
      <c r="F41" s="27"/>
      <c r="G41" s="27"/>
      <c r="H41" s="27"/>
      <c r="I41" s="27"/>
      <c r="J41" s="27"/>
      <c r="K41" s="14"/>
      <c r="L41" s="8"/>
    </row>
    <row r="42" spans="1:20" ht="12" customHeight="1" x14ac:dyDescent="0.2">
      <c r="C42" s="23" t="s">
        <v>60</v>
      </c>
      <c r="D42" s="5">
        <f>SUM(F42:G42)</f>
        <v>2479</v>
      </c>
      <c r="E42" s="13">
        <f>SUM(D42/D$8)*100</f>
        <v>1.3266048761692746</v>
      </c>
      <c r="F42" s="14">
        <v>828</v>
      </c>
      <c r="G42" s="14">
        <v>1651</v>
      </c>
      <c r="H42" s="14">
        <v>2288</v>
      </c>
      <c r="I42" s="14">
        <v>191</v>
      </c>
      <c r="J42" s="14" t="s">
        <v>77</v>
      </c>
      <c r="K42" s="14" t="s">
        <v>77</v>
      </c>
      <c r="L42" s="8"/>
      <c r="S42" s="1" t="s">
        <v>22</v>
      </c>
      <c r="T42" s="1">
        <v>1013</v>
      </c>
    </row>
    <row r="43" spans="1:20" ht="18" customHeight="1" x14ac:dyDescent="0.2">
      <c r="C43" s="23" t="s">
        <v>61</v>
      </c>
      <c r="D43" s="5">
        <f>SUM(F43:G43)</f>
        <v>8076</v>
      </c>
      <c r="E43" s="13">
        <f>SUM(D43/D$8)*100</f>
        <v>4.3217672367660596</v>
      </c>
      <c r="F43" s="14">
        <v>3300</v>
      </c>
      <c r="G43" s="14">
        <v>4776</v>
      </c>
      <c r="H43" s="14">
        <v>1770</v>
      </c>
      <c r="I43" s="14">
        <v>2584</v>
      </c>
      <c r="J43" s="14">
        <v>3513</v>
      </c>
      <c r="K43" s="14">
        <v>209</v>
      </c>
      <c r="L43" s="8"/>
    </row>
    <row r="44" spans="1:20" ht="18.2" customHeight="1" x14ac:dyDescent="0.2">
      <c r="C44" s="10" t="s">
        <v>62</v>
      </c>
      <c r="D44" s="5">
        <f>SUM(F44:G44)</f>
        <v>807</v>
      </c>
      <c r="E44" s="13">
        <f>SUM(D44/D$8)*100</f>
        <v>0.43185564141533056</v>
      </c>
      <c r="F44" s="14">
        <v>213</v>
      </c>
      <c r="G44" s="14">
        <v>594</v>
      </c>
      <c r="H44" s="14">
        <v>345</v>
      </c>
      <c r="I44" s="14">
        <v>221</v>
      </c>
      <c r="J44" s="14">
        <v>241</v>
      </c>
      <c r="K44" s="14" t="s">
        <v>77</v>
      </c>
      <c r="L44" s="8"/>
      <c r="Q44" s="21"/>
      <c r="R44" s="21"/>
      <c r="S44" s="21" t="s">
        <v>50</v>
      </c>
      <c r="T44" s="21">
        <v>969</v>
      </c>
    </row>
    <row r="45" spans="1:20" ht="18.2" customHeight="1" x14ac:dyDescent="0.2">
      <c r="C45" s="10" t="s">
        <v>57</v>
      </c>
      <c r="D45" s="5">
        <f t="shared" ref="D45:D56" si="9">SUM(F45:G45)</f>
        <v>1968</v>
      </c>
      <c r="E45" s="13">
        <f t="shared" ref="E45:E56" si="10">SUM(D45/D$8)*100</f>
        <v>1.0531498169831111</v>
      </c>
      <c r="F45" s="14">
        <v>742</v>
      </c>
      <c r="G45" s="14">
        <v>1226</v>
      </c>
      <c r="H45" s="14">
        <v>609</v>
      </c>
      <c r="I45" s="14">
        <v>853</v>
      </c>
      <c r="J45" s="14">
        <v>506</v>
      </c>
      <c r="K45" s="14" t="s">
        <v>77</v>
      </c>
      <c r="L45" s="8"/>
      <c r="S45" s="1" t="s">
        <v>63</v>
      </c>
      <c r="T45" s="1">
        <v>901</v>
      </c>
    </row>
    <row r="46" spans="1:20" ht="18.2" customHeight="1" x14ac:dyDescent="0.2">
      <c r="C46" s="10" t="s">
        <v>64</v>
      </c>
      <c r="D46" s="5">
        <f t="shared" si="9"/>
        <v>1176</v>
      </c>
      <c r="E46" s="13">
        <f t="shared" si="10"/>
        <v>0.62932123209966395</v>
      </c>
      <c r="F46" s="14">
        <v>448</v>
      </c>
      <c r="G46" s="14">
        <v>728</v>
      </c>
      <c r="H46" s="14">
        <v>737</v>
      </c>
      <c r="I46" s="14">
        <v>370</v>
      </c>
      <c r="J46" s="14">
        <v>67</v>
      </c>
      <c r="K46" s="14">
        <v>2</v>
      </c>
      <c r="L46" s="8"/>
      <c r="S46" s="1" t="s">
        <v>62</v>
      </c>
      <c r="T46" s="1">
        <v>737</v>
      </c>
    </row>
    <row r="47" spans="1:20" ht="18.2" customHeight="1" x14ac:dyDescent="0.2">
      <c r="A47" s="20" t="s">
        <v>80</v>
      </c>
      <c r="B47" s="20"/>
      <c r="C47" s="10"/>
      <c r="D47" s="5"/>
      <c r="E47" s="13"/>
      <c r="F47" s="14"/>
      <c r="G47" s="14"/>
      <c r="H47" s="14"/>
      <c r="I47" s="14"/>
      <c r="J47" s="14"/>
      <c r="K47" s="14"/>
      <c r="L47" s="8"/>
    </row>
    <row r="48" spans="1:20" ht="18.2" customHeight="1" x14ac:dyDescent="0.2">
      <c r="C48" s="10" t="s">
        <v>20</v>
      </c>
      <c r="D48" s="5">
        <f t="shared" si="9"/>
        <v>10911</v>
      </c>
      <c r="E48" s="13">
        <f t="shared" si="10"/>
        <v>5.8388809212920352</v>
      </c>
      <c r="F48" s="14">
        <v>4193</v>
      </c>
      <c r="G48" s="14">
        <v>6718</v>
      </c>
      <c r="H48" s="14">
        <v>5518</v>
      </c>
      <c r="I48" s="14">
        <v>4294</v>
      </c>
      <c r="J48" s="14">
        <v>1099</v>
      </c>
      <c r="K48" s="14" t="s">
        <v>77</v>
      </c>
      <c r="L48" s="8"/>
      <c r="S48" s="1" t="s">
        <v>30</v>
      </c>
      <c r="T48" s="1">
        <v>621</v>
      </c>
    </row>
    <row r="49" spans="1:20" ht="18.2" customHeight="1" x14ac:dyDescent="0.2">
      <c r="C49" s="10" t="s">
        <v>22</v>
      </c>
      <c r="D49" s="5">
        <f>SUM(F49:G49)</f>
        <v>1511</v>
      </c>
      <c r="E49" s="13">
        <f t="shared" si="10"/>
        <v>0.80859216131172806</v>
      </c>
      <c r="F49" s="14">
        <v>739</v>
      </c>
      <c r="G49" s="14">
        <v>772</v>
      </c>
      <c r="H49" s="14">
        <v>843</v>
      </c>
      <c r="I49" s="14">
        <v>380</v>
      </c>
      <c r="J49" s="14">
        <v>288</v>
      </c>
      <c r="K49" s="14" t="s">
        <v>77</v>
      </c>
      <c r="L49" s="8"/>
      <c r="S49" s="1" t="s">
        <v>65</v>
      </c>
      <c r="T49" s="1">
        <v>532</v>
      </c>
    </row>
    <row r="50" spans="1:20" ht="18.2" customHeight="1" x14ac:dyDescent="0.2">
      <c r="C50" s="10" t="s">
        <v>45</v>
      </c>
      <c r="D50" s="5">
        <f t="shared" si="9"/>
        <v>3861</v>
      </c>
      <c r="E50" s="13">
        <f t="shared" si="10"/>
        <v>2.0661643513068046</v>
      </c>
      <c r="F50" s="14">
        <v>1679</v>
      </c>
      <c r="G50" s="14">
        <v>2182</v>
      </c>
      <c r="H50" s="14">
        <v>1734</v>
      </c>
      <c r="I50" s="14">
        <v>965</v>
      </c>
      <c r="J50" s="14">
        <v>1162</v>
      </c>
      <c r="K50" s="14" t="s">
        <v>77</v>
      </c>
      <c r="L50" s="8"/>
      <c r="S50" s="1" t="s">
        <v>35</v>
      </c>
      <c r="T50" s="1">
        <v>416</v>
      </c>
    </row>
    <row r="51" spans="1:20" ht="18.2" customHeight="1" x14ac:dyDescent="0.2">
      <c r="C51" s="10" t="s">
        <v>66</v>
      </c>
      <c r="D51" s="5">
        <f t="shared" si="9"/>
        <v>16326</v>
      </c>
      <c r="E51" s="13">
        <f t="shared" si="10"/>
        <v>8.7366483293019677</v>
      </c>
      <c r="F51" s="14">
        <v>7459</v>
      </c>
      <c r="G51" s="14">
        <v>8867</v>
      </c>
      <c r="H51" s="14">
        <v>8595</v>
      </c>
      <c r="I51" s="14">
        <v>6387</v>
      </c>
      <c r="J51" s="14">
        <v>1344</v>
      </c>
      <c r="K51" s="14" t="s">
        <v>77</v>
      </c>
      <c r="L51" s="8"/>
      <c r="S51" s="1" t="s">
        <v>67</v>
      </c>
      <c r="T51" s="1">
        <v>170</v>
      </c>
    </row>
    <row r="52" spans="1:20" ht="18.2" customHeight="1" x14ac:dyDescent="0.2">
      <c r="C52" s="10" t="s">
        <v>65</v>
      </c>
      <c r="D52" s="5">
        <f t="shared" si="9"/>
        <v>691</v>
      </c>
      <c r="E52" s="13">
        <f t="shared" si="10"/>
        <v>0.36977973756876514</v>
      </c>
      <c r="F52" s="14">
        <v>301</v>
      </c>
      <c r="G52" s="14">
        <v>390</v>
      </c>
      <c r="H52" s="14">
        <v>185</v>
      </c>
      <c r="I52" s="14">
        <v>254</v>
      </c>
      <c r="J52" s="14">
        <v>252</v>
      </c>
      <c r="K52" s="14" t="s">
        <v>77</v>
      </c>
      <c r="L52" s="8"/>
      <c r="S52" s="1" t="s">
        <v>68</v>
      </c>
      <c r="T52" s="1">
        <v>117</v>
      </c>
    </row>
    <row r="53" spans="1:20" ht="18.2" customHeight="1" x14ac:dyDescent="0.2">
      <c r="C53" s="23" t="s">
        <v>48</v>
      </c>
      <c r="D53" s="5">
        <f>SUM(F53:G53)</f>
        <v>3630</v>
      </c>
      <c r="E53" s="13">
        <f t="shared" si="10"/>
        <v>1.9425476807157993</v>
      </c>
      <c r="F53" s="14">
        <v>2012</v>
      </c>
      <c r="G53" s="14">
        <v>1618</v>
      </c>
      <c r="H53" s="14">
        <v>1439</v>
      </c>
      <c r="I53" s="14">
        <v>1525</v>
      </c>
      <c r="J53" s="14">
        <v>666</v>
      </c>
      <c r="K53" s="14" t="s">
        <v>77</v>
      </c>
      <c r="L53" s="8"/>
      <c r="R53" s="1" t="s">
        <v>44</v>
      </c>
    </row>
    <row r="54" spans="1:20" ht="18.2" customHeight="1" x14ac:dyDescent="0.2">
      <c r="C54" s="23" t="s">
        <v>53</v>
      </c>
      <c r="D54" s="5">
        <f>SUM(F54:G54)</f>
        <v>3903</v>
      </c>
      <c r="E54" s="13">
        <f t="shared" si="10"/>
        <v>2.0886401095960787</v>
      </c>
      <c r="F54" s="14">
        <v>1148</v>
      </c>
      <c r="G54" s="14">
        <v>2755</v>
      </c>
      <c r="H54" s="14">
        <v>1224</v>
      </c>
      <c r="I54" s="14">
        <v>1443</v>
      </c>
      <c r="J54" s="14">
        <v>1236</v>
      </c>
      <c r="K54" s="14" t="s">
        <v>77</v>
      </c>
      <c r="L54" s="8"/>
      <c r="Q54" s="20"/>
      <c r="R54" s="20" t="s">
        <v>46</v>
      </c>
      <c r="S54" s="20"/>
      <c r="T54" s="20"/>
    </row>
    <row r="55" spans="1:20" ht="18.2" customHeight="1" x14ac:dyDescent="0.2">
      <c r="C55" s="10" t="s">
        <v>63</v>
      </c>
      <c r="D55" s="5">
        <f t="shared" si="9"/>
        <v>1513</v>
      </c>
      <c r="E55" s="13">
        <f t="shared" si="10"/>
        <v>0.80966243551597927</v>
      </c>
      <c r="F55" s="14">
        <v>842</v>
      </c>
      <c r="G55" s="14">
        <v>671</v>
      </c>
      <c r="H55" s="14">
        <v>223</v>
      </c>
      <c r="I55" s="14">
        <v>693</v>
      </c>
      <c r="J55" s="14">
        <v>597</v>
      </c>
      <c r="K55" s="14" t="s">
        <v>77</v>
      </c>
      <c r="L55" s="8"/>
      <c r="S55" s="1" t="s">
        <v>69</v>
      </c>
    </row>
    <row r="56" spans="1:20" ht="18.2" customHeight="1" x14ac:dyDescent="0.2">
      <c r="C56" s="10" t="s">
        <v>70</v>
      </c>
      <c r="D56" s="5">
        <f t="shared" si="9"/>
        <v>1342</v>
      </c>
      <c r="E56" s="13">
        <f t="shared" si="10"/>
        <v>0.71815399105250766</v>
      </c>
      <c r="F56" s="14">
        <v>716</v>
      </c>
      <c r="G56" s="14">
        <v>626</v>
      </c>
      <c r="H56" s="14">
        <v>874</v>
      </c>
      <c r="I56" s="14">
        <v>343</v>
      </c>
      <c r="J56" s="14">
        <v>125</v>
      </c>
      <c r="K56" s="14" t="s">
        <v>77</v>
      </c>
      <c r="L56" s="8"/>
    </row>
    <row r="57" spans="1:20" ht="11.25" customHeight="1" x14ac:dyDescent="0.2">
      <c r="A57" s="28"/>
      <c r="B57" s="28"/>
      <c r="C57" s="29"/>
      <c r="D57" s="30"/>
      <c r="E57" s="31"/>
      <c r="F57" s="30"/>
      <c r="G57" s="30"/>
      <c r="H57" s="32"/>
      <c r="I57" s="32"/>
      <c r="J57" s="32"/>
      <c r="K57" s="33"/>
    </row>
    <row r="58" spans="1:20" ht="11.25" customHeight="1" x14ac:dyDescent="0.2">
      <c r="C58" s="10"/>
      <c r="D58" s="22"/>
      <c r="E58" s="34"/>
      <c r="F58" s="22"/>
      <c r="G58" s="22"/>
      <c r="H58" s="35"/>
      <c r="I58" s="35"/>
      <c r="J58" s="35"/>
      <c r="K58" s="35"/>
    </row>
    <row r="59" spans="1:20" ht="18" customHeight="1" x14ac:dyDescent="0.2">
      <c r="A59" s="10" t="s">
        <v>71</v>
      </c>
      <c r="D59" s="2"/>
      <c r="E59" s="2"/>
      <c r="F59" s="2"/>
      <c r="G59" s="2"/>
      <c r="H59" s="3"/>
      <c r="I59" s="3"/>
      <c r="J59" s="3"/>
      <c r="K59" s="35"/>
    </row>
    <row r="60" spans="1:20" ht="18" customHeight="1" x14ac:dyDescent="0.2">
      <c r="A60" s="10" t="s">
        <v>72</v>
      </c>
      <c r="D60" s="2"/>
      <c r="E60" s="2"/>
      <c r="F60" s="2"/>
      <c r="G60" s="2"/>
      <c r="H60" s="3"/>
      <c r="I60" s="3"/>
      <c r="J60" s="3"/>
      <c r="K60" s="35"/>
    </row>
    <row r="61" spans="1:20" ht="18" customHeight="1" x14ac:dyDescent="0.2">
      <c r="A61" s="2" t="s">
        <v>73</v>
      </c>
      <c r="D61" s="35"/>
      <c r="E61" s="35"/>
      <c r="F61" s="35"/>
      <c r="G61" s="35"/>
      <c r="H61" s="3"/>
      <c r="I61" s="3"/>
      <c r="J61" s="3"/>
      <c r="K61" s="35"/>
    </row>
    <row r="62" spans="1:20" ht="18" customHeight="1" x14ac:dyDescent="0.2">
      <c r="A62" s="36" t="s">
        <v>74</v>
      </c>
      <c r="D62" s="3"/>
      <c r="E62" s="3"/>
      <c r="F62" s="3"/>
      <c r="G62" s="3"/>
      <c r="H62" s="3"/>
      <c r="I62" s="3"/>
      <c r="J62" s="3"/>
      <c r="K62" s="35"/>
    </row>
    <row r="63" spans="1:20" ht="18" customHeight="1" x14ac:dyDescent="0.2">
      <c r="A63" s="46" t="s">
        <v>81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</row>
  </sheetData>
  <mergeCells count="10">
    <mergeCell ref="E5:E6"/>
    <mergeCell ref="A63:K63"/>
    <mergeCell ref="A8:C8"/>
    <mergeCell ref="A1:K1"/>
    <mergeCell ref="A2:K2"/>
    <mergeCell ref="D4:K4"/>
    <mergeCell ref="F5:G5"/>
    <mergeCell ref="H5:K5"/>
    <mergeCell ref="A4:C6"/>
    <mergeCell ref="D5:D6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D48:D56 D27:D38 D11:D25 D42:D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20.</vt:lpstr>
      <vt:lpstr>'Cuadro 20.'!Títulos_a_imprimir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2026-08-05T14:50:09Z</cp:lastPrinted>
  <dcterms:created xsi:type="dcterms:W3CDTF">2026-02-19T13:24:33Z</dcterms:created>
  <dcterms:modified xsi:type="dcterms:W3CDTF">2026-08-25T12:59:16Z</dcterms:modified>
</cp:coreProperties>
</file>