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7375" windowHeight="10845"/>
  </bookViews>
  <sheets>
    <sheet name="07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9" i="1" l="1"/>
  <c r="D592" i="1" l="1"/>
  <c r="D593" i="1"/>
  <c r="D594" i="1"/>
  <c r="D595" i="1"/>
  <c r="D596" i="1"/>
  <c r="D514" i="1"/>
  <c r="D515" i="1"/>
  <c r="D516" i="1"/>
  <c r="D517" i="1"/>
  <c r="D518" i="1"/>
  <c r="E46" i="1"/>
  <c r="F46" i="1"/>
  <c r="D46" i="1" s="1"/>
  <c r="G46" i="1"/>
  <c r="H46" i="1"/>
  <c r="I46" i="1"/>
  <c r="J46" i="1"/>
  <c r="K46" i="1"/>
  <c r="D47" i="1"/>
  <c r="D48" i="1"/>
  <c r="D49" i="1"/>
  <c r="D50" i="1"/>
  <c r="D475" i="1" l="1"/>
  <c r="D476" i="1"/>
  <c r="D477" i="1"/>
  <c r="D478" i="1"/>
  <c r="D479" i="1"/>
  <c r="D480" i="1"/>
  <c r="D481" i="1"/>
  <c r="D280" i="1"/>
  <c r="D281" i="1"/>
  <c r="D282" i="1"/>
  <c r="D283" i="1"/>
  <c r="K285" i="1"/>
  <c r="D286" i="1"/>
  <c r="E287" i="1"/>
  <c r="F287" i="1"/>
  <c r="G287" i="1"/>
  <c r="H287" i="1"/>
  <c r="I287" i="1"/>
  <c r="J287" i="1"/>
  <c r="K287" i="1"/>
  <c r="D288" i="1"/>
  <c r="D124" i="1"/>
  <c r="D125" i="1"/>
  <c r="D126" i="1"/>
  <c r="E127" i="1"/>
  <c r="I127" i="1"/>
  <c r="J127" i="1"/>
  <c r="D128" i="1"/>
  <c r="D129" i="1"/>
  <c r="D130" i="1"/>
  <c r="E131" i="1"/>
  <c r="F131" i="1"/>
  <c r="G131" i="1"/>
  <c r="H131" i="1"/>
  <c r="I131" i="1"/>
  <c r="J131" i="1"/>
  <c r="K131" i="1"/>
  <c r="D96" i="1"/>
  <c r="D285" i="1" l="1"/>
  <c r="D127" i="1"/>
  <c r="D287" i="1"/>
  <c r="D131" i="1"/>
  <c r="E183" i="1"/>
  <c r="D443" i="1" l="1"/>
  <c r="D444" i="1"/>
  <c r="D445" i="1"/>
  <c r="D446" i="1"/>
  <c r="D447" i="1"/>
  <c r="E435" i="1"/>
  <c r="F435" i="1"/>
  <c r="G435" i="1"/>
  <c r="H435" i="1"/>
  <c r="I435" i="1"/>
  <c r="J435" i="1"/>
  <c r="K435" i="1"/>
  <c r="D437" i="1"/>
  <c r="D438" i="1"/>
  <c r="D439" i="1"/>
  <c r="D440" i="1"/>
  <c r="D436" i="1"/>
  <c r="D435" i="1" l="1"/>
  <c r="K271" i="1"/>
  <c r="F271" i="1"/>
  <c r="G271" i="1"/>
  <c r="H271" i="1"/>
  <c r="I271" i="1"/>
  <c r="J271" i="1"/>
  <c r="E271" i="1"/>
  <c r="F262" i="1"/>
  <c r="G262" i="1"/>
  <c r="H262" i="1"/>
  <c r="I262" i="1"/>
  <c r="J262" i="1"/>
  <c r="K262" i="1"/>
  <c r="E262" i="1"/>
  <c r="I692" i="1"/>
  <c r="I691" i="1" s="1"/>
  <c r="G141" i="1"/>
  <c r="D692" i="1" l="1"/>
  <c r="D691" i="1" s="1"/>
  <c r="E231" i="1"/>
  <c r="K231" i="1"/>
  <c r="J231" i="1"/>
  <c r="I231" i="1"/>
  <c r="H231" i="1"/>
  <c r="G231" i="1"/>
  <c r="F231" i="1"/>
  <c r="D181" i="1"/>
  <c r="D182" i="1"/>
  <c r="D231" i="1" l="1"/>
  <c r="D376" i="1"/>
  <c r="D647" i="1"/>
  <c r="D648" i="1"/>
  <c r="D416" i="1"/>
  <c r="D417" i="1"/>
  <c r="D418" i="1"/>
  <c r="D402" i="1"/>
  <c r="D403" i="1"/>
  <c r="D693" i="1"/>
  <c r="E458" i="1" l="1"/>
  <c r="E154" i="1"/>
  <c r="D149" i="1"/>
  <c r="D150" i="1"/>
  <c r="D151" i="1"/>
  <c r="D152" i="1"/>
  <c r="D153" i="1"/>
  <c r="D722" i="1" l="1"/>
  <c r="G695" i="1"/>
  <c r="J695" i="1"/>
  <c r="K695" i="1"/>
  <c r="H686" i="1"/>
  <c r="D697" i="1"/>
  <c r="D696" i="1"/>
  <c r="D679" i="1"/>
  <c r="D680" i="1"/>
  <c r="D681" i="1"/>
  <c r="D660" i="1"/>
  <c r="D661" i="1"/>
  <c r="D662" i="1"/>
  <c r="D641" i="1"/>
  <c r="D488" i="1"/>
  <c r="D489" i="1"/>
  <c r="D490" i="1"/>
  <c r="D491" i="1"/>
  <c r="D362" i="1"/>
  <c r="D363" i="1"/>
  <c r="D364" i="1"/>
  <c r="D365" i="1"/>
  <c r="D366" i="1"/>
  <c r="D367" i="1"/>
  <c r="D308" i="1"/>
  <c r="D309" i="1"/>
  <c r="D310" i="1"/>
  <c r="D293" i="1"/>
  <c r="D294" i="1"/>
  <c r="D295" i="1"/>
  <c r="D296" i="1"/>
  <c r="D298" i="1"/>
  <c r="D297" i="1"/>
  <c r="D292" i="1"/>
  <c r="K291" i="1"/>
  <c r="K284" i="1" s="1"/>
  <c r="J291" i="1"/>
  <c r="J284" i="1" s="1"/>
  <c r="I291" i="1"/>
  <c r="I284" i="1" s="1"/>
  <c r="H291" i="1"/>
  <c r="H284" i="1" s="1"/>
  <c r="G291" i="1"/>
  <c r="G284" i="1" s="1"/>
  <c r="F291" i="1"/>
  <c r="F284" i="1" s="1"/>
  <c r="E291" i="1"/>
  <c r="E284" i="1" s="1"/>
  <c r="D272" i="1"/>
  <c r="D263" i="1"/>
  <c r="D264" i="1"/>
  <c r="E204" i="1"/>
  <c r="D214" i="1"/>
  <c r="D215" i="1"/>
  <c r="D142" i="1"/>
  <c r="D135" i="1"/>
  <c r="D116" i="1"/>
  <c r="D100" i="1"/>
  <c r="D86" i="1"/>
  <c r="D87" i="1"/>
  <c r="D88" i="1"/>
  <c r="D56" i="1"/>
  <c r="D51" i="1"/>
  <c r="D52" i="1"/>
  <c r="D695" i="1" l="1"/>
  <c r="D291" i="1"/>
  <c r="D284" i="1" s="1"/>
  <c r="F720" i="1"/>
  <c r="G720" i="1"/>
  <c r="E720" i="1"/>
  <c r="F716" i="1"/>
  <c r="G716" i="1"/>
  <c r="H716" i="1"/>
  <c r="I716" i="1"/>
  <c r="J716" i="1"/>
  <c r="K716" i="1"/>
  <c r="J698" i="1"/>
  <c r="E698" i="1"/>
  <c r="K644" i="1"/>
  <c r="H622" i="1"/>
  <c r="I622" i="1"/>
  <c r="I318" i="1"/>
  <c r="F306" i="1"/>
  <c r="G306" i="1"/>
  <c r="I306" i="1"/>
  <c r="J306" i="1"/>
  <c r="K306" i="1"/>
  <c r="G137" i="1"/>
  <c r="H137" i="1"/>
  <c r="F114" i="1"/>
  <c r="G114" i="1"/>
  <c r="H114" i="1"/>
  <c r="I114" i="1"/>
  <c r="J114" i="1"/>
  <c r="K114" i="1"/>
  <c r="E84" i="1"/>
  <c r="F84" i="1"/>
  <c r="G84" i="1"/>
  <c r="K84" i="1"/>
  <c r="D455" i="1" l="1"/>
  <c r="D456" i="1"/>
  <c r="D457" i="1"/>
  <c r="F458" i="1"/>
  <c r="G458" i="1"/>
  <c r="H458" i="1"/>
  <c r="I458" i="1"/>
  <c r="J458" i="1"/>
  <c r="K458" i="1"/>
  <c r="D459" i="1"/>
  <c r="D460" i="1"/>
  <c r="D461" i="1"/>
  <c r="E412" i="1"/>
  <c r="F412" i="1"/>
  <c r="G412" i="1"/>
  <c r="H412" i="1"/>
  <c r="I412" i="1"/>
  <c r="J412" i="1"/>
  <c r="K412" i="1"/>
  <c r="D413" i="1"/>
  <c r="D414" i="1"/>
  <c r="D415" i="1"/>
  <c r="D419" i="1"/>
  <c r="D420" i="1"/>
  <c r="D421" i="1"/>
  <c r="E422" i="1"/>
  <c r="F422" i="1"/>
  <c r="G422" i="1"/>
  <c r="H422" i="1"/>
  <c r="I422" i="1"/>
  <c r="J422" i="1"/>
  <c r="K422" i="1"/>
  <c r="D458" i="1" l="1"/>
  <c r="D422" i="1"/>
  <c r="D412" i="1"/>
  <c r="F204" i="1"/>
  <c r="G204" i="1"/>
  <c r="H204" i="1"/>
  <c r="I204" i="1"/>
  <c r="J204" i="1"/>
  <c r="K204" i="1"/>
  <c r="F396" i="1"/>
  <c r="G396" i="1"/>
  <c r="H396" i="1"/>
  <c r="I396" i="1"/>
  <c r="J396" i="1"/>
  <c r="K396" i="1"/>
  <c r="E396" i="1"/>
  <c r="F360" i="1"/>
  <c r="G360" i="1"/>
  <c r="H360" i="1"/>
  <c r="I360" i="1"/>
  <c r="J360" i="1"/>
  <c r="K360" i="1"/>
  <c r="E360" i="1"/>
  <c r="F322" i="1"/>
  <c r="G322" i="1"/>
  <c r="H322" i="1"/>
  <c r="I322" i="1"/>
  <c r="J322" i="1"/>
  <c r="K322" i="1"/>
  <c r="E322" i="1"/>
  <c r="F243" i="1"/>
  <c r="G243" i="1"/>
  <c r="H243" i="1"/>
  <c r="I243" i="1"/>
  <c r="J243" i="1"/>
  <c r="K243" i="1"/>
  <c r="E243" i="1"/>
  <c r="F532" i="1"/>
  <c r="G532" i="1"/>
  <c r="H532" i="1"/>
  <c r="I532" i="1"/>
  <c r="J532" i="1"/>
  <c r="K532" i="1"/>
  <c r="E532" i="1"/>
  <c r="F492" i="1"/>
  <c r="G492" i="1"/>
  <c r="H492" i="1"/>
  <c r="I492" i="1"/>
  <c r="J492" i="1"/>
  <c r="K492" i="1"/>
  <c r="E492" i="1"/>
  <c r="F451" i="1"/>
  <c r="G451" i="1"/>
  <c r="H451" i="1"/>
  <c r="I451" i="1"/>
  <c r="J451" i="1"/>
  <c r="K451" i="1"/>
  <c r="E451" i="1"/>
  <c r="I450" i="1" l="1"/>
  <c r="J450" i="1"/>
  <c r="F450" i="1"/>
  <c r="E450" i="1"/>
  <c r="G450" i="1"/>
  <c r="H450" i="1"/>
  <c r="K450" i="1"/>
  <c r="D322" i="1"/>
  <c r="E708" i="1"/>
  <c r="E694" i="1" s="1"/>
  <c r="F708" i="1"/>
  <c r="F694" i="1" s="1"/>
  <c r="G708" i="1"/>
  <c r="G694" i="1" s="1"/>
  <c r="H708" i="1"/>
  <c r="H694" i="1" s="1"/>
  <c r="I708" i="1"/>
  <c r="I694" i="1" s="1"/>
  <c r="J708" i="1"/>
  <c r="J694" i="1" s="1"/>
  <c r="K708" i="1"/>
  <c r="D709" i="1"/>
  <c r="D710" i="1"/>
  <c r="D711" i="1"/>
  <c r="D712" i="1"/>
  <c r="D713" i="1"/>
  <c r="D714" i="1"/>
  <c r="D715" i="1"/>
  <c r="E622" i="1"/>
  <c r="D708" i="1" l="1"/>
  <c r="D172" i="1"/>
  <c r="D173" i="1"/>
  <c r="D174" i="1"/>
  <c r="D175" i="1"/>
  <c r="E176" i="1"/>
  <c r="F176" i="1"/>
  <c r="G176" i="1"/>
  <c r="H176" i="1"/>
  <c r="I176" i="1"/>
  <c r="J176" i="1"/>
  <c r="K176" i="1"/>
  <c r="D177" i="1"/>
  <c r="D178" i="1"/>
  <c r="D179" i="1"/>
  <c r="D180" i="1"/>
  <c r="D176" i="1" l="1"/>
  <c r="D53" i="1"/>
  <c r="E54" i="1"/>
  <c r="F54" i="1"/>
  <c r="G54" i="1"/>
  <c r="H54" i="1"/>
  <c r="I54" i="1"/>
  <c r="J54" i="1"/>
  <c r="K54" i="1"/>
  <c r="D54" i="1" l="1"/>
  <c r="I686" i="1"/>
  <c r="K698" i="1"/>
  <c r="K694" i="1" s="1"/>
  <c r="D700" i="1"/>
  <c r="D699" i="1"/>
  <c r="D636" i="1"/>
  <c r="D637" i="1"/>
  <c r="D638" i="1"/>
  <c r="D606" i="1"/>
  <c r="D602" i="1"/>
  <c r="F579" i="1"/>
  <c r="G579" i="1"/>
  <c r="H579" i="1"/>
  <c r="I579" i="1"/>
  <c r="J579" i="1"/>
  <c r="K579" i="1"/>
  <c r="E579" i="1"/>
  <c r="D562" i="1"/>
  <c r="D386" i="1"/>
  <c r="D383" i="1"/>
  <c r="D384" i="1"/>
  <c r="D579" i="1" l="1"/>
  <c r="D331" i="1"/>
  <c r="D332" i="1"/>
  <c r="D333" i="1"/>
  <c r="D334" i="1"/>
  <c r="D335" i="1"/>
  <c r="D336" i="1"/>
  <c r="E337" i="1"/>
  <c r="F337" i="1"/>
  <c r="G337" i="1"/>
  <c r="D338" i="1"/>
  <c r="D339" i="1"/>
  <c r="D340" i="1"/>
  <c r="D341" i="1"/>
  <c r="D342" i="1"/>
  <c r="H337" i="1"/>
  <c r="I337" i="1"/>
  <c r="J337" i="1"/>
  <c r="K337" i="1"/>
  <c r="D267" i="1"/>
  <c r="D268" i="1"/>
  <c r="D269" i="1"/>
  <c r="D270" i="1"/>
  <c r="D255" i="1"/>
  <c r="E257" i="1"/>
  <c r="F257" i="1"/>
  <c r="G257" i="1"/>
  <c r="H257" i="1"/>
  <c r="I257" i="1"/>
  <c r="J257" i="1"/>
  <c r="K257" i="1"/>
  <c r="D229" i="1"/>
  <c r="D206" i="1"/>
  <c r="E144" i="1"/>
  <c r="F144" i="1"/>
  <c r="G144" i="1"/>
  <c r="H144" i="1"/>
  <c r="I144" i="1"/>
  <c r="J144" i="1"/>
  <c r="K144" i="1"/>
  <c r="F137" i="1"/>
  <c r="I137" i="1"/>
  <c r="J137" i="1"/>
  <c r="K137" i="1"/>
  <c r="D71" i="1"/>
  <c r="D337" i="1" l="1"/>
  <c r="D659" i="1" l="1"/>
  <c r="D670" i="1"/>
  <c r="D671" i="1"/>
  <c r="D672" i="1"/>
  <c r="D673" i="1"/>
  <c r="F674" i="1"/>
  <c r="G674" i="1"/>
  <c r="H674" i="1"/>
  <c r="I674" i="1"/>
  <c r="J674" i="1"/>
  <c r="K674" i="1"/>
  <c r="E583" i="1"/>
  <c r="F583" i="1"/>
  <c r="G583" i="1"/>
  <c r="I583" i="1"/>
  <c r="J583" i="1"/>
  <c r="K583" i="1"/>
  <c r="D584" i="1"/>
  <c r="D145" i="1"/>
  <c r="D146" i="1"/>
  <c r="D147" i="1"/>
  <c r="D148" i="1"/>
  <c r="D106" i="1"/>
  <c r="D107" i="1"/>
  <c r="D108" i="1"/>
  <c r="D109" i="1"/>
  <c r="D110" i="1"/>
  <c r="D111" i="1"/>
  <c r="F252" i="1"/>
  <c r="G252" i="1"/>
  <c r="H252" i="1"/>
  <c r="I252" i="1"/>
  <c r="J252" i="1"/>
  <c r="K252" i="1"/>
  <c r="E252" i="1"/>
  <c r="D583" i="1" l="1"/>
  <c r="D144" i="1"/>
  <c r="D698" i="1" l="1"/>
  <c r="D448" i="1"/>
  <c r="D449" i="1"/>
  <c r="D452" i="1"/>
  <c r="D453" i="1"/>
  <c r="D454" i="1"/>
  <c r="D409" i="1"/>
  <c r="D410" i="1"/>
  <c r="D411" i="1"/>
  <c r="D574" i="1"/>
  <c r="D539" i="1"/>
  <c r="D224" i="1"/>
  <c r="E226" i="1"/>
  <c r="F226" i="1"/>
  <c r="G226" i="1"/>
  <c r="H226" i="1"/>
  <c r="I226" i="1"/>
  <c r="J226" i="1"/>
  <c r="K226" i="1"/>
  <c r="D259" i="1"/>
  <c r="D247" i="1"/>
  <c r="E217" i="1"/>
  <c r="F217" i="1"/>
  <c r="G217" i="1"/>
  <c r="H217" i="1"/>
  <c r="I217" i="1"/>
  <c r="J217" i="1"/>
  <c r="D218" i="1"/>
  <c r="D219" i="1"/>
  <c r="F154" i="1"/>
  <c r="G154" i="1"/>
  <c r="H154" i="1"/>
  <c r="I154" i="1"/>
  <c r="J154" i="1"/>
  <c r="K154" i="1"/>
  <c r="D226" i="1" l="1"/>
  <c r="D677" i="1"/>
  <c r="D529" i="1"/>
  <c r="D401" i="1"/>
  <c r="D382" i="1"/>
  <c r="D385" i="1"/>
  <c r="D688" i="1" l="1"/>
  <c r="D689" i="1"/>
  <c r="D690" i="1"/>
  <c r="D631" i="1"/>
  <c r="D632" i="1"/>
  <c r="D633" i="1"/>
  <c r="D600" i="1"/>
  <c r="D601" i="1"/>
  <c r="D582" i="1"/>
  <c r="D571" i="1"/>
  <c r="D572" i="1"/>
  <c r="D324" i="1"/>
  <c r="D303" i="1"/>
  <c r="D289" i="1"/>
  <c r="D170" i="1"/>
  <c r="E89" i="1"/>
  <c r="E9" i="1"/>
  <c r="G9" i="1"/>
  <c r="H9" i="1"/>
  <c r="I9" i="1"/>
  <c r="J9" i="1"/>
  <c r="K9" i="1"/>
  <c r="D38" i="1"/>
  <c r="D37" i="1"/>
  <c r="D36" i="1"/>
  <c r="D35" i="1"/>
  <c r="D34" i="1"/>
  <c r="D33" i="1"/>
  <c r="K32" i="1"/>
  <c r="J32" i="1"/>
  <c r="I32" i="1"/>
  <c r="H32" i="1"/>
  <c r="G32" i="1"/>
  <c r="F32" i="1"/>
  <c r="E32" i="1"/>
  <c r="E12" i="1"/>
  <c r="D15" i="1"/>
  <c r="D20" i="1"/>
  <c r="D21" i="1"/>
  <c r="D22" i="1"/>
  <c r="D23" i="1"/>
  <c r="D24" i="1"/>
  <c r="D32" i="1" l="1"/>
  <c r="D11" i="1"/>
  <c r="F686" i="1"/>
  <c r="E686" i="1"/>
  <c r="G639" i="1"/>
  <c r="G597" i="1"/>
  <c r="H597" i="1"/>
  <c r="I597" i="1"/>
  <c r="H441" i="1"/>
  <c r="D723" i="1"/>
  <c r="D721" i="1"/>
  <c r="D719" i="1"/>
  <c r="D718" i="1"/>
  <c r="D717" i="1"/>
  <c r="D687" i="1"/>
  <c r="K686" i="1"/>
  <c r="J686" i="1"/>
  <c r="G686" i="1"/>
  <c r="D685" i="1"/>
  <c r="D684" i="1"/>
  <c r="D683" i="1"/>
  <c r="D682" i="1"/>
  <c r="D678" i="1"/>
  <c r="D676" i="1"/>
  <c r="D675" i="1"/>
  <c r="D658" i="1"/>
  <c r="D657" i="1"/>
  <c r="D656" i="1"/>
  <c r="D655" i="1"/>
  <c r="D654" i="1"/>
  <c r="D653" i="1"/>
  <c r="D652" i="1"/>
  <c r="K651" i="1"/>
  <c r="J651" i="1"/>
  <c r="I651" i="1"/>
  <c r="H651" i="1"/>
  <c r="G651" i="1"/>
  <c r="F651" i="1"/>
  <c r="E651" i="1"/>
  <c r="D650" i="1"/>
  <c r="D649" i="1"/>
  <c r="D646" i="1"/>
  <c r="D645" i="1"/>
  <c r="J644" i="1"/>
  <c r="I644" i="1"/>
  <c r="H644" i="1"/>
  <c r="G644" i="1"/>
  <c r="F644" i="1"/>
  <c r="E644" i="1"/>
  <c r="D643" i="1"/>
  <c r="D642" i="1"/>
  <c r="D640" i="1"/>
  <c r="K639" i="1"/>
  <c r="J639" i="1"/>
  <c r="I639" i="1"/>
  <c r="H639" i="1"/>
  <c r="F639" i="1"/>
  <c r="E639" i="1"/>
  <c r="D635" i="1"/>
  <c r="K634" i="1"/>
  <c r="J634" i="1"/>
  <c r="I634" i="1"/>
  <c r="H634" i="1"/>
  <c r="G634" i="1"/>
  <c r="F634" i="1"/>
  <c r="E634" i="1"/>
  <c r="D623" i="1"/>
  <c r="K622" i="1"/>
  <c r="J622" i="1"/>
  <c r="F622" i="1"/>
  <c r="D621" i="1"/>
  <c r="D620" i="1"/>
  <c r="D619" i="1"/>
  <c r="D618" i="1"/>
  <c r="D617" i="1"/>
  <c r="D616" i="1"/>
  <c r="D615" i="1"/>
  <c r="D614" i="1"/>
  <c r="D613" i="1"/>
  <c r="D612" i="1"/>
  <c r="K611" i="1"/>
  <c r="J611" i="1"/>
  <c r="I611" i="1"/>
  <c r="H611" i="1"/>
  <c r="G611" i="1"/>
  <c r="F611" i="1"/>
  <c r="E611" i="1"/>
  <c r="D610" i="1"/>
  <c r="D609" i="1"/>
  <c r="D608" i="1"/>
  <c r="D607" i="1"/>
  <c r="D605" i="1"/>
  <c r="D604" i="1"/>
  <c r="K603" i="1"/>
  <c r="J603" i="1"/>
  <c r="I603" i="1"/>
  <c r="H603" i="1"/>
  <c r="G603" i="1"/>
  <c r="F603" i="1"/>
  <c r="E603" i="1"/>
  <c r="D599" i="1"/>
  <c r="D598" i="1"/>
  <c r="K597" i="1"/>
  <c r="J597" i="1"/>
  <c r="F597" i="1"/>
  <c r="E597" i="1"/>
  <c r="D581" i="1"/>
  <c r="D580" i="1"/>
  <c r="D577" i="1"/>
  <c r="D576" i="1"/>
  <c r="D575" i="1"/>
  <c r="D573" i="1"/>
  <c r="D570" i="1"/>
  <c r="D569" i="1"/>
  <c r="D567" i="1"/>
  <c r="D566" i="1"/>
  <c r="D565" i="1"/>
  <c r="D564" i="1"/>
  <c r="D563" i="1"/>
  <c r="D561" i="1"/>
  <c r="D560" i="1"/>
  <c r="D559" i="1"/>
  <c r="D558" i="1"/>
  <c r="D557" i="1"/>
  <c r="D556" i="1"/>
  <c r="D555" i="1"/>
  <c r="D554" i="1"/>
  <c r="D553" i="1"/>
  <c r="D545" i="1"/>
  <c r="D544" i="1"/>
  <c r="K543" i="1"/>
  <c r="J543" i="1"/>
  <c r="I543" i="1"/>
  <c r="H543" i="1"/>
  <c r="G543" i="1"/>
  <c r="F543" i="1"/>
  <c r="E543" i="1"/>
  <c r="D542" i="1"/>
  <c r="D541" i="1"/>
  <c r="D540" i="1"/>
  <c r="D538" i="1"/>
  <c r="D537" i="1"/>
  <c r="D535" i="1"/>
  <c r="D534" i="1"/>
  <c r="D536" i="1"/>
  <c r="D533" i="1"/>
  <c r="D531" i="1"/>
  <c r="D530" i="1"/>
  <c r="D528" i="1"/>
  <c r="D527" i="1"/>
  <c r="D526" i="1"/>
  <c r="D525" i="1"/>
  <c r="D524" i="1"/>
  <c r="D523" i="1"/>
  <c r="D522" i="1"/>
  <c r="D521" i="1"/>
  <c r="D520" i="1"/>
  <c r="K519" i="1"/>
  <c r="J519" i="1"/>
  <c r="I519" i="1"/>
  <c r="H519" i="1"/>
  <c r="G519" i="1"/>
  <c r="F519" i="1"/>
  <c r="D506" i="1"/>
  <c r="D505" i="1"/>
  <c r="D504" i="1"/>
  <c r="K503" i="1"/>
  <c r="J503" i="1"/>
  <c r="I503" i="1"/>
  <c r="H503" i="1"/>
  <c r="G503" i="1"/>
  <c r="F503" i="1"/>
  <c r="E503" i="1"/>
  <c r="D501" i="1"/>
  <c r="D500" i="1"/>
  <c r="D499" i="1"/>
  <c r="D498" i="1"/>
  <c r="D497" i="1"/>
  <c r="D496" i="1"/>
  <c r="D495" i="1"/>
  <c r="D494" i="1"/>
  <c r="D493" i="1"/>
  <c r="D487" i="1"/>
  <c r="D486" i="1"/>
  <c r="D485" i="1"/>
  <c r="D484" i="1"/>
  <c r="D483" i="1"/>
  <c r="D482" i="1"/>
  <c r="D467" i="1"/>
  <c r="D466" i="1"/>
  <c r="D465" i="1"/>
  <c r="D464" i="1"/>
  <c r="D463" i="1"/>
  <c r="D462" i="1"/>
  <c r="D442" i="1"/>
  <c r="K441" i="1"/>
  <c r="J441" i="1"/>
  <c r="I441" i="1"/>
  <c r="G441" i="1"/>
  <c r="F441" i="1"/>
  <c r="E441" i="1"/>
  <c r="D427" i="1"/>
  <c r="D426" i="1"/>
  <c r="D425" i="1"/>
  <c r="D424" i="1"/>
  <c r="D423" i="1"/>
  <c r="D408" i="1"/>
  <c r="D407" i="1"/>
  <c r="D406" i="1"/>
  <c r="D405" i="1"/>
  <c r="D404" i="1"/>
  <c r="D400" i="1"/>
  <c r="D399" i="1"/>
  <c r="D398" i="1"/>
  <c r="D397" i="1"/>
  <c r="D389" i="1"/>
  <c r="D388" i="1"/>
  <c r="D387" i="1"/>
  <c r="D381" i="1"/>
  <c r="D380" i="1"/>
  <c r="D379" i="1"/>
  <c r="D378" i="1"/>
  <c r="D377" i="1"/>
  <c r="D375" i="1"/>
  <c r="D374" i="1"/>
  <c r="D373" i="1"/>
  <c r="D372" i="1"/>
  <c r="D371" i="1"/>
  <c r="K370" i="1"/>
  <c r="J370" i="1"/>
  <c r="I370" i="1"/>
  <c r="H370" i="1"/>
  <c r="G370" i="1"/>
  <c r="F370" i="1"/>
  <c r="E370" i="1"/>
  <c r="D369" i="1"/>
  <c r="D368" i="1"/>
  <c r="D361" i="1"/>
  <c r="D358" i="1"/>
  <c r="D350" i="1"/>
  <c r="D349" i="1"/>
  <c r="D348" i="1"/>
  <c r="D347" i="1"/>
  <c r="K346" i="1"/>
  <c r="J346" i="1"/>
  <c r="I346" i="1"/>
  <c r="H346" i="1"/>
  <c r="G346" i="1"/>
  <c r="F346" i="1"/>
  <c r="E346" i="1"/>
  <c r="D345" i="1"/>
  <c r="D344" i="1"/>
  <c r="D343" i="1"/>
  <c r="D330" i="1"/>
  <c r="K329" i="1"/>
  <c r="J329" i="1"/>
  <c r="I329" i="1"/>
  <c r="H329" i="1"/>
  <c r="G329" i="1"/>
  <c r="F329" i="1"/>
  <c r="E329" i="1"/>
  <c r="D328" i="1"/>
  <c r="D327" i="1"/>
  <c r="D326" i="1"/>
  <c r="D325" i="1"/>
  <c r="D323" i="1"/>
  <c r="D321" i="1"/>
  <c r="D320" i="1"/>
  <c r="D319" i="1"/>
  <c r="K318" i="1"/>
  <c r="J318" i="1"/>
  <c r="H318" i="1"/>
  <c r="G318" i="1"/>
  <c r="F318" i="1"/>
  <c r="E318" i="1"/>
  <c r="D311" i="1"/>
  <c r="D307" i="1"/>
  <c r="E306" i="1"/>
  <c r="D305" i="1"/>
  <c r="D304" i="1"/>
  <c r="D302" i="1"/>
  <c r="D301" i="1"/>
  <c r="K300" i="1"/>
  <c r="J300" i="1"/>
  <c r="I300" i="1"/>
  <c r="H300" i="1"/>
  <c r="G300" i="1"/>
  <c r="F300" i="1"/>
  <c r="E300" i="1"/>
  <c r="D290" i="1"/>
  <c r="D266" i="1"/>
  <c r="D265" i="1"/>
  <c r="D261" i="1"/>
  <c r="D260" i="1"/>
  <c r="D258" i="1"/>
  <c r="D256" i="1"/>
  <c r="D254" i="1"/>
  <c r="D253" i="1"/>
  <c r="D251" i="1"/>
  <c r="D250" i="1"/>
  <c r="D249" i="1"/>
  <c r="D248" i="1"/>
  <c r="D246" i="1"/>
  <c r="D245" i="1"/>
  <c r="D244" i="1"/>
  <c r="D242" i="1"/>
  <c r="D241" i="1"/>
  <c r="D233" i="1"/>
  <c r="D232" i="1"/>
  <c r="D230" i="1"/>
  <c r="D228" i="1"/>
  <c r="D227" i="1"/>
  <c r="D225" i="1"/>
  <c r="D223" i="1"/>
  <c r="D222" i="1"/>
  <c r="D221" i="1"/>
  <c r="D220" i="1"/>
  <c r="K217" i="1"/>
  <c r="D217" i="1" s="1"/>
  <c r="D216" i="1"/>
  <c r="D213" i="1"/>
  <c r="D212" i="1"/>
  <c r="D211" i="1"/>
  <c r="D210" i="1"/>
  <c r="D209" i="1"/>
  <c r="D208" i="1"/>
  <c r="D207" i="1"/>
  <c r="D205" i="1"/>
  <c r="D202" i="1"/>
  <c r="D194" i="1"/>
  <c r="D193" i="1"/>
  <c r="D192" i="1"/>
  <c r="D191" i="1"/>
  <c r="D190" i="1"/>
  <c r="D189" i="1"/>
  <c r="D188" i="1"/>
  <c r="D203" i="1"/>
  <c r="D187" i="1"/>
  <c r="D186" i="1"/>
  <c r="D185" i="1"/>
  <c r="D184" i="1"/>
  <c r="K183" i="1"/>
  <c r="J183" i="1"/>
  <c r="I183" i="1"/>
  <c r="H183" i="1"/>
  <c r="G183" i="1"/>
  <c r="F183" i="1"/>
  <c r="D171" i="1"/>
  <c r="D169" i="1"/>
  <c r="D168" i="1"/>
  <c r="K167" i="1"/>
  <c r="J167" i="1"/>
  <c r="I167" i="1"/>
  <c r="H167" i="1"/>
  <c r="G167" i="1"/>
  <c r="F167" i="1"/>
  <c r="E167" i="1"/>
  <c r="E143" i="1" s="1"/>
  <c r="D166" i="1"/>
  <c r="D165" i="1"/>
  <c r="D164" i="1"/>
  <c r="D163" i="1"/>
  <c r="D155" i="1"/>
  <c r="D140" i="1"/>
  <c r="D139" i="1"/>
  <c r="D138" i="1"/>
  <c r="D136" i="1"/>
  <c r="D134" i="1"/>
  <c r="D133" i="1"/>
  <c r="D132" i="1"/>
  <c r="D115" i="1"/>
  <c r="E114" i="1"/>
  <c r="D113" i="1"/>
  <c r="D112" i="1"/>
  <c r="D105" i="1"/>
  <c r="D104" i="1"/>
  <c r="D103" i="1"/>
  <c r="D102" i="1"/>
  <c r="D101" i="1"/>
  <c r="D99" i="1"/>
  <c r="K98" i="1"/>
  <c r="J98" i="1"/>
  <c r="I98" i="1"/>
  <c r="H98" i="1"/>
  <c r="G98" i="1"/>
  <c r="F98" i="1"/>
  <c r="E98" i="1"/>
  <c r="D95" i="1"/>
  <c r="D94" i="1"/>
  <c r="D93" i="1"/>
  <c r="D92" i="1"/>
  <c r="D91" i="1"/>
  <c r="D90" i="1"/>
  <c r="K89" i="1"/>
  <c r="J89" i="1"/>
  <c r="I89" i="1"/>
  <c r="H89" i="1"/>
  <c r="G89" i="1"/>
  <c r="F89" i="1"/>
  <c r="D85" i="1"/>
  <c r="D77" i="1"/>
  <c r="D76" i="1"/>
  <c r="D75" i="1"/>
  <c r="D74" i="1"/>
  <c r="K73" i="1"/>
  <c r="J73" i="1"/>
  <c r="I73" i="1"/>
  <c r="H73" i="1"/>
  <c r="G73" i="1"/>
  <c r="F73" i="1"/>
  <c r="E73" i="1"/>
  <c r="D72" i="1"/>
  <c r="D70" i="1"/>
  <c r="D69" i="1"/>
  <c r="D68" i="1"/>
  <c r="D67" i="1"/>
  <c r="D66" i="1"/>
  <c r="K65" i="1"/>
  <c r="K45" i="1" s="1"/>
  <c r="J65" i="1"/>
  <c r="I65" i="1"/>
  <c r="I45" i="1" s="1"/>
  <c r="H65" i="1"/>
  <c r="H45" i="1" s="1"/>
  <c r="G65" i="1"/>
  <c r="G45" i="1" s="1"/>
  <c r="F65" i="1"/>
  <c r="E65" i="1"/>
  <c r="E45" i="1" s="1"/>
  <c r="D64" i="1"/>
  <c r="D63" i="1"/>
  <c r="D62" i="1"/>
  <c r="D61" i="1"/>
  <c r="D60" i="1"/>
  <c r="D59" i="1"/>
  <c r="D58" i="1"/>
  <c r="D57" i="1"/>
  <c r="D55" i="1"/>
  <c r="D31" i="1"/>
  <c r="D30" i="1"/>
  <c r="D29" i="1"/>
  <c r="D28" i="1"/>
  <c r="D27" i="1"/>
  <c r="D26" i="1"/>
  <c r="K25" i="1"/>
  <c r="J25" i="1"/>
  <c r="I25" i="1"/>
  <c r="H25" i="1"/>
  <c r="G25" i="1"/>
  <c r="F25" i="1"/>
  <c r="E25" i="1"/>
  <c r="E8" i="1" s="1"/>
  <c r="D19" i="1"/>
  <c r="D18" i="1"/>
  <c r="D17" i="1"/>
  <c r="D16" i="1"/>
  <c r="D14" i="1"/>
  <c r="D13" i="1"/>
  <c r="K12" i="1"/>
  <c r="J12" i="1"/>
  <c r="I12" i="1"/>
  <c r="H12" i="1"/>
  <c r="G12" i="1"/>
  <c r="F12" i="1"/>
  <c r="D10" i="1"/>
  <c r="F45" i="1" l="1"/>
  <c r="J45" i="1"/>
  <c r="H359" i="1"/>
  <c r="E674" i="1"/>
  <c r="D674" i="1" s="1"/>
  <c r="E359" i="1"/>
  <c r="G143" i="1"/>
  <c r="K143" i="1"/>
  <c r="H143" i="1"/>
  <c r="I143" i="1"/>
  <c r="F143" i="1"/>
  <c r="J143" i="1"/>
  <c r="F359" i="1"/>
  <c r="K578" i="1"/>
  <c r="K359" i="1"/>
  <c r="J359" i="1"/>
  <c r="G359" i="1"/>
  <c r="I359" i="1"/>
  <c r="E502" i="1"/>
  <c r="I502" i="1"/>
  <c r="F97" i="1"/>
  <c r="G97" i="1"/>
  <c r="K97" i="1"/>
  <c r="F502" i="1"/>
  <c r="J502" i="1"/>
  <c r="G502" i="1"/>
  <c r="K502" i="1"/>
  <c r="H97" i="1"/>
  <c r="I97" i="1"/>
  <c r="D300" i="1"/>
  <c r="H502" i="1"/>
  <c r="D262" i="1"/>
  <c r="D271" i="1"/>
  <c r="D451" i="1"/>
  <c r="J97" i="1"/>
  <c r="F8" i="1"/>
  <c r="J8" i="1"/>
  <c r="D329" i="1"/>
  <c r="G8" i="1"/>
  <c r="D532" i="1"/>
  <c r="D622" i="1"/>
  <c r="D519" i="1"/>
  <c r="H8" i="1"/>
  <c r="K8" i="1"/>
  <c r="D252" i="1"/>
  <c r="I8" i="1"/>
  <c r="D183" i="1"/>
  <c r="D25" i="1"/>
  <c r="D65" i="1"/>
  <c r="D360" i="1"/>
  <c r="D611" i="1"/>
  <c r="D639" i="1"/>
  <c r="D686" i="1"/>
  <c r="H299" i="1"/>
  <c r="D318" i="1"/>
  <c r="D370" i="1"/>
  <c r="F578" i="1"/>
  <c r="D597" i="1"/>
  <c r="D12" i="1"/>
  <c r="D84" i="1"/>
  <c r="D137" i="1"/>
  <c r="D441" i="1"/>
  <c r="D651" i="1"/>
  <c r="D89" i="1"/>
  <c r="D98" i="1"/>
  <c r="D243" i="1"/>
  <c r="D644" i="1"/>
  <c r="D9" i="1"/>
  <c r="D154" i="1"/>
  <c r="D167" i="1"/>
  <c r="D720" i="1"/>
  <c r="D716" i="1"/>
  <c r="I578" i="1"/>
  <c r="G578" i="1"/>
  <c r="D634" i="1"/>
  <c r="J578" i="1"/>
  <c r="D603" i="1"/>
  <c r="H578" i="1"/>
  <c r="D543" i="1"/>
  <c r="D503" i="1"/>
  <c r="D396" i="1"/>
  <c r="D346" i="1"/>
  <c r="F299" i="1"/>
  <c r="J299" i="1"/>
  <c r="G299" i="1"/>
  <c r="I299" i="1"/>
  <c r="K299" i="1"/>
  <c r="D306" i="1"/>
  <c r="D257" i="1"/>
  <c r="D204" i="1"/>
  <c r="D114" i="1"/>
  <c r="D73" i="1"/>
  <c r="E299" i="1"/>
  <c r="E578" i="1" l="1"/>
  <c r="D45" i="1"/>
  <c r="D143" i="1"/>
  <c r="D578" i="1"/>
  <c r="E97" i="1"/>
  <c r="E7" i="1" s="1"/>
  <c r="D359" i="1"/>
  <c r="D694" i="1"/>
  <c r="G7" i="1"/>
  <c r="K7" i="1"/>
  <c r="J7" i="1"/>
  <c r="I7" i="1"/>
  <c r="F7" i="1"/>
  <c r="H7" i="1"/>
  <c r="D141" i="1"/>
  <c r="D97" i="1" s="1"/>
  <c r="D492" i="1"/>
  <c r="D450" i="1" s="1"/>
  <c r="D8" i="1"/>
  <c r="D299" i="1"/>
  <c r="D568" i="1"/>
  <c r="D502" i="1" s="1"/>
  <c r="D7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<sst xmlns="http://schemas.openxmlformats.org/spreadsheetml/2006/main" count="2192" uniqueCount="568">
  <si>
    <t xml:space="preserve">Accidentes de tránsito </t>
  </si>
  <si>
    <t>Total</t>
  </si>
  <si>
    <t>Día de la semana</t>
  </si>
  <si>
    <t xml:space="preserve">Domingo </t>
  </si>
  <si>
    <t>Lunes</t>
  </si>
  <si>
    <t>Martes</t>
  </si>
  <si>
    <t>Miércoles</t>
  </si>
  <si>
    <t>Jueves</t>
  </si>
  <si>
    <t>Viernes</t>
  </si>
  <si>
    <t>Sábado</t>
  </si>
  <si>
    <t>Cuadro 7.  ACCIDENTES DE TRÁNSITO EN LA REPÚBLICA, POR DÍA DE LA SEMANA,</t>
  </si>
  <si>
    <t>-</t>
  </si>
  <si>
    <t>Nota:  Excluyen los corregimientos que no presentan información.</t>
  </si>
  <si>
    <t>Provincia, distrito y corregimiento</t>
  </si>
  <si>
    <t xml:space="preserve">  - Cantidad nula o cero.</t>
  </si>
  <si>
    <t xml:space="preserve"> SEGÚN PROVINCIA, DISTRITO Y CORREGIMIENTO: AÑO 2019</t>
  </si>
  <si>
    <t>Aguadulce</t>
  </si>
  <si>
    <t>Alanje</t>
  </si>
  <si>
    <t>Almirante</t>
  </si>
  <si>
    <t>Antón</t>
  </si>
  <si>
    <t>Arraiján</t>
  </si>
  <si>
    <t>Atalaya</t>
  </si>
  <si>
    <t>Barú</t>
  </si>
  <si>
    <t>Bocas del Toro</t>
  </si>
  <si>
    <t>Boquerón</t>
  </si>
  <si>
    <t>Boquete</t>
  </si>
  <si>
    <t>Bugaba</t>
  </si>
  <si>
    <t>Calobre</t>
  </si>
  <si>
    <t>Cañazas</t>
  </si>
  <si>
    <t>Capira</t>
  </si>
  <si>
    <t>Chagres</t>
  </si>
  <si>
    <t>Chame</t>
  </si>
  <si>
    <t>Changuinola</t>
  </si>
  <si>
    <t>Chepigana</t>
  </si>
  <si>
    <t>Chepo</t>
  </si>
  <si>
    <t>Chiriquí Grande</t>
  </si>
  <si>
    <t>Chitré</t>
  </si>
  <si>
    <t>Colón</t>
  </si>
  <si>
    <t>David</t>
  </si>
  <si>
    <t>Dolega</t>
  </si>
  <si>
    <t>Donoso</t>
  </si>
  <si>
    <t>Gualaca</t>
  </si>
  <si>
    <t>Guararé</t>
  </si>
  <si>
    <t>La Chorrera</t>
  </si>
  <si>
    <t>La Mesa</t>
  </si>
  <si>
    <t>La Pintada</t>
  </si>
  <si>
    <t>Las Minas</t>
  </si>
  <si>
    <t>Las Palmas</t>
  </si>
  <si>
    <t>Las Tablas</t>
  </si>
  <si>
    <t>Los Pozos</t>
  </si>
  <si>
    <t>Los Santos</t>
  </si>
  <si>
    <t>Macaracas</t>
  </si>
  <si>
    <t>Mariato</t>
  </si>
  <si>
    <t>Montijo</t>
  </si>
  <si>
    <t>Müna</t>
  </si>
  <si>
    <t>Natá</t>
  </si>
  <si>
    <t>Nole Duima</t>
  </si>
  <si>
    <t>Ñürüm</t>
  </si>
  <si>
    <t>Ocú</t>
  </si>
  <si>
    <t>Olá</t>
  </si>
  <si>
    <t>Panamá</t>
  </si>
  <si>
    <t>Parita</t>
  </si>
  <si>
    <t>Pedasí</t>
  </si>
  <si>
    <t>Penonomé</t>
  </si>
  <si>
    <t>Pesé</t>
  </si>
  <si>
    <t>Pinogana</t>
  </si>
  <si>
    <t>Pocrí</t>
  </si>
  <si>
    <t>Portobelo</t>
  </si>
  <si>
    <t>Remedios</t>
  </si>
  <si>
    <t>Renacimiento</t>
  </si>
  <si>
    <t>Río de Jesús</t>
  </si>
  <si>
    <t>San Carlos</t>
  </si>
  <si>
    <t>San Félix</t>
  </si>
  <si>
    <t>San Francisco</t>
  </si>
  <si>
    <t>San Lorenzo</t>
  </si>
  <si>
    <t>San Miguelito</t>
  </si>
  <si>
    <t>Santa Isabel</t>
  </si>
  <si>
    <t>Santa María</t>
  </si>
  <si>
    <t>Santiago</t>
  </si>
  <si>
    <t>Soná</t>
  </si>
  <si>
    <t>Tolé</t>
  </si>
  <si>
    <t>Tonosí</t>
  </si>
  <si>
    <t>Coclé</t>
  </si>
  <si>
    <t>Chiriquí</t>
  </si>
  <si>
    <t>Panamá Oeste</t>
  </si>
  <si>
    <t>Veraguas</t>
  </si>
  <si>
    <t>Darién</t>
  </si>
  <si>
    <t>Herrera</t>
  </si>
  <si>
    <t>Cauchero</t>
  </si>
  <si>
    <t>Changuinola (Cabecera)</t>
  </si>
  <si>
    <t>El Empalme</t>
  </si>
  <si>
    <t>Guabito</t>
  </si>
  <si>
    <t>Teribe</t>
  </si>
  <si>
    <t>Chiriquí Grande (Cabecera)</t>
  </si>
  <si>
    <t>Miramar</t>
  </si>
  <si>
    <t>Punta Peña</t>
  </si>
  <si>
    <t>Punta Robalo</t>
  </si>
  <si>
    <t>Rambala</t>
  </si>
  <si>
    <t>Aguadulce (Cabecera)</t>
  </si>
  <si>
    <t>Barrios Unidos</t>
  </si>
  <si>
    <t>El Cristo</t>
  </si>
  <si>
    <t>El Roble</t>
  </si>
  <si>
    <t>Antón (Cabecera)</t>
  </si>
  <si>
    <t>Caballero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</si>
  <si>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</si>
  <si>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</si>
  <si>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</si>
  <si>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</si>
  <si>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</si>
  <si>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</si>
  <si>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</si>
  <si>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</si>
  <si>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El Harino</t>
  </si>
  <si>
    <t>El Potrero</t>
  </si>
  <si>
    <t>La Pintada (Cabecera)</t>
  </si>
  <si>
    <t>Las Lomas</t>
  </si>
  <si>
    <t>Llano Grande</t>
  </si>
  <si>
    <t>Llano Norte</t>
  </si>
  <si>
    <t>Piedras Gordas</t>
  </si>
  <si>
    <t>Capellanía</t>
  </si>
  <si>
    <t>El Caño</t>
  </si>
  <si>
    <t>Natá (Cabecera)</t>
  </si>
  <si>
    <t>Toza</t>
  </si>
  <si>
    <t>El Palmar</t>
  </si>
  <si>
    <t>El Picacho</t>
  </si>
  <si>
    <t>La Pava</t>
  </si>
  <si>
    <t>Olá (Cabecera)</t>
  </si>
  <si>
    <t>Cañaveral</t>
  </si>
  <si>
    <t>El Coco</t>
  </si>
  <si>
    <t>Pajonal</t>
  </si>
  <si>
    <t>Penonomé (Cabecera)</t>
  </si>
  <si>
    <t>Río Grande</t>
  </si>
  <si>
    <t>Toabré</t>
  </si>
  <si>
    <t>Achiote</t>
  </si>
  <si>
    <t>Nuevo Chagres (Cabecera)</t>
  </si>
  <si>
    <t>Palmas Bellas</t>
  </si>
  <si>
    <t>Piña</t>
  </si>
  <si>
    <t>Salud</t>
  </si>
  <si>
    <t>Barrio Norte</t>
  </si>
  <si>
    <t>Barrio Sur</t>
  </si>
  <si>
    <t>Buena Vista</t>
  </si>
  <si>
    <t>Cativá</t>
  </si>
  <si>
    <t>Ciricito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</si>
  <si>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</si>
  <si>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</si>
  <si>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</si>
  <si>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</si>
  <si>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</si>
  <si>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</si>
  <si>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</si>
  <si>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</si>
  <si>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Gobea</t>
  </si>
  <si>
    <t>Miguel de la Borda (Cabecera)</t>
  </si>
  <si>
    <t>Río Indio</t>
  </si>
  <si>
    <t>Cacique</t>
  </si>
  <si>
    <t>Isla Grande</t>
  </si>
  <si>
    <t>María Chiquita</t>
  </si>
  <si>
    <t>Portobelo (Cabecera)</t>
  </si>
  <si>
    <t>Nombre de Dios</t>
  </si>
  <si>
    <t>Palenque (Cabecera)</t>
  </si>
  <si>
    <t>Alanje (Cabecera)</t>
  </si>
  <si>
    <t>Canta Gallo</t>
  </si>
  <si>
    <t>Divalá</t>
  </si>
  <si>
    <t>El Tejar</t>
  </si>
  <si>
    <t>Guarumal</t>
  </si>
  <si>
    <t>Nuevo México</t>
  </si>
  <si>
    <t>Palo Grande</t>
  </si>
  <si>
    <t>Querévalo</t>
  </si>
  <si>
    <t>Santo Tomás</t>
  </si>
  <si>
    <t>Baco</t>
  </si>
  <si>
    <t>Limones</t>
  </si>
  <si>
    <t>Progreso</t>
  </si>
  <si>
    <t>Puerto Armuelles (Cabecera)</t>
  </si>
  <si>
    <t>Rodolfo Aguilar Delgado</t>
  </si>
  <si>
    <t>Bágala</t>
  </si>
  <si>
    <t>Boquerón (Cabecera)</t>
  </si>
  <si>
    <t>Cordillera</t>
  </si>
  <si>
    <t>Guabal</t>
  </si>
  <si>
    <t>Guayabal</t>
  </si>
  <si>
    <t>Paraíso</t>
  </si>
  <si>
    <t>Pedregal</t>
  </si>
  <si>
    <t>Tijeras</t>
  </si>
  <si>
    <t>Alto Boquete</t>
  </si>
  <si>
    <t>Bajo Boquete (Cabecera)</t>
  </si>
  <si>
    <t>Caldera</t>
  </si>
  <si>
    <t>Jaramillo</t>
  </si>
  <si>
    <t>Los Naranjos</t>
  </si>
  <si>
    <t>Palmira</t>
  </si>
  <si>
    <t>Aserrío de Gariché</t>
  </si>
  <si>
    <t>El Bongo</t>
  </si>
  <si>
    <t>Gómez</t>
  </si>
  <si>
    <t>La Concepción (Cabecera)</t>
  </si>
  <si>
    <t>La Estrella</t>
  </si>
  <si>
    <t>San Andrés</t>
  </si>
  <si>
    <t>Santa Marta</t>
  </si>
  <si>
    <t>Santo Domingo</t>
  </si>
  <si>
    <t>Sortová</t>
  </si>
  <si>
    <t>Bijagual</t>
  </si>
  <si>
    <t>Cochea</t>
  </si>
  <si>
    <t>David (Cabecera)</t>
  </si>
  <si>
    <t>Guacá</t>
  </si>
  <si>
    <t>San Pablo Nuevo</t>
  </si>
  <si>
    <t>San Pablo Viejo</t>
  </si>
  <si>
    <t>Dolega (Cabecera)</t>
  </si>
  <si>
    <t>Dos Ríos</t>
  </si>
  <si>
    <t>Los Algarrobos</t>
  </si>
  <si>
    <t>Los Anastacios</t>
  </si>
  <si>
    <t>Potrerillos</t>
  </si>
  <si>
    <t>Potrerillos Abajo</t>
  </si>
  <si>
    <t>Rovira</t>
  </si>
  <si>
    <t>Tinajas</t>
  </si>
  <si>
    <t>Gualaca (Cabecera)</t>
  </si>
  <si>
    <t>Hornito</t>
  </si>
  <si>
    <t>Los Angeles</t>
  </si>
  <si>
    <t>Rincón</t>
  </si>
  <si>
    <t>El Nancito</t>
  </si>
  <si>
    <t>El Porvenir</t>
  </si>
  <si>
    <t>Remedios (Cabecera)</t>
  </si>
  <si>
    <t>Santa Lucia</t>
  </si>
  <si>
    <t>Breñón</t>
  </si>
  <si>
    <t>Cañas Gordas</t>
  </si>
  <si>
    <t>Dominical</t>
  </si>
  <si>
    <t>Monte Lirio</t>
  </si>
  <si>
    <t>Plaza Caisán</t>
  </si>
  <si>
    <t>Río Sereno (Cabecera)</t>
  </si>
  <si>
    <t>Santa Cruz</t>
  </si>
  <si>
    <t>Juay</t>
  </si>
  <si>
    <t>Lajas Adentro</t>
  </si>
  <si>
    <t>Las Lajas (Cabecera)</t>
  </si>
  <si>
    <t>Boca de Monte</t>
  </si>
  <si>
    <t>Horconcitos (Cabecera)</t>
  </si>
  <si>
    <t>Bella Vista</t>
  </si>
  <si>
    <t>Cerro Viejo</t>
  </si>
  <si>
    <t>Justo Fidel Palacios</t>
  </si>
  <si>
    <t>Lajas de Tolé</t>
  </si>
  <si>
    <t>Quebrada de Piedra</t>
  </si>
  <si>
    <t>Tolé (Cabecera)</t>
  </si>
  <si>
    <t>Veladero</t>
  </si>
  <si>
    <t>La Palma (Cabecera)</t>
  </si>
  <si>
    <t>Boca de Cupé</t>
  </si>
  <si>
    <t>Metetí</t>
  </si>
  <si>
    <t>Yaviza</t>
  </si>
  <si>
    <t>La Arena</t>
  </si>
  <si>
    <t>Llano Bonito</t>
  </si>
  <si>
    <t>Monagrillo</t>
  </si>
  <si>
    <t>San Juan Bautista</t>
  </si>
  <si>
    <t>Chumical</t>
  </si>
  <si>
    <t>El Toro</t>
  </si>
  <si>
    <t>Las Minas (Cabecera)</t>
  </si>
  <si>
    <t>Quebrada del Rosario</t>
  </si>
  <si>
    <t>Capurí</t>
  </si>
  <si>
    <t>Los Cerritos</t>
  </si>
  <si>
    <t>Los Pozos (Cabecera)</t>
  </si>
  <si>
    <t>Cerro Largo</t>
  </si>
  <si>
    <t>Los Llanos</t>
  </si>
  <si>
    <t>Menchaca</t>
  </si>
  <si>
    <t>Ocú (Cabecera)</t>
  </si>
  <si>
    <t>Peñas Chatas</t>
  </si>
  <si>
    <t>Llano d ela Cruz</t>
  </si>
  <si>
    <t>Los Castillos</t>
  </si>
  <si>
    <t>París</t>
  </si>
  <si>
    <t>Parita (Cabecera)</t>
  </si>
  <si>
    <t>Portobelillo</t>
  </si>
  <si>
    <t>Potuga</t>
  </si>
  <si>
    <t>El Barrero</t>
  </si>
  <si>
    <t>El Ciruelo</t>
  </si>
  <si>
    <t>El Pájaro</t>
  </si>
  <si>
    <t>El Pedregoso</t>
  </si>
  <si>
    <t>Las Cabras</t>
  </si>
  <si>
    <t>Pesé (Cabecera)</t>
  </si>
  <si>
    <t>Rincón Hondo</t>
  </si>
  <si>
    <t>Sabanagrande</t>
  </si>
  <si>
    <t>Chupampa</t>
  </si>
  <si>
    <t>El Limón</t>
  </si>
  <si>
    <t>El Rincón</t>
  </si>
  <si>
    <t>Los Canelos</t>
  </si>
  <si>
    <t>Santa María (Cabecera)</t>
  </si>
  <si>
    <t>El Espinal</t>
  </si>
  <si>
    <t>El Hato</t>
  </si>
  <si>
    <t>El Macano</t>
  </si>
  <si>
    <t>Guararé (Cabecera)</t>
  </si>
  <si>
    <t>Guararé Arriba</t>
  </si>
  <si>
    <t>La Enea</t>
  </si>
  <si>
    <t>La Pasera</t>
  </si>
  <si>
    <t>Las Trancas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</si>
  <si>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</si>
  <si>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</si>
  <si>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</si>
  <si>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</si>
  <si>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</si>
  <si>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</si>
  <si>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</si>
  <si>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</si>
  <si>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</si>
  <si>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</si>
  <si>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</si>
  <si>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</si>
  <si>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(Cabecera)</t>
  </si>
  <si>
    <t>Las Tablas Abajo</t>
  </si>
  <si>
    <t>Peña Blanca</t>
  </si>
  <si>
    <t>San José</t>
  </si>
  <si>
    <t>Sesteadero</t>
  </si>
  <si>
    <t>Valle Rico</t>
  </si>
  <si>
    <t>Vallerriquito</t>
  </si>
  <si>
    <t>Agua Buena</t>
  </si>
  <si>
    <t>El Guásimo</t>
  </si>
  <si>
    <t>La Colorada</t>
  </si>
  <si>
    <t>La Espigadilla</t>
  </si>
  <si>
    <t>La Villa de los Santos (Cabecera)</t>
  </si>
  <si>
    <t>Las Cruces</t>
  </si>
  <si>
    <t>Las Guabas</t>
  </si>
  <si>
    <t>Llano Largo</t>
  </si>
  <si>
    <t>Los Ángeles</t>
  </si>
  <si>
    <t>Los Olivos</t>
  </si>
  <si>
    <t>Santa Ana</t>
  </si>
  <si>
    <t>Tres Quebradas</t>
  </si>
  <si>
    <t>Villa Lourdes</t>
  </si>
  <si>
    <t>Bahía Honda</t>
  </si>
  <si>
    <t>Bajos de Güera</t>
  </si>
  <si>
    <t>Chupá</t>
  </si>
  <si>
    <t>El Cedro</t>
  </si>
  <si>
    <t>Espino Amarillo</t>
  </si>
  <si>
    <t>Llano de Piedra</t>
  </si>
  <si>
    <t>Macaracas (Cabecera)</t>
  </si>
  <si>
    <t>Los Asientos</t>
  </si>
  <si>
    <t>Mariabé</t>
  </si>
  <si>
    <t>Oria Arriba</t>
  </si>
  <si>
    <t>Pedasí (Cabecera)</t>
  </si>
  <si>
    <t>Purio</t>
  </si>
  <si>
    <t>El Cañasfistulo</t>
  </si>
  <si>
    <t>Lajamina</t>
  </si>
  <si>
    <t>Paritilla</t>
  </si>
  <si>
    <t>Pocrí (Cabecera)</t>
  </si>
  <si>
    <t>Altos de Güera</t>
  </si>
  <si>
    <t>Cañas</t>
  </si>
  <si>
    <t>El Bebedero</t>
  </si>
  <si>
    <t>El Cacao</t>
  </si>
  <si>
    <t>Flores</t>
  </si>
  <si>
    <t>Guánico</t>
  </si>
  <si>
    <t>La Tronosa</t>
  </si>
  <si>
    <t>Tonosí (Cabecera)</t>
  </si>
  <si>
    <t>Cañita</t>
  </si>
  <si>
    <t>Chepo (Cabecera)</t>
  </si>
  <si>
    <t>Comarca Kuna de Madugandí</t>
  </si>
  <si>
    <t>El Llano</t>
  </si>
  <si>
    <t>Las Margaritas</t>
  </si>
  <si>
    <t>Tortí</t>
  </si>
  <si>
    <t>24 de Diciembre</t>
  </si>
  <si>
    <t>Alcalde Díaz</t>
  </si>
  <si>
    <t>Ancón</t>
  </si>
  <si>
    <t>Betania</t>
  </si>
  <si>
    <t>Caimitillo</t>
  </si>
  <si>
    <t>Chilibre</t>
  </si>
  <si>
    <t>Curundú</t>
  </si>
  <si>
    <t>Don Bosco</t>
  </si>
  <si>
    <t>El Chorrillo</t>
  </si>
  <si>
    <t>La Exposición o Calidonia</t>
  </si>
  <si>
    <t>Las Cumbres</t>
  </si>
  <si>
    <t>Las Garzas</t>
  </si>
  <si>
    <t>Las Mañanitas</t>
  </si>
  <si>
    <t>Pacora</t>
  </si>
  <si>
    <t>Parque Lefevre</t>
  </si>
  <si>
    <t>Pueblo Nuevo</t>
  </si>
  <si>
    <t>Río Abajo</t>
  </si>
  <si>
    <t>San Felipe</t>
  </si>
  <si>
    <t>San Martín</t>
  </si>
  <si>
    <t>Tocumen</t>
  </si>
  <si>
    <t>Amelia Denis de Icaza</t>
  </si>
  <si>
    <t>Arnulfo Arias</t>
  </si>
  <si>
    <t>Belisario Frías</t>
  </si>
  <si>
    <t>Belisario Porras</t>
  </si>
  <si>
    <t>José Domingo Espinar</t>
  </si>
  <si>
    <t>Mateo Iturralde</t>
  </si>
  <si>
    <t>Omar Torrijos</t>
  </si>
  <si>
    <t>Rufina Alfaro</t>
  </si>
  <si>
    <t>Victoriano Lorenzo</t>
  </si>
  <si>
    <t>Arraiján (Cabecera)</t>
  </si>
  <si>
    <t>Burunga</t>
  </si>
  <si>
    <t>Cerro Silvestre</t>
  </si>
  <si>
    <t>Juan Demóstenes Arosemena</t>
  </si>
  <si>
    <t>Nuevo Emperador</t>
  </si>
  <si>
    <t>Santa Clara</t>
  </si>
  <si>
    <t>Veracruz</t>
  </si>
  <si>
    <t>Vista Alegre</t>
  </si>
  <si>
    <t>Caimito</t>
  </si>
  <si>
    <t>Campana</t>
  </si>
  <si>
    <t>Capira (Cabecera)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</si>
  <si>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</si>
  <si>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</si>
  <si>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</si>
  <si>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</si>
  <si>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</si>
  <si>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</si>
  <si>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</si>
  <si>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</si>
  <si>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</si>
  <si>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Chame (Cabecera)</t>
  </si>
  <si>
    <t>Chicá</t>
  </si>
  <si>
    <t>Las Lajas</t>
  </si>
  <si>
    <t>Nueva Gorgona</t>
  </si>
  <si>
    <t>Punta Chame</t>
  </si>
  <si>
    <t>Sajalices</t>
  </si>
  <si>
    <t>Sorá</t>
  </si>
  <si>
    <t>Amador</t>
  </si>
  <si>
    <t>Arosemena</t>
  </si>
  <si>
    <t>Barrio Balboa</t>
  </si>
  <si>
    <t>Barrio Colón</t>
  </si>
  <si>
    <t>El Arado</t>
  </si>
  <si>
    <t>Feuillet</t>
  </si>
  <si>
    <t>Guadalupe</t>
  </si>
  <si>
    <t>Hurtado</t>
  </si>
  <si>
    <t>Iturralde</t>
  </si>
  <si>
    <t>Los Díaz</t>
  </si>
  <si>
    <t>Mendoza</t>
  </si>
  <si>
    <t>Obaldía</t>
  </si>
  <si>
    <t>Playa Leona</t>
  </si>
  <si>
    <t>Puerto Caimito</t>
  </si>
  <si>
    <t>El Espino</t>
  </si>
  <si>
    <t>El Higo</t>
  </si>
  <si>
    <t>Guayabito</t>
  </si>
  <si>
    <t>La Ermita</t>
  </si>
  <si>
    <t>La Laguna</t>
  </si>
  <si>
    <t>Las Uvas</t>
  </si>
  <si>
    <t>Los Llanitos</t>
  </si>
  <si>
    <t>San Carlos (Cabecera)</t>
  </si>
  <si>
    <t>Atalaya (Cabecera)</t>
  </si>
  <si>
    <t>La Montañuela</t>
  </si>
  <si>
    <t>San Antonio</t>
  </si>
  <si>
    <t>Calobre (Cabecera)</t>
  </si>
  <si>
    <t>Chitra</t>
  </si>
  <si>
    <t>La Tetilla</t>
  </si>
  <si>
    <t>La Yeguada</t>
  </si>
  <si>
    <t>Las Guías</t>
  </si>
  <si>
    <t>Cañazas (Cabecera)</t>
  </si>
  <si>
    <t>Los Valles</t>
  </si>
  <si>
    <t>San Marcelo</t>
  </si>
  <si>
    <t>Bisvalles</t>
  </si>
  <si>
    <t>Boró</t>
  </si>
  <si>
    <t>La Mesa (Cabecera)</t>
  </si>
  <si>
    <t>Los Milagros</t>
  </si>
  <si>
    <t>San Bartolo</t>
  </si>
  <si>
    <t>Cerro de Casa</t>
  </si>
  <si>
    <t>El María</t>
  </si>
  <si>
    <t>El Prado</t>
  </si>
  <si>
    <t>Las Palmas (Cabecera)</t>
  </si>
  <si>
    <t>Lolá</t>
  </si>
  <si>
    <t>Puerto Vidal</t>
  </si>
  <si>
    <t>San Martín de Porres</t>
  </si>
  <si>
    <t>Viguí</t>
  </si>
  <si>
    <t>Zapotillo</t>
  </si>
  <si>
    <t>Arenas</t>
  </si>
  <si>
    <t>Llano de Catival o Mariato (Cabecera)</t>
  </si>
  <si>
    <t>Quebro</t>
  </si>
  <si>
    <t>Tebario</t>
  </si>
  <si>
    <t>Costa Hermosa</t>
  </si>
  <si>
    <t>Montijo (Cabecera)</t>
  </si>
  <si>
    <t>Pilón</t>
  </si>
  <si>
    <t>Unión del Norte</t>
  </si>
  <si>
    <t>Las Huacas</t>
  </si>
  <si>
    <t>Río de Jesús (Cabecera)</t>
  </si>
  <si>
    <t>Utira</t>
  </si>
  <si>
    <t>Corral Falso</t>
  </si>
  <si>
    <t>San Francisco (Cabecera)</t>
  </si>
  <si>
    <t>Calovébora</t>
  </si>
  <si>
    <t>El Alto</t>
  </si>
  <si>
    <t>El Cuay</t>
  </si>
  <si>
    <t>Río Luis</t>
  </si>
  <si>
    <t>Canto del Llano</t>
  </si>
  <si>
    <t>Carlos Santana Ávila</t>
  </si>
  <si>
    <t>Edwin Fábrega</t>
  </si>
  <si>
    <t>La Peña</t>
  </si>
  <si>
    <t>La Raya de Santa María</t>
  </si>
  <si>
    <t>Ponuga</t>
  </si>
  <si>
    <t>San Pedro del Espino</t>
  </si>
  <si>
    <t>Santiago (Cabecera)</t>
  </si>
  <si>
    <t>Calidonia</t>
  </si>
  <si>
    <t>El Marañón</t>
  </si>
  <si>
    <t>Hicaco</t>
  </si>
  <si>
    <t>La Soledad</t>
  </si>
  <si>
    <t>Quebrada de Oro</t>
  </si>
  <si>
    <t>Rodeo Viejo</t>
  </si>
  <si>
    <t>Soná (Cabecera)</t>
  </si>
  <si>
    <t>Cerro Banco</t>
  </si>
  <si>
    <t>Soloy (Cabecera)</t>
  </si>
  <si>
    <t>Hato Julí</t>
  </si>
  <si>
    <t>Quebrada de Loro</t>
  </si>
  <si>
    <t>Alto Caballero</t>
  </si>
  <si>
    <t>Bakama</t>
  </si>
  <si>
    <t>Chichica (Cabecera)</t>
  </si>
  <si>
    <t>Dikeri</t>
  </si>
  <si>
    <t>Diko</t>
  </si>
  <si>
    <t>Maraca</t>
  </si>
  <si>
    <t>Ümani</t>
  </si>
  <si>
    <t>Cerro Iglesias (Cabecera)</t>
  </si>
  <si>
    <t>Hato Chamí</t>
  </si>
  <si>
    <t>Susama</t>
  </si>
  <si>
    <t>Agua de Salud</t>
  </si>
  <si>
    <t>Buenos Aires (Cabecera)</t>
  </si>
  <si>
    <t>Cerro Pelado</t>
  </si>
  <si>
    <t>Boca del Toro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</si>
  <si>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</si>
  <si>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</si>
  <si>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</si>
  <si>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</si>
  <si>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</si>
  <si>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</si>
  <si>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</si>
  <si>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Bajo Cedro</t>
  </si>
  <si>
    <t>Almirante (Cabecera)</t>
  </si>
  <si>
    <t>Barrio Francés</t>
  </si>
  <si>
    <t>Barriada Guaymí</t>
  </si>
  <si>
    <t>Nance del Risco</t>
  </si>
  <si>
    <t>Valle de Agua Arriba</t>
  </si>
  <si>
    <t>Valle del Risco</t>
  </si>
  <si>
    <t>Pueblos Unidos</t>
  </si>
  <si>
    <t>Virgen del Carmen</t>
  </si>
  <si>
    <t>Cristóbal</t>
  </si>
  <si>
    <t>Cristóbal Este</t>
  </si>
  <si>
    <t>Puerto Lindo o Garrote</t>
  </si>
  <si>
    <t>Omar Torrijos Herrera</t>
  </si>
  <si>
    <t>Solano</t>
  </si>
  <si>
    <t>San Isidro</t>
  </si>
  <si>
    <t>David Este</t>
  </si>
  <si>
    <t>David Sur</t>
  </si>
  <si>
    <t>Tierras Altas</t>
  </si>
  <si>
    <t>Volcán (Cabecera)</t>
  </si>
  <si>
    <t>Cerro Punta</t>
  </si>
  <si>
    <t>Cuesta de Piedra</t>
  </si>
  <si>
    <t>Nueva California</t>
  </si>
  <si>
    <t>Paso Ancho</t>
  </si>
  <si>
    <t>Santa Fe</t>
  </si>
  <si>
    <t>Agua Fría</t>
  </si>
  <si>
    <t>Río Congo</t>
  </si>
  <si>
    <t>Río Iglesia</t>
  </si>
  <si>
    <t>Cucunatí</t>
  </si>
  <si>
    <t>Río Congo Arriba</t>
  </si>
  <si>
    <t>Zapallal</t>
  </si>
  <si>
    <t>Santa Fe (Cabecera)</t>
  </si>
  <si>
    <t>Chitré (Cabecera)</t>
  </si>
  <si>
    <t>El Ejido</t>
  </si>
  <si>
    <t>Ernesto Córdoba Campos</t>
  </si>
  <si>
    <t>Cerro de Plata</t>
  </si>
  <si>
    <t>Rubén Cantú</t>
  </si>
  <si>
    <t>Rodrigo Luque</t>
  </si>
  <si>
    <t>Nuevo Santiago</t>
  </si>
  <si>
    <t>La Trinchera</t>
  </si>
  <si>
    <t>Comarca Ngäbe Buglé</t>
  </si>
  <si>
    <t>Mironó</t>
  </si>
  <si>
    <t xml:space="preserve">Besiko </t>
  </si>
  <si>
    <t>San Juan de Turbe</t>
  </si>
  <si>
    <t>Comarca Kuna Yala</t>
  </si>
  <si>
    <t>Narganá (Cabecera)</t>
  </si>
  <si>
    <t>Santiago Este</t>
  </si>
  <si>
    <t>TOTAL</t>
  </si>
  <si>
    <t>Urracá</t>
  </si>
  <si>
    <t xml:space="preserve"> Jirondai (Buri)</t>
  </si>
  <si>
    <t>Santiago: (Continuación)</t>
  </si>
  <si>
    <t>Montijo: (Continuación)</t>
  </si>
  <si>
    <t>Calobre: (Continuación)</t>
  </si>
  <si>
    <t>Chagres: (Continuación)</t>
  </si>
  <si>
    <t>Barú: (Continuación)</t>
  </si>
  <si>
    <t>Bugaba: (Continuación)</t>
  </si>
  <si>
    <t>Remedios: (Continuación)</t>
  </si>
  <si>
    <t>Tierras Altas: (Continuación)</t>
  </si>
  <si>
    <t>Santa María: (Continuación)</t>
  </si>
  <si>
    <t>Panamá: (Continuación)</t>
  </si>
  <si>
    <t>Arraiján: (Continuación)</t>
  </si>
  <si>
    <t>La Chorrera: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</si>
</sst>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3" fontId="1" fillId="0" borderId="0" xfId="0" applyNumberFormat="1" applyFont="1" applyFill="1" applyAlignment="1">
      <alignment horizontal="center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11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3" fontId="2" fillId="0" borderId="11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4" fillId="0" borderId="8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0" fontId="5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8" xfId="0" applyFont="1" applyFill="1" applyBorder="1" applyAlignment="1">
      <alignment horizontal="center"/>
    </xf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3" fontId="2" fillId="0" borderId="8" xfId="0" applyNumberFormat="1" applyFont="1" applyFill="1" applyBorder="1" applyAlignment="1"/>
    <xf numFmtId="3" fontId="2" fillId="0" borderId="11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0" xfId="0" applyNumberFormat="1" applyFont="1" applyFill="1" applyBorder="1" applyAlignment="1"/>
    <xf numFmtId="3" fontId="1" fillId="0" borderId="8" xfId="0" applyNumberFormat="1" applyFont="1" applyFill="1" applyBorder="1" applyAlignment="1"/>
    <xf numFmtId="0" fontId="1" fillId="0" borderId="8" xfId="0" applyFont="1" applyFill="1" applyBorder="1" applyAlignment="1"/>
    <xf numFmtId="0" fontId="0" fillId="0" borderId="8" xfId="0" applyNumberFormat="1" applyFont="1" applyBorder="1" applyAlignment="1"/>
    <xf numFmtId="0" fontId="2" fillId="0" borderId="0" xfId="0" applyNumberFormat="1" applyFont="1" applyFill="1" applyBorder="1" applyAlignment="1"/>
    <xf numFmtId="0" fontId="2" fillId="0" borderId="8" xfId="0" applyNumberFormat="1" applyFont="1" applyFill="1" applyBorder="1" applyAlignment="1"/>
    <xf numFmtId="0" fontId="2" fillId="0" borderId="11" xfId="0" applyNumberFormat="1" applyFont="1" applyFill="1" applyBorder="1" applyAlignment="1"/>
    <xf numFmtId="0" fontId="1" fillId="0" borderId="11" xfId="0" applyNumberFormat="1" applyFont="1" applyFill="1" applyBorder="1" applyAlignment="1"/>
    <xf numFmtId="0" fontId="1" fillId="0" borderId="4" xfId="0" applyFont="1" applyFill="1" applyBorder="1" applyAlignment="1"/>
    <xf numFmtId="0" fontId="2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/>
    <xf numFmtId="0" fontId="1" fillId="0" borderId="9" xfId="0" applyFont="1" applyFill="1" applyBorder="1" applyAlignment="1"/>
    <xf numFmtId="3" fontId="1" fillId="0" borderId="1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5" xfId="0" applyNumberFormat="1" applyFont="1" applyFill="1" applyBorder="1" applyAlignment="1"/>
    <xf numFmtId="0" fontId="1" fillId="0" borderId="0" xfId="1" applyFont="1" applyAlignment="1"/>
    <xf numFmtId="3" fontId="2" fillId="0" borderId="0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/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3"/>
  <sheetViews>
    <sheetView tabSelected="1" zoomScaleNormal="100" workbookViewId="0">
      <selection sqref="A1:K1"/>
    </sheetView>
  </sheetViews>
  <sheetFormatPr baseColWidth="10" defaultRowHeight="20.100000000000001" customHeight="1" x14ac:dyDescent="0.2"/>
  <cols>
    <col min="1" max="1" width="1.28515625" style="20" customWidth="1"/>
    <col min="2" max="2" width="1.140625" style="20" customWidth="1"/>
    <col min="3" max="3" width="31.7109375" style="20" customWidth="1"/>
    <col min="4" max="4" width="6.28515625" style="20" customWidth="1"/>
    <col min="5" max="5" width="8.85546875" style="20" customWidth="1"/>
    <col min="6" max="7" width="7" style="20" customWidth="1"/>
    <col min="8" max="8" width="9.7109375" style="20" customWidth="1"/>
    <col min="9" max="9" width="7" style="20" customWidth="1"/>
    <col min="10" max="10" width="7.5703125" style="20" customWidth="1"/>
    <col min="11" max="11" width="7.7109375" style="20" customWidth="1"/>
    <col min="12" max="202" width="11.42578125" style="20"/>
    <col min="203" max="204" width="1.7109375" style="20" customWidth="1"/>
    <col min="205" max="205" width="31.85546875" style="20" customWidth="1"/>
    <col min="206" max="206" width="8.85546875" style="20" customWidth="1"/>
    <col min="207" max="207" width="11.140625" style="20" customWidth="1"/>
    <col min="208" max="209" width="9.28515625" style="20" customWidth="1"/>
    <col min="210" max="210" width="11.7109375" style="20" customWidth="1"/>
    <col min="211" max="211" width="9.28515625" style="20" customWidth="1"/>
    <col min="212" max="213" width="9.85546875" style="20" customWidth="1"/>
    <col min="214" max="458" width="11.42578125" style="20"/>
    <col min="459" max="460" width="1.7109375" style="20" customWidth="1"/>
    <col min="461" max="461" width="31.85546875" style="20" customWidth="1"/>
    <col min="462" max="462" width="8.85546875" style="20" customWidth="1"/>
    <col min="463" max="463" width="11.140625" style="20" customWidth="1"/>
    <col min="464" max="465" width="9.28515625" style="20" customWidth="1"/>
    <col min="466" max="466" width="11.7109375" style="20" customWidth="1"/>
    <col min="467" max="467" width="9.28515625" style="20" customWidth="1"/>
    <col min="468" max="469" width="9.85546875" style="20" customWidth="1"/>
    <col min="470" max="714" width="11.42578125" style="20"/>
    <col min="715" max="716" width="1.7109375" style="20" customWidth="1"/>
    <col min="717" max="717" width="31.85546875" style="20" customWidth="1"/>
    <col min="718" max="718" width="8.85546875" style="20" customWidth="1"/>
    <col min="719" max="719" width="11.140625" style="20" customWidth="1"/>
    <col min="720" max="721" width="9.28515625" style="20" customWidth="1"/>
    <col min="722" max="722" width="11.7109375" style="20" customWidth="1"/>
    <col min="723" max="723" width="9.28515625" style="20" customWidth="1"/>
    <col min="724" max="725" width="9.85546875" style="20" customWidth="1"/>
    <col min="726" max="970" width="11.42578125" style="20"/>
    <col min="971" max="972" width="1.7109375" style="20" customWidth="1"/>
    <col min="973" max="973" width="31.85546875" style="20" customWidth="1"/>
    <col min="974" max="974" width="8.85546875" style="20" customWidth="1"/>
    <col min="975" max="975" width="11.140625" style="20" customWidth="1"/>
    <col min="976" max="977" width="9.28515625" style="20" customWidth="1"/>
    <col min="978" max="978" width="11.7109375" style="20" customWidth="1"/>
    <col min="979" max="979" width="9.28515625" style="20" customWidth="1"/>
    <col min="980" max="981" width="9.85546875" style="20" customWidth="1"/>
    <col min="982" max="1226" width="11.42578125" style="20"/>
    <col min="1227" max="1228" width="1.7109375" style="20" customWidth="1"/>
    <col min="1229" max="1229" width="31.85546875" style="20" customWidth="1"/>
    <col min="1230" max="1230" width="8.85546875" style="20" customWidth="1"/>
    <col min="1231" max="1231" width="11.140625" style="20" customWidth="1"/>
    <col min="1232" max="1233" width="9.28515625" style="20" customWidth="1"/>
    <col min="1234" max="1234" width="11.7109375" style="20" customWidth="1"/>
    <col min="1235" max="1235" width="9.28515625" style="20" customWidth="1"/>
    <col min="1236" max="1237" width="9.85546875" style="20" customWidth="1"/>
    <col min="1238" max="1482" width="11.42578125" style="20"/>
    <col min="1483" max="1484" width="1.7109375" style="20" customWidth="1"/>
    <col min="1485" max="1485" width="31.85546875" style="20" customWidth="1"/>
    <col min="1486" max="1486" width="8.85546875" style="20" customWidth="1"/>
    <col min="1487" max="1487" width="11.140625" style="20" customWidth="1"/>
    <col min="1488" max="1489" width="9.28515625" style="20" customWidth="1"/>
    <col min="1490" max="1490" width="11.7109375" style="20" customWidth="1"/>
    <col min="1491" max="1491" width="9.28515625" style="20" customWidth="1"/>
    <col min="1492" max="1493" width="9.85546875" style="20" customWidth="1"/>
    <col min="1494" max="1738" width="11.42578125" style="20"/>
    <col min="1739" max="1740" width="1.7109375" style="20" customWidth="1"/>
    <col min="1741" max="1741" width="31.85546875" style="20" customWidth="1"/>
    <col min="1742" max="1742" width="8.85546875" style="20" customWidth="1"/>
    <col min="1743" max="1743" width="11.140625" style="20" customWidth="1"/>
    <col min="1744" max="1745" width="9.28515625" style="20" customWidth="1"/>
    <col min="1746" max="1746" width="11.7109375" style="20" customWidth="1"/>
    <col min="1747" max="1747" width="9.28515625" style="20" customWidth="1"/>
    <col min="1748" max="1749" width="9.85546875" style="20" customWidth="1"/>
    <col min="1750" max="1994" width="11.42578125" style="20"/>
    <col min="1995" max="1996" width="1.7109375" style="20" customWidth="1"/>
    <col min="1997" max="1997" width="31.85546875" style="20" customWidth="1"/>
    <col min="1998" max="1998" width="8.85546875" style="20" customWidth="1"/>
    <col min="1999" max="1999" width="11.140625" style="20" customWidth="1"/>
    <col min="2000" max="2001" width="9.28515625" style="20" customWidth="1"/>
    <col min="2002" max="2002" width="11.7109375" style="20" customWidth="1"/>
    <col min="2003" max="2003" width="9.28515625" style="20" customWidth="1"/>
    <col min="2004" max="2005" width="9.85546875" style="20" customWidth="1"/>
    <col min="2006" max="2250" width="11.42578125" style="20"/>
    <col min="2251" max="2252" width="1.7109375" style="20" customWidth="1"/>
    <col min="2253" max="2253" width="31.85546875" style="20" customWidth="1"/>
    <col min="2254" max="2254" width="8.85546875" style="20" customWidth="1"/>
    <col min="2255" max="2255" width="11.140625" style="20" customWidth="1"/>
    <col min="2256" max="2257" width="9.28515625" style="20" customWidth="1"/>
    <col min="2258" max="2258" width="11.7109375" style="20" customWidth="1"/>
    <col min="2259" max="2259" width="9.28515625" style="20" customWidth="1"/>
    <col min="2260" max="2261" width="9.85546875" style="20" customWidth="1"/>
    <col min="2262" max="2506" width="11.42578125" style="20"/>
    <col min="2507" max="2508" width="1.7109375" style="20" customWidth="1"/>
    <col min="2509" max="2509" width="31.85546875" style="20" customWidth="1"/>
    <col min="2510" max="2510" width="8.85546875" style="20" customWidth="1"/>
    <col min="2511" max="2511" width="11.140625" style="20" customWidth="1"/>
    <col min="2512" max="2513" width="9.28515625" style="20" customWidth="1"/>
    <col min="2514" max="2514" width="11.7109375" style="20" customWidth="1"/>
    <col min="2515" max="2515" width="9.28515625" style="20" customWidth="1"/>
    <col min="2516" max="2517" width="9.85546875" style="20" customWidth="1"/>
    <col min="2518" max="2762" width="11.42578125" style="20"/>
    <col min="2763" max="2764" width="1.7109375" style="20" customWidth="1"/>
    <col min="2765" max="2765" width="31.85546875" style="20" customWidth="1"/>
    <col min="2766" max="2766" width="8.85546875" style="20" customWidth="1"/>
    <col min="2767" max="2767" width="11.140625" style="20" customWidth="1"/>
    <col min="2768" max="2769" width="9.28515625" style="20" customWidth="1"/>
    <col min="2770" max="2770" width="11.7109375" style="20" customWidth="1"/>
    <col min="2771" max="2771" width="9.28515625" style="20" customWidth="1"/>
    <col min="2772" max="2773" width="9.85546875" style="20" customWidth="1"/>
    <col min="2774" max="3018" width="11.42578125" style="20"/>
    <col min="3019" max="3020" width="1.7109375" style="20" customWidth="1"/>
    <col min="3021" max="3021" width="31.85546875" style="20" customWidth="1"/>
    <col min="3022" max="3022" width="8.85546875" style="20" customWidth="1"/>
    <col min="3023" max="3023" width="11.140625" style="20" customWidth="1"/>
    <col min="3024" max="3025" width="9.28515625" style="20" customWidth="1"/>
    <col min="3026" max="3026" width="11.7109375" style="20" customWidth="1"/>
    <col min="3027" max="3027" width="9.28515625" style="20" customWidth="1"/>
    <col min="3028" max="3029" width="9.85546875" style="20" customWidth="1"/>
    <col min="3030" max="3274" width="11.42578125" style="20"/>
    <col min="3275" max="3276" width="1.7109375" style="20" customWidth="1"/>
    <col min="3277" max="3277" width="31.85546875" style="20" customWidth="1"/>
    <col min="3278" max="3278" width="8.85546875" style="20" customWidth="1"/>
    <col min="3279" max="3279" width="11.140625" style="20" customWidth="1"/>
    <col min="3280" max="3281" width="9.28515625" style="20" customWidth="1"/>
    <col min="3282" max="3282" width="11.7109375" style="20" customWidth="1"/>
    <col min="3283" max="3283" width="9.28515625" style="20" customWidth="1"/>
    <col min="3284" max="3285" width="9.85546875" style="20" customWidth="1"/>
    <col min="3286" max="3530" width="11.42578125" style="20"/>
    <col min="3531" max="3532" width="1.7109375" style="20" customWidth="1"/>
    <col min="3533" max="3533" width="31.85546875" style="20" customWidth="1"/>
    <col min="3534" max="3534" width="8.85546875" style="20" customWidth="1"/>
    <col min="3535" max="3535" width="11.140625" style="20" customWidth="1"/>
    <col min="3536" max="3537" width="9.28515625" style="20" customWidth="1"/>
    <col min="3538" max="3538" width="11.7109375" style="20" customWidth="1"/>
    <col min="3539" max="3539" width="9.28515625" style="20" customWidth="1"/>
    <col min="3540" max="3541" width="9.85546875" style="20" customWidth="1"/>
    <col min="3542" max="3786" width="11.42578125" style="20"/>
    <col min="3787" max="3788" width="1.7109375" style="20" customWidth="1"/>
    <col min="3789" max="3789" width="31.85546875" style="20" customWidth="1"/>
    <col min="3790" max="3790" width="8.85546875" style="20" customWidth="1"/>
    <col min="3791" max="3791" width="11.140625" style="20" customWidth="1"/>
    <col min="3792" max="3793" width="9.28515625" style="20" customWidth="1"/>
    <col min="3794" max="3794" width="11.7109375" style="20" customWidth="1"/>
    <col min="3795" max="3795" width="9.28515625" style="20" customWidth="1"/>
    <col min="3796" max="3797" width="9.85546875" style="20" customWidth="1"/>
    <col min="3798" max="4042" width="11.42578125" style="20"/>
    <col min="4043" max="4044" width="1.7109375" style="20" customWidth="1"/>
    <col min="4045" max="4045" width="31.85546875" style="20" customWidth="1"/>
    <col min="4046" max="4046" width="8.85546875" style="20" customWidth="1"/>
    <col min="4047" max="4047" width="11.140625" style="20" customWidth="1"/>
    <col min="4048" max="4049" width="9.28515625" style="20" customWidth="1"/>
    <col min="4050" max="4050" width="11.7109375" style="20" customWidth="1"/>
    <col min="4051" max="4051" width="9.28515625" style="20" customWidth="1"/>
    <col min="4052" max="4053" width="9.85546875" style="20" customWidth="1"/>
    <col min="4054" max="4298" width="11.42578125" style="20"/>
    <col min="4299" max="4300" width="1.7109375" style="20" customWidth="1"/>
    <col min="4301" max="4301" width="31.85546875" style="20" customWidth="1"/>
    <col min="4302" max="4302" width="8.85546875" style="20" customWidth="1"/>
    <col min="4303" max="4303" width="11.140625" style="20" customWidth="1"/>
    <col min="4304" max="4305" width="9.28515625" style="20" customWidth="1"/>
    <col min="4306" max="4306" width="11.7109375" style="20" customWidth="1"/>
    <col min="4307" max="4307" width="9.28515625" style="20" customWidth="1"/>
    <col min="4308" max="4309" width="9.85546875" style="20" customWidth="1"/>
    <col min="4310" max="4554" width="11.42578125" style="20"/>
    <col min="4555" max="4556" width="1.7109375" style="20" customWidth="1"/>
    <col min="4557" max="4557" width="31.85546875" style="20" customWidth="1"/>
    <col min="4558" max="4558" width="8.85546875" style="20" customWidth="1"/>
    <col min="4559" max="4559" width="11.140625" style="20" customWidth="1"/>
    <col min="4560" max="4561" width="9.28515625" style="20" customWidth="1"/>
    <col min="4562" max="4562" width="11.7109375" style="20" customWidth="1"/>
    <col min="4563" max="4563" width="9.28515625" style="20" customWidth="1"/>
    <col min="4564" max="4565" width="9.85546875" style="20" customWidth="1"/>
    <col min="4566" max="4810" width="11.42578125" style="20"/>
    <col min="4811" max="4812" width="1.7109375" style="20" customWidth="1"/>
    <col min="4813" max="4813" width="31.85546875" style="20" customWidth="1"/>
    <col min="4814" max="4814" width="8.85546875" style="20" customWidth="1"/>
    <col min="4815" max="4815" width="11.140625" style="20" customWidth="1"/>
    <col min="4816" max="4817" width="9.28515625" style="20" customWidth="1"/>
    <col min="4818" max="4818" width="11.7109375" style="20" customWidth="1"/>
    <col min="4819" max="4819" width="9.28515625" style="20" customWidth="1"/>
    <col min="4820" max="4821" width="9.85546875" style="20" customWidth="1"/>
    <col min="4822" max="5066" width="11.42578125" style="20"/>
    <col min="5067" max="5068" width="1.7109375" style="20" customWidth="1"/>
    <col min="5069" max="5069" width="31.85546875" style="20" customWidth="1"/>
    <col min="5070" max="5070" width="8.85546875" style="20" customWidth="1"/>
    <col min="5071" max="5071" width="11.140625" style="20" customWidth="1"/>
    <col min="5072" max="5073" width="9.28515625" style="20" customWidth="1"/>
    <col min="5074" max="5074" width="11.7109375" style="20" customWidth="1"/>
    <col min="5075" max="5075" width="9.28515625" style="20" customWidth="1"/>
    <col min="5076" max="5077" width="9.85546875" style="20" customWidth="1"/>
    <col min="5078" max="5322" width="11.42578125" style="20"/>
    <col min="5323" max="5324" width="1.7109375" style="20" customWidth="1"/>
    <col min="5325" max="5325" width="31.85546875" style="20" customWidth="1"/>
    <col min="5326" max="5326" width="8.85546875" style="20" customWidth="1"/>
    <col min="5327" max="5327" width="11.140625" style="20" customWidth="1"/>
    <col min="5328" max="5329" width="9.28515625" style="20" customWidth="1"/>
    <col min="5330" max="5330" width="11.7109375" style="20" customWidth="1"/>
    <col min="5331" max="5331" width="9.28515625" style="20" customWidth="1"/>
    <col min="5332" max="5333" width="9.85546875" style="20" customWidth="1"/>
    <col min="5334" max="5578" width="11.42578125" style="20"/>
    <col min="5579" max="5580" width="1.7109375" style="20" customWidth="1"/>
    <col min="5581" max="5581" width="31.85546875" style="20" customWidth="1"/>
    <col min="5582" max="5582" width="8.85546875" style="20" customWidth="1"/>
    <col min="5583" max="5583" width="11.140625" style="20" customWidth="1"/>
    <col min="5584" max="5585" width="9.28515625" style="20" customWidth="1"/>
    <col min="5586" max="5586" width="11.7109375" style="20" customWidth="1"/>
    <col min="5587" max="5587" width="9.28515625" style="20" customWidth="1"/>
    <col min="5588" max="5589" width="9.85546875" style="20" customWidth="1"/>
    <col min="5590" max="5834" width="11.42578125" style="20"/>
    <col min="5835" max="5836" width="1.7109375" style="20" customWidth="1"/>
    <col min="5837" max="5837" width="31.85546875" style="20" customWidth="1"/>
    <col min="5838" max="5838" width="8.85546875" style="20" customWidth="1"/>
    <col min="5839" max="5839" width="11.140625" style="20" customWidth="1"/>
    <col min="5840" max="5841" width="9.28515625" style="20" customWidth="1"/>
    <col min="5842" max="5842" width="11.7109375" style="20" customWidth="1"/>
    <col min="5843" max="5843" width="9.28515625" style="20" customWidth="1"/>
    <col min="5844" max="5845" width="9.85546875" style="20" customWidth="1"/>
    <col min="5846" max="6090" width="11.42578125" style="20"/>
    <col min="6091" max="6092" width="1.7109375" style="20" customWidth="1"/>
    <col min="6093" max="6093" width="31.85546875" style="20" customWidth="1"/>
    <col min="6094" max="6094" width="8.85546875" style="20" customWidth="1"/>
    <col min="6095" max="6095" width="11.140625" style="20" customWidth="1"/>
    <col min="6096" max="6097" width="9.28515625" style="20" customWidth="1"/>
    <col min="6098" max="6098" width="11.7109375" style="20" customWidth="1"/>
    <col min="6099" max="6099" width="9.28515625" style="20" customWidth="1"/>
    <col min="6100" max="6101" width="9.85546875" style="20" customWidth="1"/>
    <col min="6102" max="6346" width="11.42578125" style="20"/>
    <col min="6347" max="6348" width="1.7109375" style="20" customWidth="1"/>
    <col min="6349" max="6349" width="31.85546875" style="20" customWidth="1"/>
    <col min="6350" max="6350" width="8.85546875" style="20" customWidth="1"/>
    <col min="6351" max="6351" width="11.140625" style="20" customWidth="1"/>
    <col min="6352" max="6353" width="9.28515625" style="20" customWidth="1"/>
    <col min="6354" max="6354" width="11.7109375" style="20" customWidth="1"/>
    <col min="6355" max="6355" width="9.28515625" style="20" customWidth="1"/>
    <col min="6356" max="6357" width="9.85546875" style="20" customWidth="1"/>
    <col min="6358" max="6602" width="11.42578125" style="20"/>
    <col min="6603" max="6604" width="1.7109375" style="20" customWidth="1"/>
    <col min="6605" max="6605" width="31.85546875" style="20" customWidth="1"/>
    <col min="6606" max="6606" width="8.85546875" style="20" customWidth="1"/>
    <col min="6607" max="6607" width="11.140625" style="20" customWidth="1"/>
    <col min="6608" max="6609" width="9.28515625" style="20" customWidth="1"/>
    <col min="6610" max="6610" width="11.7109375" style="20" customWidth="1"/>
    <col min="6611" max="6611" width="9.28515625" style="20" customWidth="1"/>
    <col min="6612" max="6613" width="9.85546875" style="20" customWidth="1"/>
    <col min="6614" max="6858" width="11.42578125" style="20"/>
    <col min="6859" max="6860" width="1.7109375" style="20" customWidth="1"/>
    <col min="6861" max="6861" width="31.85546875" style="20" customWidth="1"/>
    <col min="6862" max="6862" width="8.85546875" style="20" customWidth="1"/>
    <col min="6863" max="6863" width="11.140625" style="20" customWidth="1"/>
    <col min="6864" max="6865" width="9.28515625" style="20" customWidth="1"/>
    <col min="6866" max="6866" width="11.7109375" style="20" customWidth="1"/>
    <col min="6867" max="6867" width="9.28515625" style="20" customWidth="1"/>
    <col min="6868" max="6869" width="9.85546875" style="20" customWidth="1"/>
    <col min="6870" max="7114" width="11.42578125" style="20"/>
    <col min="7115" max="7116" width="1.7109375" style="20" customWidth="1"/>
    <col min="7117" max="7117" width="31.85546875" style="20" customWidth="1"/>
    <col min="7118" max="7118" width="8.85546875" style="20" customWidth="1"/>
    <col min="7119" max="7119" width="11.140625" style="20" customWidth="1"/>
    <col min="7120" max="7121" width="9.28515625" style="20" customWidth="1"/>
    <col min="7122" max="7122" width="11.7109375" style="20" customWidth="1"/>
    <col min="7123" max="7123" width="9.28515625" style="20" customWidth="1"/>
    <col min="7124" max="7125" width="9.85546875" style="20" customWidth="1"/>
    <col min="7126" max="7370" width="11.42578125" style="20"/>
    <col min="7371" max="7372" width="1.7109375" style="20" customWidth="1"/>
    <col min="7373" max="7373" width="31.85546875" style="20" customWidth="1"/>
    <col min="7374" max="7374" width="8.85546875" style="20" customWidth="1"/>
    <col min="7375" max="7375" width="11.140625" style="20" customWidth="1"/>
    <col min="7376" max="7377" width="9.28515625" style="20" customWidth="1"/>
    <col min="7378" max="7378" width="11.7109375" style="20" customWidth="1"/>
    <col min="7379" max="7379" width="9.28515625" style="20" customWidth="1"/>
    <col min="7380" max="7381" width="9.85546875" style="20" customWidth="1"/>
    <col min="7382" max="7626" width="11.42578125" style="20"/>
    <col min="7627" max="7628" width="1.7109375" style="20" customWidth="1"/>
    <col min="7629" max="7629" width="31.85546875" style="20" customWidth="1"/>
    <col min="7630" max="7630" width="8.85546875" style="20" customWidth="1"/>
    <col min="7631" max="7631" width="11.140625" style="20" customWidth="1"/>
    <col min="7632" max="7633" width="9.28515625" style="20" customWidth="1"/>
    <col min="7634" max="7634" width="11.7109375" style="20" customWidth="1"/>
    <col min="7635" max="7635" width="9.28515625" style="20" customWidth="1"/>
    <col min="7636" max="7637" width="9.85546875" style="20" customWidth="1"/>
    <col min="7638" max="7882" width="11.42578125" style="20"/>
    <col min="7883" max="7884" width="1.7109375" style="20" customWidth="1"/>
    <col min="7885" max="7885" width="31.85546875" style="20" customWidth="1"/>
    <col min="7886" max="7886" width="8.85546875" style="20" customWidth="1"/>
    <col min="7887" max="7887" width="11.140625" style="20" customWidth="1"/>
    <col min="7888" max="7889" width="9.28515625" style="20" customWidth="1"/>
    <col min="7890" max="7890" width="11.7109375" style="20" customWidth="1"/>
    <col min="7891" max="7891" width="9.28515625" style="20" customWidth="1"/>
    <col min="7892" max="7893" width="9.85546875" style="20" customWidth="1"/>
    <col min="7894" max="8138" width="11.42578125" style="20"/>
    <col min="8139" max="8140" width="1.7109375" style="20" customWidth="1"/>
    <col min="8141" max="8141" width="31.85546875" style="20" customWidth="1"/>
    <col min="8142" max="8142" width="8.85546875" style="20" customWidth="1"/>
    <col min="8143" max="8143" width="11.140625" style="20" customWidth="1"/>
    <col min="8144" max="8145" width="9.28515625" style="20" customWidth="1"/>
    <col min="8146" max="8146" width="11.7109375" style="20" customWidth="1"/>
    <col min="8147" max="8147" width="9.28515625" style="20" customWidth="1"/>
    <col min="8148" max="8149" width="9.85546875" style="20" customWidth="1"/>
    <col min="8150" max="8394" width="11.42578125" style="20"/>
    <col min="8395" max="8396" width="1.7109375" style="20" customWidth="1"/>
    <col min="8397" max="8397" width="31.85546875" style="20" customWidth="1"/>
    <col min="8398" max="8398" width="8.85546875" style="20" customWidth="1"/>
    <col min="8399" max="8399" width="11.140625" style="20" customWidth="1"/>
    <col min="8400" max="8401" width="9.28515625" style="20" customWidth="1"/>
    <col min="8402" max="8402" width="11.7109375" style="20" customWidth="1"/>
    <col min="8403" max="8403" width="9.28515625" style="20" customWidth="1"/>
    <col min="8404" max="8405" width="9.85546875" style="20" customWidth="1"/>
    <col min="8406" max="8650" width="11.42578125" style="20"/>
    <col min="8651" max="8652" width="1.7109375" style="20" customWidth="1"/>
    <col min="8653" max="8653" width="31.85546875" style="20" customWidth="1"/>
    <col min="8654" max="8654" width="8.85546875" style="20" customWidth="1"/>
    <col min="8655" max="8655" width="11.140625" style="20" customWidth="1"/>
    <col min="8656" max="8657" width="9.28515625" style="20" customWidth="1"/>
    <col min="8658" max="8658" width="11.7109375" style="20" customWidth="1"/>
    <col min="8659" max="8659" width="9.28515625" style="20" customWidth="1"/>
    <col min="8660" max="8661" width="9.85546875" style="20" customWidth="1"/>
    <col min="8662" max="8906" width="11.42578125" style="20"/>
    <col min="8907" max="8908" width="1.7109375" style="20" customWidth="1"/>
    <col min="8909" max="8909" width="31.85546875" style="20" customWidth="1"/>
    <col min="8910" max="8910" width="8.85546875" style="20" customWidth="1"/>
    <col min="8911" max="8911" width="11.140625" style="20" customWidth="1"/>
    <col min="8912" max="8913" width="9.28515625" style="20" customWidth="1"/>
    <col min="8914" max="8914" width="11.7109375" style="20" customWidth="1"/>
    <col min="8915" max="8915" width="9.28515625" style="20" customWidth="1"/>
    <col min="8916" max="8917" width="9.85546875" style="20" customWidth="1"/>
    <col min="8918" max="9162" width="11.42578125" style="20"/>
    <col min="9163" max="9164" width="1.7109375" style="20" customWidth="1"/>
    <col min="9165" max="9165" width="31.85546875" style="20" customWidth="1"/>
    <col min="9166" max="9166" width="8.85546875" style="20" customWidth="1"/>
    <col min="9167" max="9167" width="11.140625" style="20" customWidth="1"/>
    <col min="9168" max="9169" width="9.28515625" style="20" customWidth="1"/>
    <col min="9170" max="9170" width="11.7109375" style="20" customWidth="1"/>
    <col min="9171" max="9171" width="9.28515625" style="20" customWidth="1"/>
    <col min="9172" max="9173" width="9.85546875" style="20" customWidth="1"/>
    <col min="9174" max="9418" width="11.42578125" style="20"/>
    <col min="9419" max="9420" width="1.7109375" style="20" customWidth="1"/>
    <col min="9421" max="9421" width="31.85546875" style="20" customWidth="1"/>
    <col min="9422" max="9422" width="8.85546875" style="20" customWidth="1"/>
    <col min="9423" max="9423" width="11.140625" style="20" customWidth="1"/>
    <col min="9424" max="9425" width="9.28515625" style="20" customWidth="1"/>
    <col min="9426" max="9426" width="11.7109375" style="20" customWidth="1"/>
    <col min="9427" max="9427" width="9.28515625" style="20" customWidth="1"/>
    <col min="9428" max="9429" width="9.85546875" style="20" customWidth="1"/>
    <col min="9430" max="9674" width="11.42578125" style="20"/>
    <col min="9675" max="9676" width="1.7109375" style="20" customWidth="1"/>
    <col min="9677" max="9677" width="31.85546875" style="20" customWidth="1"/>
    <col min="9678" max="9678" width="8.85546875" style="20" customWidth="1"/>
    <col min="9679" max="9679" width="11.140625" style="20" customWidth="1"/>
    <col min="9680" max="9681" width="9.28515625" style="20" customWidth="1"/>
    <col min="9682" max="9682" width="11.7109375" style="20" customWidth="1"/>
    <col min="9683" max="9683" width="9.28515625" style="20" customWidth="1"/>
    <col min="9684" max="9685" width="9.85546875" style="20" customWidth="1"/>
    <col min="9686" max="9930" width="11.42578125" style="20"/>
    <col min="9931" max="9932" width="1.7109375" style="20" customWidth="1"/>
    <col min="9933" max="9933" width="31.85546875" style="20" customWidth="1"/>
    <col min="9934" max="9934" width="8.85546875" style="20" customWidth="1"/>
    <col min="9935" max="9935" width="11.140625" style="20" customWidth="1"/>
    <col min="9936" max="9937" width="9.28515625" style="20" customWidth="1"/>
    <col min="9938" max="9938" width="11.7109375" style="20" customWidth="1"/>
    <col min="9939" max="9939" width="9.28515625" style="20" customWidth="1"/>
    <col min="9940" max="9941" width="9.85546875" style="20" customWidth="1"/>
    <col min="9942" max="10186" width="11.42578125" style="20"/>
    <col min="10187" max="10188" width="1.7109375" style="20" customWidth="1"/>
    <col min="10189" max="10189" width="31.85546875" style="20" customWidth="1"/>
    <col min="10190" max="10190" width="8.85546875" style="20" customWidth="1"/>
    <col min="10191" max="10191" width="11.140625" style="20" customWidth="1"/>
    <col min="10192" max="10193" width="9.28515625" style="20" customWidth="1"/>
    <col min="10194" max="10194" width="11.7109375" style="20" customWidth="1"/>
    <col min="10195" max="10195" width="9.28515625" style="20" customWidth="1"/>
    <col min="10196" max="10197" width="9.85546875" style="20" customWidth="1"/>
    <col min="10198" max="10442" width="11.42578125" style="20"/>
    <col min="10443" max="10444" width="1.7109375" style="20" customWidth="1"/>
    <col min="10445" max="10445" width="31.85546875" style="20" customWidth="1"/>
    <col min="10446" max="10446" width="8.85546875" style="20" customWidth="1"/>
    <col min="10447" max="10447" width="11.140625" style="20" customWidth="1"/>
    <col min="10448" max="10449" width="9.28515625" style="20" customWidth="1"/>
    <col min="10450" max="10450" width="11.7109375" style="20" customWidth="1"/>
    <col min="10451" max="10451" width="9.28515625" style="20" customWidth="1"/>
    <col min="10452" max="10453" width="9.85546875" style="20" customWidth="1"/>
    <col min="10454" max="10698" width="11.42578125" style="20"/>
    <col min="10699" max="10700" width="1.7109375" style="20" customWidth="1"/>
    <col min="10701" max="10701" width="31.85546875" style="20" customWidth="1"/>
    <col min="10702" max="10702" width="8.85546875" style="20" customWidth="1"/>
    <col min="10703" max="10703" width="11.140625" style="20" customWidth="1"/>
    <col min="10704" max="10705" width="9.28515625" style="20" customWidth="1"/>
    <col min="10706" max="10706" width="11.7109375" style="20" customWidth="1"/>
    <col min="10707" max="10707" width="9.28515625" style="20" customWidth="1"/>
    <col min="10708" max="10709" width="9.85546875" style="20" customWidth="1"/>
    <col min="10710" max="10954" width="11.42578125" style="20"/>
    <col min="10955" max="10956" width="1.7109375" style="20" customWidth="1"/>
    <col min="10957" max="10957" width="31.85546875" style="20" customWidth="1"/>
    <col min="10958" max="10958" width="8.85546875" style="20" customWidth="1"/>
    <col min="10959" max="10959" width="11.140625" style="20" customWidth="1"/>
    <col min="10960" max="10961" width="9.28515625" style="20" customWidth="1"/>
    <col min="10962" max="10962" width="11.7109375" style="20" customWidth="1"/>
    <col min="10963" max="10963" width="9.28515625" style="20" customWidth="1"/>
    <col min="10964" max="10965" width="9.85546875" style="20" customWidth="1"/>
    <col min="10966" max="11210" width="11.42578125" style="20"/>
    <col min="11211" max="11212" width="1.7109375" style="20" customWidth="1"/>
    <col min="11213" max="11213" width="31.85546875" style="20" customWidth="1"/>
    <col min="11214" max="11214" width="8.85546875" style="20" customWidth="1"/>
    <col min="11215" max="11215" width="11.140625" style="20" customWidth="1"/>
    <col min="11216" max="11217" width="9.28515625" style="20" customWidth="1"/>
    <col min="11218" max="11218" width="11.7109375" style="20" customWidth="1"/>
    <col min="11219" max="11219" width="9.28515625" style="20" customWidth="1"/>
    <col min="11220" max="11221" width="9.85546875" style="20" customWidth="1"/>
    <col min="11222" max="11466" width="11.42578125" style="20"/>
    <col min="11467" max="11468" width="1.7109375" style="20" customWidth="1"/>
    <col min="11469" max="11469" width="31.85546875" style="20" customWidth="1"/>
    <col min="11470" max="11470" width="8.85546875" style="20" customWidth="1"/>
    <col min="11471" max="11471" width="11.140625" style="20" customWidth="1"/>
    <col min="11472" max="11473" width="9.28515625" style="20" customWidth="1"/>
    <col min="11474" max="11474" width="11.7109375" style="20" customWidth="1"/>
    <col min="11475" max="11475" width="9.28515625" style="20" customWidth="1"/>
    <col min="11476" max="11477" width="9.85546875" style="20" customWidth="1"/>
    <col min="11478" max="11722" width="11.42578125" style="20"/>
    <col min="11723" max="11724" width="1.7109375" style="20" customWidth="1"/>
    <col min="11725" max="11725" width="31.85546875" style="20" customWidth="1"/>
    <col min="11726" max="11726" width="8.85546875" style="20" customWidth="1"/>
    <col min="11727" max="11727" width="11.140625" style="20" customWidth="1"/>
    <col min="11728" max="11729" width="9.28515625" style="20" customWidth="1"/>
    <col min="11730" max="11730" width="11.7109375" style="20" customWidth="1"/>
    <col min="11731" max="11731" width="9.28515625" style="20" customWidth="1"/>
    <col min="11732" max="11733" width="9.85546875" style="20" customWidth="1"/>
    <col min="11734" max="11978" width="11.42578125" style="20"/>
    <col min="11979" max="11980" width="1.7109375" style="20" customWidth="1"/>
    <col min="11981" max="11981" width="31.85546875" style="20" customWidth="1"/>
    <col min="11982" max="11982" width="8.85546875" style="20" customWidth="1"/>
    <col min="11983" max="11983" width="11.140625" style="20" customWidth="1"/>
    <col min="11984" max="11985" width="9.28515625" style="20" customWidth="1"/>
    <col min="11986" max="11986" width="11.7109375" style="20" customWidth="1"/>
    <col min="11987" max="11987" width="9.28515625" style="20" customWidth="1"/>
    <col min="11988" max="11989" width="9.85546875" style="20" customWidth="1"/>
    <col min="11990" max="12234" width="11.42578125" style="20"/>
    <col min="12235" max="12236" width="1.7109375" style="20" customWidth="1"/>
    <col min="12237" max="12237" width="31.85546875" style="20" customWidth="1"/>
    <col min="12238" max="12238" width="8.85546875" style="20" customWidth="1"/>
    <col min="12239" max="12239" width="11.140625" style="20" customWidth="1"/>
    <col min="12240" max="12241" width="9.28515625" style="20" customWidth="1"/>
    <col min="12242" max="12242" width="11.7109375" style="20" customWidth="1"/>
    <col min="12243" max="12243" width="9.28515625" style="20" customWidth="1"/>
    <col min="12244" max="12245" width="9.85546875" style="20" customWidth="1"/>
    <col min="12246" max="12490" width="11.42578125" style="20"/>
    <col min="12491" max="12492" width="1.7109375" style="20" customWidth="1"/>
    <col min="12493" max="12493" width="31.85546875" style="20" customWidth="1"/>
    <col min="12494" max="12494" width="8.85546875" style="20" customWidth="1"/>
    <col min="12495" max="12495" width="11.140625" style="20" customWidth="1"/>
    <col min="12496" max="12497" width="9.28515625" style="20" customWidth="1"/>
    <col min="12498" max="12498" width="11.7109375" style="20" customWidth="1"/>
    <col min="12499" max="12499" width="9.28515625" style="20" customWidth="1"/>
    <col min="12500" max="12501" width="9.85546875" style="20" customWidth="1"/>
    <col min="12502" max="12746" width="11.42578125" style="20"/>
    <col min="12747" max="12748" width="1.7109375" style="20" customWidth="1"/>
    <col min="12749" max="12749" width="31.85546875" style="20" customWidth="1"/>
    <col min="12750" max="12750" width="8.85546875" style="20" customWidth="1"/>
    <col min="12751" max="12751" width="11.140625" style="20" customWidth="1"/>
    <col min="12752" max="12753" width="9.28515625" style="20" customWidth="1"/>
    <col min="12754" max="12754" width="11.7109375" style="20" customWidth="1"/>
    <col min="12755" max="12755" width="9.28515625" style="20" customWidth="1"/>
    <col min="12756" max="12757" width="9.85546875" style="20" customWidth="1"/>
    <col min="12758" max="13002" width="11.42578125" style="20"/>
    <col min="13003" max="13004" width="1.7109375" style="20" customWidth="1"/>
    <col min="13005" max="13005" width="31.85546875" style="20" customWidth="1"/>
    <col min="13006" max="13006" width="8.85546875" style="20" customWidth="1"/>
    <col min="13007" max="13007" width="11.140625" style="20" customWidth="1"/>
    <col min="13008" max="13009" width="9.28515625" style="20" customWidth="1"/>
    <col min="13010" max="13010" width="11.7109375" style="20" customWidth="1"/>
    <col min="13011" max="13011" width="9.28515625" style="20" customWidth="1"/>
    <col min="13012" max="13013" width="9.85546875" style="20" customWidth="1"/>
    <col min="13014" max="13258" width="11.42578125" style="20"/>
    <col min="13259" max="13260" width="1.7109375" style="20" customWidth="1"/>
    <col min="13261" max="13261" width="31.85546875" style="20" customWidth="1"/>
    <col min="13262" max="13262" width="8.85546875" style="20" customWidth="1"/>
    <col min="13263" max="13263" width="11.140625" style="20" customWidth="1"/>
    <col min="13264" max="13265" width="9.28515625" style="20" customWidth="1"/>
    <col min="13266" max="13266" width="11.7109375" style="20" customWidth="1"/>
    <col min="13267" max="13267" width="9.28515625" style="20" customWidth="1"/>
    <col min="13268" max="13269" width="9.85546875" style="20" customWidth="1"/>
    <col min="13270" max="13514" width="11.42578125" style="20"/>
    <col min="13515" max="13516" width="1.7109375" style="20" customWidth="1"/>
    <col min="13517" max="13517" width="31.85546875" style="20" customWidth="1"/>
    <col min="13518" max="13518" width="8.85546875" style="20" customWidth="1"/>
    <col min="13519" max="13519" width="11.140625" style="20" customWidth="1"/>
    <col min="13520" max="13521" width="9.28515625" style="20" customWidth="1"/>
    <col min="13522" max="13522" width="11.7109375" style="20" customWidth="1"/>
    <col min="13523" max="13523" width="9.28515625" style="20" customWidth="1"/>
    <col min="13524" max="13525" width="9.85546875" style="20" customWidth="1"/>
    <col min="13526" max="13770" width="11.42578125" style="20"/>
    <col min="13771" max="13772" width="1.7109375" style="20" customWidth="1"/>
    <col min="13773" max="13773" width="31.85546875" style="20" customWidth="1"/>
    <col min="13774" max="13774" width="8.85546875" style="20" customWidth="1"/>
    <col min="13775" max="13775" width="11.140625" style="20" customWidth="1"/>
    <col min="13776" max="13777" width="9.28515625" style="20" customWidth="1"/>
    <col min="13778" max="13778" width="11.7109375" style="20" customWidth="1"/>
    <col min="13779" max="13779" width="9.28515625" style="20" customWidth="1"/>
    <col min="13780" max="13781" width="9.85546875" style="20" customWidth="1"/>
    <col min="13782" max="14026" width="11.42578125" style="20"/>
    <col min="14027" max="14028" width="1.7109375" style="20" customWidth="1"/>
    <col min="14029" max="14029" width="31.85546875" style="20" customWidth="1"/>
    <col min="14030" max="14030" width="8.85546875" style="20" customWidth="1"/>
    <col min="14031" max="14031" width="11.140625" style="20" customWidth="1"/>
    <col min="14032" max="14033" width="9.28515625" style="20" customWidth="1"/>
    <col min="14034" max="14034" width="11.7109375" style="20" customWidth="1"/>
    <col min="14035" max="14035" width="9.28515625" style="20" customWidth="1"/>
    <col min="14036" max="14037" width="9.85546875" style="20" customWidth="1"/>
    <col min="14038" max="14282" width="11.42578125" style="20"/>
    <col min="14283" max="14284" width="1.7109375" style="20" customWidth="1"/>
    <col min="14285" max="14285" width="31.85546875" style="20" customWidth="1"/>
    <col min="14286" max="14286" width="8.85546875" style="20" customWidth="1"/>
    <col min="14287" max="14287" width="11.140625" style="20" customWidth="1"/>
    <col min="14288" max="14289" width="9.28515625" style="20" customWidth="1"/>
    <col min="14290" max="14290" width="11.7109375" style="20" customWidth="1"/>
    <col min="14291" max="14291" width="9.28515625" style="20" customWidth="1"/>
    <col min="14292" max="14293" width="9.85546875" style="20" customWidth="1"/>
    <col min="14294" max="14538" width="11.42578125" style="20"/>
    <col min="14539" max="14540" width="1.7109375" style="20" customWidth="1"/>
    <col min="14541" max="14541" width="31.85546875" style="20" customWidth="1"/>
    <col min="14542" max="14542" width="8.85546875" style="20" customWidth="1"/>
    <col min="14543" max="14543" width="11.140625" style="20" customWidth="1"/>
    <col min="14544" max="14545" width="9.28515625" style="20" customWidth="1"/>
    <col min="14546" max="14546" width="11.7109375" style="20" customWidth="1"/>
    <col min="14547" max="14547" width="9.28515625" style="20" customWidth="1"/>
    <col min="14548" max="14549" width="9.85546875" style="20" customWidth="1"/>
    <col min="14550" max="14794" width="11.42578125" style="20"/>
    <col min="14795" max="14796" width="1.7109375" style="20" customWidth="1"/>
    <col min="14797" max="14797" width="31.85546875" style="20" customWidth="1"/>
    <col min="14798" max="14798" width="8.85546875" style="20" customWidth="1"/>
    <col min="14799" max="14799" width="11.140625" style="20" customWidth="1"/>
    <col min="14800" max="14801" width="9.28515625" style="20" customWidth="1"/>
    <col min="14802" max="14802" width="11.7109375" style="20" customWidth="1"/>
    <col min="14803" max="14803" width="9.28515625" style="20" customWidth="1"/>
    <col min="14804" max="14805" width="9.85546875" style="20" customWidth="1"/>
    <col min="14806" max="15050" width="11.42578125" style="20"/>
    <col min="15051" max="15052" width="1.7109375" style="20" customWidth="1"/>
    <col min="15053" max="15053" width="31.85546875" style="20" customWidth="1"/>
    <col min="15054" max="15054" width="8.85546875" style="20" customWidth="1"/>
    <col min="15055" max="15055" width="11.140625" style="20" customWidth="1"/>
    <col min="15056" max="15057" width="9.28515625" style="20" customWidth="1"/>
    <col min="15058" max="15058" width="11.7109375" style="20" customWidth="1"/>
    <col min="15059" max="15059" width="9.28515625" style="20" customWidth="1"/>
    <col min="15060" max="15061" width="9.85546875" style="20" customWidth="1"/>
    <col min="15062" max="15306" width="11.42578125" style="20"/>
    <col min="15307" max="15308" width="1.7109375" style="20" customWidth="1"/>
    <col min="15309" max="15309" width="31.85546875" style="20" customWidth="1"/>
    <col min="15310" max="15310" width="8.85546875" style="20" customWidth="1"/>
    <col min="15311" max="15311" width="11.140625" style="20" customWidth="1"/>
    <col min="15312" max="15313" width="9.28515625" style="20" customWidth="1"/>
    <col min="15314" max="15314" width="11.7109375" style="20" customWidth="1"/>
    <col min="15315" max="15315" width="9.28515625" style="20" customWidth="1"/>
    <col min="15316" max="15317" width="9.85546875" style="20" customWidth="1"/>
    <col min="15318" max="15562" width="11.42578125" style="20"/>
    <col min="15563" max="15564" width="1.7109375" style="20" customWidth="1"/>
    <col min="15565" max="15565" width="31.85546875" style="20" customWidth="1"/>
    <col min="15566" max="15566" width="8.85546875" style="20" customWidth="1"/>
    <col min="15567" max="15567" width="11.140625" style="20" customWidth="1"/>
    <col min="15568" max="15569" width="9.28515625" style="20" customWidth="1"/>
    <col min="15570" max="15570" width="11.7109375" style="20" customWidth="1"/>
    <col min="15571" max="15571" width="9.28515625" style="20" customWidth="1"/>
    <col min="15572" max="15573" width="9.85546875" style="20" customWidth="1"/>
    <col min="15574" max="15818" width="11.42578125" style="20"/>
    <col min="15819" max="15820" width="1.7109375" style="20" customWidth="1"/>
    <col min="15821" max="15821" width="31.85546875" style="20" customWidth="1"/>
    <col min="15822" max="15822" width="8.85546875" style="20" customWidth="1"/>
    <col min="15823" max="15823" width="11.140625" style="20" customWidth="1"/>
    <col min="15824" max="15825" width="9.28515625" style="20" customWidth="1"/>
    <col min="15826" max="15826" width="11.7109375" style="20" customWidth="1"/>
    <col min="15827" max="15827" width="9.28515625" style="20" customWidth="1"/>
    <col min="15828" max="15829" width="9.85546875" style="20" customWidth="1"/>
    <col min="15830" max="16074" width="11.42578125" style="20"/>
    <col min="16075" max="16076" width="1.7109375" style="20" customWidth="1"/>
    <col min="16077" max="16077" width="31.85546875" style="20" customWidth="1"/>
    <col min="16078" max="16078" width="8.85546875" style="20" customWidth="1"/>
    <col min="16079" max="16079" width="11.140625" style="20" customWidth="1"/>
    <col min="16080" max="16081" width="9.28515625" style="20" customWidth="1"/>
    <col min="16082" max="16082" width="11.7109375" style="20" customWidth="1"/>
    <col min="16083" max="16083" width="9.28515625" style="20" customWidth="1"/>
    <col min="16084" max="16085" width="9.85546875" style="20" customWidth="1"/>
    <col min="16086" max="16384" width="11.42578125" style="20"/>
  </cols>
  <sheetData>
    <row r="1" spans="1:12" ht="20.100000000000001" customHeight="1" x14ac:dyDescent="0.2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ht="20.100000000000001" customHeight="1" x14ac:dyDescent="0.2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9.75" customHeight="1" x14ac:dyDescent="0.2">
      <c r="C3" s="1"/>
      <c r="D3" s="1"/>
      <c r="E3" s="1"/>
      <c r="F3" s="1"/>
      <c r="G3" s="1"/>
      <c r="H3" s="1"/>
      <c r="I3" s="1"/>
      <c r="J3" s="1"/>
      <c r="K3" s="1"/>
    </row>
    <row r="4" spans="1:12" s="22" customFormat="1" ht="20.25" customHeight="1" x14ac:dyDescent="0.2">
      <c r="A4" s="54" t="s">
        <v>13</v>
      </c>
      <c r="B4" s="54"/>
      <c r="C4" s="55"/>
      <c r="D4" s="60" t="s">
        <v>0</v>
      </c>
      <c r="E4" s="61"/>
      <c r="F4" s="61"/>
      <c r="G4" s="61"/>
      <c r="H4" s="61"/>
      <c r="I4" s="61"/>
      <c r="J4" s="61"/>
      <c r="K4" s="61"/>
    </row>
    <row r="5" spans="1:12" s="22" customFormat="1" ht="20.25" customHeight="1" x14ac:dyDescent="0.2">
      <c r="A5" s="56"/>
      <c r="B5" s="56"/>
      <c r="C5" s="57"/>
      <c r="D5" s="62" t="s">
        <v>1</v>
      </c>
      <c r="E5" s="64" t="s">
        <v>2</v>
      </c>
      <c r="F5" s="61"/>
      <c r="G5" s="61"/>
      <c r="H5" s="61"/>
      <c r="I5" s="61"/>
      <c r="J5" s="61"/>
      <c r="K5" s="61"/>
    </row>
    <row r="6" spans="1:12" s="22" customFormat="1" ht="32.25" customHeight="1" x14ac:dyDescent="0.2">
      <c r="A6" s="58"/>
      <c r="B6" s="58"/>
      <c r="C6" s="59"/>
      <c r="D6" s="63"/>
      <c r="E6" s="47" t="s">
        <v>3</v>
      </c>
      <c r="F6" s="47" t="s">
        <v>4</v>
      </c>
      <c r="G6" s="47" t="s">
        <v>5</v>
      </c>
      <c r="H6" s="47" t="s">
        <v>6</v>
      </c>
      <c r="I6" s="47" t="s">
        <v>7</v>
      </c>
      <c r="J6" s="47" t="s">
        <v>8</v>
      </c>
      <c r="K6" s="48" t="s">
        <v>9</v>
      </c>
    </row>
    <row r="7" spans="1:12" ht="23.25" customHeight="1" x14ac:dyDescent="0.2">
      <c r="A7" s="65" t="s">
        <v>553</v>
      </c>
      <c r="B7" s="65"/>
      <c r="C7" s="66"/>
      <c r="D7" s="5">
        <f>SUM(D8+D45+D97+D143+D284+D299+D359+D450+D502+D578+D691+D694)</f>
        <v>51528</v>
      </c>
      <c r="E7" s="5">
        <f t="shared" ref="E7:K7" si="0">SUM(E8,E45,E97,E143,E284,E299,E359,E450,E502,E578,E691,E694)</f>
        <v>5354</v>
      </c>
      <c r="F7" s="5">
        <f t="shared" si="0"/>
        <v>7640</v>
      </c>
      <c r="G7" s="5">
        <f t="shared" si="0"/>
        <v>7604</v>
      </c>
      <c r="H7" s="5">
        <f t="shared" si="0"/>
        <v>7410</v>
      </c>
      <c r="I7" s="5">
        <f t="shared" si="0"/>
        <v>7483</v>
      </c>
      <c r="J7" s="5">
        <f t="shared" si="0"/>
        <v>8674</v>
      </c>
      <c r="K7" s="11">
        <f t="shared" si="0"/>
        <v>7363</v>
      </c>
      <c r="L7" s="24"/>
    </row>
    <row r="8" spans="1:12" s="24" customFormat="1" ht="22.5" customHeight="1" x14ac:dyDescent="0.2">
      <c r="A8" s="25" t="s">
        <v>23</v>
      </c>
      <c r="D8" s="5">
        <f>SUM(D9+D12+D25+D32)</f>
        <v>508</v>
      </c>
      <c r="E8" s="5">
        <f t="shared" ref="E8:K8" si="1">SUM(E9,E12,E25,E32)</f>
        <v>53</v>
      </c>
      <c r="F8" s="5">
        <f t="shared" si="1"/>
        <v>74</v>
      </c>
      <c r="G8" s="5">
        <f t="shared" si="1"/>
        <v>79</v>
      </c>
      <c r="H8" s="5">
        <f t="shared" si="1"/>
        <v>69</v>
      </c>
      <c r="I8" s="5">
        <f t="shared" si="1"/>
        <v>88</v>
      </c>
      <c r="J8" s="5">
        <f t="shared" si="1"/>
        <v>73</v>
      </c>
      <c r="K8" s="11">
        <f t="shared" si="1"/>
        <v>72</v>
      </c>
    </row>
    <row r="9" spans="1:12" ht="17.45" customHeight="1" x14ac:dyDescent="0.2">
      <c r="A9" s="24"/>
      <c r="B9" s="25" t="s">
        <v>23</v>
      </c>
      <c r="C9" s="24"/>
      <c r="D9" s="5">
        <f>SUM(E9:K9)</f>
        <v>21</v>
      </c>
      <c r="E9" s="26">
        <f>SUM(E10,E11)</f>
        <v>4</v>
      </c>
      <c r="F9" s="4" t="s">
        <v>11</v>
      </c>
      <c r="G9" s="26">
        <f>SUM(G10,G11)</f>
        <v>1</v>
      </c>
      <c r="H9" s="26">
        <f>SUM(H10,H11)</f>
        <v>4</v>
      </c>
      <c r="I9" s="26">
        <f>SUM(I10,I11)</f>
        <v>5</v>
      </c>
      <c r="J9" s="26">
        <f>SUM(J10,J11)</f>
        <v>1</v>
      </c>
      <c r="K9" s="27">
        <f>SUM(K10,K11)</f>
        <v>6</v>
      </c>
      <c r="L9" s="24"/>
    </row>
    <row r="10" spans="1:12" ht="17.45" customHeight="1" x14ac:dyDescent="0.2">
      <c r="C10" s="19" t="s">
        <v>499</v>
      </c>
      <c r="D10" s="26">
        <f t="shared" ref="D10:D27" si="2">SUM(E10:K10)</f>
        <v>20</v>
      </c>
      <c r="E10" s="28">
        <v>4</v>
      </c>
      <c r="F10" s="4" t="s">
        <v>11</v>
      </c>
      <c r="G10" s="28">
        <v>1</v>
      </c>
      <c r="H10" s="28">
        <v>3</v>
      </c>
      <c r="I10" s="4">
        <v>5</v>
      </c>
      <c r="J10" s="28">
        <v>1</v>
      </c>
      <c r="K10" s="29">
        <v>6</v>
      </c>
      <c r="L10" s="24"/>
    </row>
    <row r="11" spans="1:12" ht="17.45" customHeight="1" x14ac:dyDescent="0.2">
      <c r="C11" s="19" t="s">
        <v>88</v>
      </c>
      <c r="D11" s="26">
        <f t="shared" si="2"/>
        <v>1</v>
      </c>
      <c r="E11" s="4" t="s">
        <v>11</v>
      </c>
      <c r="F11" s="4" t="s">
        <v>11</v>
      </c>
      <c r="G11" s="4" t="s">
        <v>11</v>
      </c>
      <c r="H11" s="4">
        <v>1</v>
      </c>
      <c r="I11" s="4" t="s">
        <v>11</v>
      </c>
      <c r="J11" s="4" t="s">
        <v>11</v>
      </c>
      <c r="K11" s="6" t="s">
        <v>11</v>
      </c>
      <c r="L11" s="24"/>
    </row>
    <row r="12" spans="1:12" ht="17.45" customHeight="1" x14ac:dyDescent="0.2">
      <c r="A12" s="24"/>
      <c r="B12" s="25" t="s">
        <v>32</v>
      </c>
      <c r="C12" s="24"/>
      <c r="D12" s="5">
        <f>SUM(E12:K12)</f>
        <v>305</v>
      </c>
      <c r="E12" s="26">
        <f t="shared" ref="E12:K12" si="3">SUM(E13:E24)</f>
        <v>23</v>
      </c>
      <c r="F12" s="26">
        <f t="shared" si="3"/>
        <v>44</v>
      </c>
      <c r="G12" s="26">
        <f t="shared" si="3"/>
        <v>52</v>
      </c>
      <c r="H12" s="26">
        <f t="shared" si="3"/>
        <v>48</v>
      </c>
      <c r="I12" s="5">
        <f t="shared" si="3"/>
        <v>59</v>
      </c>
      <c r="J12" s="5">
        <f t="shared" si="3"/>
        <v>47</v>
      </c>
      <c r="K12" s="9">
        <f t="shared" si="3"/>
        <v>32</v>
      </c>
      <c r="L12" s="24"/>
    </row>
    <row r="13" spans="1:12" ht="17.45" customHeight="1" x14ac:dyDescent="0.2">
      <c r="C13" s="19" t="s">
        <v>89</v>
      </c>
      <c r="D13" s="26">
        <f t="shared" si="2"/>
        <v>158</v>
      </c>
      <c r="E13" s="28">
        <v>12</v>
      </c>
      <c r="F13" s="28">
        <v>19</v>
      </c>
      <c r="G13" s="28">
        <v>26</v>
      </c>
      <c r="H13" s="28">
        <v>25</v>
      </c>
      <c r="I13" s="28">
        <v>31</v>
      </c>
      <c r="J13" s="28">
        <v>26</v>
      </c>
      <c r="K13" s="29">
        <v>19</v>
      </c>
      <c r="L13" s="24"/>
    </row>
    <row r="14" spans="1:12" ht="17.45" customHeight="1" x14ac:dyDescent="0.2">
      <c r="C14" s="19" t="s">
        <v>91</v>
      </c>
      <c r="D14" s="26">
        <f t="shared" si="2"/>
        <v>23</v>
      </c>
      <c r="E14" s="28">
        <v>1</v>
      </c>
      <c r="F14" s="28">
        <v>2</v>
      </c>
      <c r="G14" s="28">
        <v>8</v>
      </c>
      <c r="H14" s="28">
        <v>5</v>
      </c>
      <c r="I14" s="28">
        <v>4</v>
      </c>
      <c r="J14" s="28">
        <v>3</v>
      </c>
      <c r="K14" s="6" t="s">
        <v>11</v>
      </c>
      <c r="L14" s="24"/>
    </row>
    <row r="15" spans="1:12" ht="17.45" customHeight="1" x14ac:dyDescent="0.2">
      <c r="C15" s="19" t="s">
        <v>92</v>
      </c>
      <c r="D15" s="26">
        <f t="shared" si="2"/>
        <v>1</v>
      </c>
      <c r="E15" s="4">
        <v>1</v>
      </c>
      <c r="F15" s="4" t="s">
        <v>11</v>
      </c>
      <c r="G15" s="4" t="s">
        <v>11</v>
      </c>
      <c r="H15" s="4" t="s">
        <v>11</v>
      </c>
      <c r="I15" s="4" t="s">
        <v>11</v>
      </c>
      <c r="J15" s="4" t="s">
        <v>11</v>
      </c>
      <c r="K15" s="6" t="s">
        <v>11</v>
      </c>
      <c r="L15" s="24"/>
    </row>
    <row r="16" spans="1:12" ht="17.45" customHeight="1" x14ac:dyDescent="0.2">
      <c r="C16" s="19" t="s">
        <v>90</v>
      </c>
      <c r="D16" s="26">
        <f t="shared" si="2"/>
        <v>55</v>
      </c>
      <c r="E16" s="28">
        <v>3</v>
      </c>
      <c r="F16" s="28">
        <v>13</v>
      </c>
      <c r="G16" s="28">
        <v>9</v>
      </c>
      <c r="H16" s="28">
        <v>6</v>
      </c>
      <c r="I16" s="28">
        <v>13</v>
      </c>
      <c r="J16" s="28">
        <v>6</v>
      </c>
      <c r="K16" s="29">
        <v>5</v>
      </c>
      <c r="L16" s="24"/>
    </row>
    <row r="17" spans="1:12" ht="17.45" customHeight="1" x14ac:dyDescent="0.2">
      <c r="C17" s="19" t="s">
        <v>48</v>
      </c>
      <c r="D17" s="26">
        <f t="shared" si="2"/>
        <v>19</v>
      </c>
      <c r="E17" s="28">
        <v>1</v>
      </c>
      <c r="F17" s="4" t="s">
        <v>11</v>
      </c>
      <c r="G17" s="4">
        <v>3</v>
      </c>
      <c r="H17" s="4">
        <v>3</v>
      </c>
      <c r="I17" s="4">
        <v>2</v>
      </c>
      <c r="J17" s="28">
        <v>7</v>
      </c>
      <c r="K17" s="29">
        <v>3</v>
      </c>
      <c r="L17" s="24"/>
    </row>
    <row r="18" spans="1:12" ht="17.45" customHeight="1" x14ac:dyDescent="0.2">
      <c r="C18" s="19" t="s">
        <v>500</v>
      </c>
      <c r="D18" s="26">
        <f t="shared" si="2"/>
        <v>13</v>
      </c>
      <c r="E18" s="28">
        <v>3</v>
      </c>
      <c r="F18" s="4">
        <v>1</v>
      </c>
      <c r="G18" s="28">
        <v>3</v>
      </c>
      <c r="H18" s="28">
        <v>2</v>
      </c>
      <c r="I18" s="4">
        <v>2</v>
      </c>
      <c r="J18" s="28">
        <v>1</v>
      </c>
      <c r="K18" s="6">
        <v>1</v>
      </c>
      <c r="L18" s="24"/>
    </row>
    <row r="19" spans="1:12" ht="17.45" customHeight="1" x14ac:dyDescent="0.2">
      <c r="C19" s="19" t="s">
        <v>501</v>
      </c>
      <c r="D19" s="26">
        <f t="shared" si="2"/>
        <v>1</v>
      </c>
      <c r="E19" s="4" t="s">
        <v>11</v>
      </c>
      <c r="F19" s="4" t="s">
        <v>11</v>
      </c>
      <c r="G19" s="4" t="s">
        <v>11</v>
      </c>
      <c r="H19" s="4">
        <v>1</v>
      </c>
      <c r="I19" s="4" t="s">
        <v>11</v>
      </c>
      <c r="J19" s="4" t="s">
        <v>11</v>
      </c>
      <c r="K19" s="6" t="s">
        <v>11</v>
      </c>
      <c r="L19" s="24"/>
    </row>
    <row r="20" spans="1:12" ht="17.45" customHeight="1" x14ac:dyDescent="0.2">
      <c r="C20" s="19" t="s">
        <v>502</v>
      </c>
      <c r="D20" s="26">
        <f t="shared" si="2"/>
        <v>3</v>
      </c>
      <c r="E20" s="4" t="s">
        <v>11</v>
      </c>
      <c r="F20" s="4">
        <v>1</v>
      </c>
      <c r="G20" s="4" t="s">
        <v>11</v>
      </c>
      <c r="H20" s="4" t="s">
        <v>11</v>
      </c>
      <c r="I20" s="4" t="s">
        <v>11</v>
      </c>
      <c r="J20" s="4">
        <v>2</v>
      </c>
      <c r="K20" s="6" t="s">
        <v>11</v>
      </c>
      <c r="L20" s="24"/>
    </row>
    <row r="21" spans="1:12" ht="17.45" customHeight="1" x14ac:dyDescent="0.2">
      <c r="C21" s="19" t="s">
        <v>503</v>
      </c>
      <c r="D21" s="26">
        <f t="shared" si="2"/>
        <v>8</v>
      </c>
      <c r="E21" s="4">
        <v>1</v>
      </c>
      <c r="F21" s="4">
        <v>3</v>
      </c>
      <c r="G21" s="4">
        <v>1</v>
      </c>
      <c r="H21" s="4">
        <v>1</v>
      </c>
      <c r="I21" s="4">
        <v>2</v>
      </c>
      <c r="J21" s="4" t="s">
        <v>11</v>
      </c>
      <c r="K21" s="6" t="s">
        <v>11</v>
      </c>
      <c r="L21" s="24"/>
    </row>
    <row r="22" spans="1:12" ht="17.45" customHeight="1" x14ac:dyDescent="0.2">
      <c r="C22" s="19" t="s">
        <v>504</v>
      </c>
      <c r="D22" s="26">
        <f t="shared" si="2"/>
        <v>11</v>
      </c>
      <c r="E22" s="4" t="s">
        <v>11</v>
      </c>
      <c r="F22" s="4">
        <v>3</v>
      </c>
      <c r="G22" s="4" t="s">
        <v>11</v>
      </c>
      <c r="H22" s="4">
        <v>2</v>
      </c>
      <c r="I22" s="4">
        <v>2</v>
      </c>
      <c r="J22" s="4">
        <v>1</v>
      </c>
      <c r="K22" s="29">
        <v>3</v>
      </c>
      <c r="L22" s="24"/>
    </row>
    <row r="23" spans="1:12" ht="17.45" customHeight="1" x14ac:dyDescent="0.2">
      <c r="C23" s="19" t="s">
        <v>505</v>
      </c>
      <c r="D23" s="26">
        <f t="shared" si="2"/>
        <v>10</v>
      </c>
      <c r="E23" s="4" t="s">
        <v>11</v>
      </c>
      <c r="F23" s="4">
        <v>2</v>
      </c>
      <c r="G23" s="4">
        <v>2</v>
      </c>
      <c r="H23" s="4">
        <v>3</v>
      </c>
      <c r="I23" s="4">
        <v>2</v>
      </c>
      <c r="J23" s="4">
        <v>1</v>
      </c>
      <c r="K23" s="6" t="s">
        <v>11</v>
      </c>
      <c r="L23" s="24"/>
    </row>
    <row r="24" spans="1:12" ht="17.45" customHeight="1" x14ac:dyDescent="0.2">
      <c r="C24" s="19" t="s">
        <v>506</v>
      </c>
      <c r="D24" s="26">
        <f t="shared" si="2"/>
        <v>3</v>
      </c>
      <c r="E24" s="4">
        <v>1</v>
      </c>
      <c r="F24" s="4" t="s">
        <v>11</v>
      </c>
      <c r="G24" s="4" t="s">
        <v>11</v>
      </c>
      <c r="H24" s="4" t="s">
        <v>11</v>
      </c>
      <c r="I24" s="4">
        <v>1</v>
      </c>
      <c r="J24" s="4" t="s">
        <v>11</v>
      </c>
      <c r="K24" s="29">
        <v>1</v>
      </c>
      <c r="L24" s="24"/>
    </row>
    <row r="25" spans="1:12" ht="17.45" customHeight="1" x14ac:dyDescent="0.2">
      <c r="A25" s="24"/>
      <c r="B25" s="25" t="s">
        <v>35</v>
      </c>
      <c r="C25" s="24"/>
      <c r="D25" s="5">
        <f>SUM(E25:K25)</f>
        <v>104</v>
      </c>
      <c r="E25" s="26">
        <f t="shared" ref="E25:K25" si="4">SUM(E26:E31)</f>
        <v>14</v>
      </c>
      <c r="F25" s="26">
        <f t="shared" si="4"/>
        <v>17</v>
      </c>
      <c r="G25" s="26">
        <f t="shared" si="4"/>
        <v>15</v>
      </c>
      <c r="H25" s="26">
        <f t="shared" si="4"/>
        <v>10</v>
      </c>
      <c r="I25" s="5">
        <f t="shared" si="4"/>
        <v>12</v>
      </c>
      <c r="J25" s="5">
        <f t="shared" si="4"/>
        <v>19</v>
      </c>
      <c r="K25" s="9">
        <f t="shared" si="4"/>
        <v>17</v>
      </c>
      <c r="L25" s="24"/>
    </row>
    <row r="26" spans="1:12" ht="17.45" customHeight="1" x14ac:dyDescent="0.2">
      <c r="C26" s="19" t="s">
        <v>93</v>
      </c>
      <c r="D26" s="26">
        <f t="shared" si="2"/>
        <v>15</v>
      </c>
      <c r="E26" s="4">
        <v>2</v>
      </c>
      <c r="F26" s="4" t="s">
        <v>11</v>
      </c>
      <c r="G26" s="4">
        <v>3</v>
      </c>
      <c r="H26" s="28">
        <v>2</v>
      </c>
      <c r="I26" s="4" t="s">
        <v>11</v>
      </c>
      <c r="J26" s="28">
        <v>4</v>
      </c>
      <c r="K26" s="29">
        <v>4</v>
      </c>
      <c r="L26" s="24"/>
    </row>
    <row r="27" spans="1:12" ht="17.45" customHeight="1" x14ac:dyDescent="0.2">
      <c r="C27" s="19" t="s">
        <v>94</v>
      </c>
      <c r="D27" s="26">
        <f t="shared" si="2"/>
        <v>23</v>
      </c>
      <c r="E27" s="4">
        <v>3</v>
      </c>
      <c r="F27" s="4">
        <v>6</v>
      </c>
      <c r="G27" s="28">
        <v>2</v>
      </c>
      <c r="H27" s="28">
        <v>1</v>
      </c>
      <c r="I27" s="4">
        <v>4</v>
      </c>
      <c r="J27" s="28">
        <v>4</v>
      </c>
      <c r="K27" s="29">
        <v>3</v>
      </c>
      <c r="L27" s="24"/>
    </row>
    <row r="28" spans="1:12" ht="17.45" customHeight="1" x14ac:dyDescent="0.2">
      <c r="C28" s="19" t="s">
        <v>95</v>
      </c>
      <c r="D28" s="26">
        <f>SUM(E28:K28)</f>
        <v>20</v>
      </c>
      <c r="E28" s="4">
        <v>2</v>
      </c>
      <c r="F28" s="28">
        <v>3</v>
      </c>
      <c r="G28" s="28">
        <v>1</v>
      </c>
      <c r="H28" s="4">
        <v>2</v>
      </c>
      <c r="I28" s="4">
        <v>2</v>
      </c>
      <c r="J28" s="28">
        <v>4</v>
      </c>
      <c r="K28" s="6">
        <v>6</v>
      </c>
      <c r="L28" s="24"/>
    </row>
    <row r="29" spans="1:12" ht="17.45" customHeight="1" x14ac:dyDescent="0.2">
      <c r="C29" s="19" t="s">
        <v>96</v>
      </c>
      <c r="D29" s="26">
        <f>SUM(E29:K29)</f>
        <v>14</v>
      </c>
      <c r="E29" s="28">
        <v>1</v>
      </c>
      <c r="F29" s="4">
        <v>3</v>
      </c>
      <c r="G29" s="28">
        <v>3</v>
      </c>
      <c r="H29" s="28">
        <v>1</v>
      </c>
      <c r="I29" s="28">
        <v>2</v>
      </c>
      <c r="J29" s="28">
        <v>3</v>
      </c>
      <c r="K29" s="6">
        <v>1</v>
      </c>
      <c r="L29" s="24"/>
    </row>
    <row r="30" spans="1:12" ht="17.45" customHeight="1" x14ac:dyDescent="0.2">
      <c r="C30" s="19" t="s">
        <v>97</v>
      </c>
      <c r="D30" s="26">
        <f>SUM(E30:K30)</f>
        <v>18</v>
      </c>
      <c r="E30" s="28">
        <v>3</v>
      </c>
      <c r="F30" s="28">
        <v>3</v>
      </c>
      <c r="G30" s="28">
        <v>3</v>
      </c>
      <c r="H30" s="4">
        <v>3</v>
      </c>
      <c r="I30" s="28">
        <v>2</v>
      </c>
      <c r="J30" s="28">
        <v>2</v>
      </c>
      <c r="K30" s="29">
        <v>2</v>
      </c>
      <c r="L30" s="24"/>
    </row>
    <row r="31" spans="1:12" ht="17.45" customHeight="1" x14ac:dyDescent="0.2">
      <c r="C31" s="19" t="s">
        <v>507</v>
      </c>
      <c r="D31" s="26">
        <f>SUM(E31:K31)</f>
        <v>14</v>
      </c>
      <c r="E31" s="4">
        <v>3</v>
      </c>
      <c r="F31" s="4">
        <v>2</v>
      </c>
      <c r="G31" s="28">
        <v>3</v>
      </c>
      <c r="H31" s="4">
        <v>1</v>
      </c>
      <c r="I31" s="4">
        <v>2</v>
      </c>
      <c r="J31" s="28">
        <v>2</v>
      </c>
      <c r="K31" s="29">
        <v>1</v>
      </c>
      <c r="L31" s="24"/>
    </row>
    <row r="32" spans="1:12" ht="17.45" customHeight="1" x14ac:dyDescent="0.2">
      <c r="B32" s="25" t="s">
        <v>18</v>
      </c>
      <c r="C32" s="24"/>
      <c r="D32" s="5">
        <f>SUM(E32:K32)</f>
        <v>78</v>
      </c>
      <c r="E32" s="26">
        <f t="shared" ref="E32:K32" si="5">SUM(E33:E38)</f>
        <v>12</v>
      </c>
      <c r="F32" s="26">
        <f t="shared" si="5"/>
        <v>13</v>
      </c>
      <c r="G32" s="26">
        <f t="shared" si="5"/>
        <v>11</v>
      </c>
      <c r="H32" s="26">
        <f t="shared" si="5"/>
        <v>7</v>
      </c>
      <c r="I32" s="5">
        <f t="shared" si="5"/>
        <v>12</v>
      </c>
      <c r="J32" s="5">
        <f t="shared" si="5"/>
        <v>6</v>
      </c>
      <c r="K32" s="9">
        <f t="shared" si="5"/>
        <v>17</v>
      </c>
      <c r="L32" s="24"/>
    </row>
    <row r="33" spans="1:12" ht="17.45" customHeight="1" x14ac:dyDescent="0.2">
      <c r="C33" s="20" t="s">
        <v>508</v>
      </c>
      <c r="D33" s="26">
        <f t="shared" ref="D33:D34" si="6">SUM(E33:K33)</f>
        <v>8</v>
      </c>
      <c r="E33" s="4">
        <v>4</v>
      </c>
      <c r="F33" s="4" t="s">
        <v>11</v>
      </c>
      <c r="G33" s="4" t="s">
        <v>11</v>
      </c>
      <c r="H33" s="4" t="s">
        <v>11</v>
      </c>
      <c r="I33" s="28">
        <v>1</v>
      </c>
      <c r="J33" s="28">
        <v>1</v>
      </c>
      <c r="K33" s="29">
        <v>2</v>
      </c>
      <c r="L33" s="24"/>
    </row>
    <row r="34" spans="1:12" ht="17.45" customHeight="1" x14ac:dyDescent="0.2">
      <c r="C34" s="20" t="s">
        <v>509</v>
      </c>
      <c r="D34" s="26">
        <f t="shared" si="6"/>
        <v>3</v>
      </c>
      <c r="E34" s="4">
        <v>1</v>
      </c>
      <c r="F34" s="4" t="s">
        <v>11</v>
      </c>
      <c r="G34" s="4" t="s">
        <v>11</v>
      </c>
      <c r="H34" s="4" t="s">
        <v>11</v>
      </c>
      <c r="I34" s="4" t="s">
        <v>11</v>
      </c>
      <c r="J34" s="4">
        <v>1</v>
      </c>
      <c r="K34" s="6">
        <v>1</v>
      </c>
      <c r="L34" s="24"/>
    </row>
    <row r="35" spans="1:12" ht="17.45" customHeight="1" x14ac:dyDescent="0.2">
      <c r="C35" s="20" t="s">
        <v>510</v>
      </c>
      <c r="D35" s="26">
        <f>SUM(E35:K35)</f>
        <v>37</v>
      </c>
      <c r="E35" s="4">
        <v>2</v>
      </c>
      <c r="F35" s="28">
        <v>5</v>
      </c>
      <c r="G35" s="28">
        <v>5</v>
      </c>
      <c r="H35" s="28">
        <v>6</v>
      </c>
      <c r="I35" s="28">
        <v>8</v>
      </c>
      <c r="J35" s="28">
        <v>4</v>
      </c>
      <c r="K35" s="7">
        <v>7</v>
      </c>
      <c r="L35" s="24"/>
    </row>
    <row r="36" spans="1:12" ht="17.45" customHeight="1" x14ac:dyDescent="0.2">
      <c r="C36" s="20" t="s">
        <v>511</v>
      </c>
      <c r="D36" s="26">
        <f>SUM(E36:K36)</f>
        <v>4</v>
      </c>
      <c r="E36" s="4">
        <v>1</v>
      </c>
      <c r="F36" s="4">
        <v>1</v>
      </c>
      <c r="G36" s="4">
        <v>1</v>
      </c>
      <c r="H36" s="4" t="s">
        <v>11</v>
      </c>
      <c r="I36" s="4" t="s">
        <v>11</v>
      </c>
      <c r="J36" s="4" t="s">
        <v>11</v>
      </c>
      <c r="K36" s="6">
        <v>1</v>
      </c>
      <c r="L36" s="24"/>
    </row>
    <row r="37" spans="1:12" ht="17.45" customHeight="1" x14ac:dyDescent="0.2">
      <c r="C37" s="20" t="s">
        <v>512</v>
      </c>
      <c r="D37" s="26">
        <f>SUM(E37:K37)</f>
        <v>24</v>
      </c>
      <c r="E37" s="28">
        <v>4</v>
      </c>
      <c r="F37" s="28">
        <v>6</v>
      </c>
      <c r="G37" s="28">
        <v>4</v>
      </c>
      <c r="H37" s="28">
        <v>1</v>
      </c>
      <c r="I37" s="28">
        <v>3</v>
      </c>
      <c r="J37" s="4" t="s">
        <v>11</v>
      </c>
      <c r="K37" s="29">
        <v>6</v>
      </c>
      <c r="L37" s="24"/>
    </row>
    <row r="38" spans="1:12" ht="17.45" customHeight="1" x14ac:dyDescent="0.2">
      <c r="C38" s="20" t="s">
        <v>513</v>
      </c>
      <c r="D38" s="26">
        <f>SUM(E38:K38)</f>
        <v>2</v>
      </c>
      <c r="E38" s="4" t="s">
        <v>11</v>
      </c>
      <c r="F38" s="4">
        <v>1</v>
      </c>
      <c r="G38" s="4">
        <v>1</v>
      </c>
      <c r="H38" s="4" t="s">
        <v>11</v>
      </c>
      <c r="I38" s="4" t="s">
        <v>11</v>
      </c>
      <c r="J38" s="4" t="s">
        <v>11</v>
      </c>
      <c r="K38" s="6" t="s">
        <v>11</v>
      </c>
      <c r="L38" s="24"/>
    </row>
    <row r="39" spans="1:12" ht="20.100000000000001" customHeight="1" x14ac:dyDescent="0.2">
      <c r="A39" s="53" t="s">
        <v>10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24"/>
    </row>
    <row r="40" spans="1:12" ht="20.100000000000001" customHeight="1" x14ac:dyDescent="0.2">
      <c r="A40" s="53" t="s">
        <v>15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24"/>
    </row>
    <row r="41" spans="1:12" ht="9.75" customHeight="1" x14ac:dyDescent="0.2">
      <c r="C41" s="1"/>
      <c r="D41" s="1"/>
      <c r="E41" s="1"/>
      <c r="F41" s="1"/>
      <c r="G41" s="1"/>
      <c r="H41" s="1"/>
      <c r="I41" s="1"/>
      <c r="J41" s="1"/>
      <c r="K41" s="1"/>
      <c r="L41" s="24"/>
    </row>
    <row r="42" spans="1:12" s="22" customFormat="1" ht="20.25" customHeight="1" x14ac:dyDescent="0.2">
      <c r="A42" s="54" t="s">
        <v>13</v>
      </c>
      <c r="B42" s="54"/>
      <c r="C42" s="55"/>
      <c r="D42" s="60" t="s">
        <v>0</v>
      </c>
      <c r="E42" s="61"/>
      <c r="F42" s="61"/>
      <c r="G42" s="61"/>
      <c r="H42" s="61"/>
      <c r="I42" s="61"/>
      <c r="J42" s="61"/>
      <c r="K42" s="61"/>
      <c r="L42" s="24"/>
    </row>
    <row r="43" spans="1:12" s="22" customFormat="1" ht="20.25" customHeight="1" x14ac:dyDescent="0.2">
      <c r="A43" s="56"/>
      <c r="B43" s="56"/>
      <c r="C43" s="57"/>
      <c r="D43" s="62" t="s">
        <v>1</v>
      </c>
      <c r="E43" s="64" t="s">
        <v>2</v>
      </c>
      <c r="F43" s="61"/>
      <c r="G43" s="61"/>
      <c r="H43" s="61"/>
      <c r="I43" s="61"/>
      <c r="J43" s="61"/>
      <c r="K43" s="61"/>
      <c r="L43" s="24"/>
    </row>
    <row r="44" spans="1:12" s="22" customFormat="1" ht="32.25" customHeight="1" x14ac:dyDescent="0.2">
      <c r="A44" s="58"/>
      <c r="B44" s="58"/>
      <c r="C44" s="59"/>
      <c r="D44" s="63"/>
      <c r="E44" s="47" t="s">
        <v>3</v>
      </c>
      <c r="F44" s="47" t="s">
        <v>4</v>
      </c>
      <c r="G44" s="47" t="s">
        <v>5</v>
      </c>
      <c r="H44" s="47" t="s">
        <v>6</v>
      </c>
      <c r="I44" s="47" t="s">
        <v>7</v>
      </c>
      <c r="J44" s="47" t="s">
        <v>8</v>
      </c>
      <c r="K44" s="48" t="s">
        <v>9</v>
      </c>
      <c r="L44" s="24"/>
    </row>
    <row r="45" spans="1:12" ht="17.45" customHeight="1" x14ac:dyDescent="0.2">
      <c r="A45" s="24" t="s">
        <v>82</v>
      </c>
      <c r="B45" s="25"/>
      <c r="C45" s="24"/>
      <c r="D45" s="5">
        <f>SUM(D46+D54+D65+D73+D84+D89)</f>
        <v>1271</v>
      </c>
      <c r="E45" s="26">
        <f t="shared" ref="E45:K45" si="7">SUM(E46,E54,E65,E73,E84,E89)</f>
        <v>198</v>
      </c>
      <c r="F45" s="26">
        <f t="shared" si="7"/>
        <v>183</v>
      </c>
      <c r="G45" s="26">
        <f t="shared" si="7"/>
        <v>161</v>
      </c>
      <c r="H45" s="26">
        <f t="shared" si="7"/>
        <v>158</v>
      </c>
      <c r="I45" s="5">
        <f t="shared" si="7"/>
        <v>141</v>
      </c>
      <c r="J45" s="5">
        <f t="shared" si="7"/>
        <v>223</v>
      </c>
      <c r="K45" s="9">
        <f t="shared" si="7"/>
        <v>207</v>
      </c>
      <c r="L45" s="24"/>
    </row>
    <row r="46" spans="1:12" ht="17.45" customHeight="1" x14ac:dyDescent="0.2">
      <c r="A46" s="24"/>
      <c r="B46" s="25" t="s">
        <v>16</v>
      </c>
      <c r="C46" s="24"/>
      <c r="D46" s="5">
        <f t="shared" ref="D46:D53" si="8">SUM(E46:K46)</f>
        <v>314</v>
      </c>
      <c r="E46" s="26">
        <f t="shared" ref="E46:K46" si="9">SUM(E47:E53)</f>
        <v>34</v>
      </c>
      <c r="F46" s="26">
        <f t="shared" si="9"/>
        <v>44</v>
      </c>
      <c r="G46" s="26">
        <f t="shared" si="9"/>
        <v>46</v>
      </c>
      <c r="H46" s="26">
        <f t="shared" si="9"/>
        <v>38</v>
      </c>
      <c r="I46" s="5">
        <f t="shared" si="9"/>
        <v>38</v>
      </c>
      <c r="J46" s="5">
        <f t="shared" si="9"/>
        <v>58</v>
      </c>
      <c r="K46" s="9">
        <f t="shared" si="9"/>
        <v>56</v>
      </c>
      <c r="L46" s="24"/>
    </row>
    <row r="47" spans="1:12" ht="17.45" customHeight="1" x14ac:dyDescent="0.2">
      <c r="C47" s="19" t="s">
        <v>98</v>
      </c>
      <c r="D47" s="26">
        <f t="shared" si="8"/>
        <v>173</v>
      </c>
      <c r="E47" s="28">
        <v>19</v>
      </c>
      <c r="F47" s="28">
        <v>20</v>
      </c>
      <c r="G47" s="28">
        <v>24</v>
      </c>
      <c r="H47" s="28">
        <v>17</v>
      </c>
      <c r="I47" s="28">
        <v>26</v>
      </c>
      <c r="J47" s="28">
        <v>31</v>
      </c>
      <c r="K47" s="29">
        <v>36</v>
      </c>
      <c r="L47" s="24"/>
    </row>
    <row r="48" spans="1:12" ht="17.45" customHeight="1" x14ac:dyDescent="0.2">
      <c r="C48" s="19" t="s">
        <v>100</v>
      </c>
      <c r="D48" s="26">
        <f t="shared" si="8"/>
        <v>19</v>
      </c>
      <c r="E48" s="28">
        <v>3</v>
      </c>
      <c r="F48" s="4">
        <v>1</v>
      </c>
      <c r="G48" s="28">
        <v>3</v>
      </c>
      <c r="H48" s="4">
        <v>4</v>
      </c>
      <c r="I48" s="4" t="s">
        <v>11</v>
      </c>
      <c r="J48" s="28">
        <v>4</v>
      </c>
      <c r="K48" s="29">
        <v>4</v>
      </c>
      <c r="L48" s="24"/>
    </row>
    <row r="49" spans="1:12" ht="17.45" customHeight="1" x14ac:dyDescent="0.2">
      <c r="C49" s="19" t="s">
        <v>101</v>
      </c>
      <c r="D49" s="26">
        <f t="shared" si="8"/>
        <v>59</v>
      </c>
      <c r="E49" s="28">
        <v>6</v>
      </c>
      <c r="F49" s="28">
        <v>10</v>
      </c>
      <c r="G49" s="28">
        <v>11</v>
      </c>
      <c r="H49" s="28">
        <v>6</v>
      </c>
      <c r="I49" s="4">
        <v>7</v>
      </c>
      <c r="J49" s="28">
        <v>15</v>
      </c>
      <c r="K49" s="29">
        <v>4</v>
      </c>
      <c r="L49" s="24"/>
    </row>
    <row r="50" spans="1:12" ht="17.45" customHeight="1" x14ac:dyDescent="0.2">
      <c r="C50" s="19" t="s">
        <v>66</v>
      </c>
      <c r="D50" s="26">
        <f t="shared" si="8"/>
        <v>44</v>
      </c>
      <c r="E50" s="28">
        <v>2</v>
      </c>
      <c r="F50" s="28">
        <v>11</v>
      </c>
      <c r="G50" s="28">
        <v>5</v>
      </c>
      <c r="H50" s="28">
        <v>9</v>
      </c>
      <c r="I50" s="28">
        <v>3</v>
      </c>
      <c r="J50" s="28">
        <v>7</v>
      </c>
      <c r="K50" s="29">
        <v>7</v>
      </c>
      <c r="L50" s="24"/>
    </row>
    <row r="51" spans="1:12" ht="17.45" customHeight="1" x14ac:dyDescent="0.2">
      <c r="C51" s="19" t="s">
        <v>99</v>
      </c>
      <c r="D51" s="26">
        <f>SUM(E51:K51)</f>
        <v>13</v>
      </c>
      <c r="E51" s="28">
        <v>3</v>
      </c>
      <c r="F51" s="28">
        <v>1</v>
      </c>
      <c r="G51" s="28">
        <v>1</v>
      </c>
      <c r="H51" s="28">
        <v>2</v>
      </c>
      <c r="I51" s="28">
        <v>1</v>
      </c>
      <c r="J51" s="28">
        <v>1</v>
      </c>
      <c r="K51" s="29">
        <v>4</v>
      </c>
      <c r="L51" s="24"/>
    </row>
    <row r="52" spans="1:12" ht="17.45" customHeight="1" x14ac:dyDescent="0.2">
      <c r="C52" s="19" t="s">
        <v>514</v>
      </c>
      <c r="D52" s="26">
        <f t="shared" si="8"/>
        <v>3</v>
      </c>
      <c r="E52" s="4" t="s">
        <v>11</v>
      </c>
      <c r="F52" s="28">
        <v>1</v>
      </c>
      <c r="G52" s="4" t="s">
        <v>11</v>
      </c>
      <c r="H52" s="4" t="s">
        <v>11</v>
      </c>
      <c r="I52" s="28">
        <v>1</v>
      </c>
      <c r="J52" s="4" t="s">
        <v>11</v>
      </c>
      <c r="K52" s="29">
        <v>1</v>
      </c>
      <c r="L52" s="24"/>
    </row>
    <row r="53" spans="1:12" ht="17.45" customHeight="1" x14ac:dyDescent="0.2">
      <c r="C53" s="19" t="s">
        <v>515</v>
      </c>
      <c r="D53" s="26">
        <f t="shared" si="8"/>
        <v>3</v>
      </c>
      <c r="E53" s="28">
        <v>1</v>
      </c>
      <c r="F53" s="4" t="s">
        <v>11</v>
      </c>
      <c r="G53" s="28">
        <v>2</v>
      </c>
      <c r="H53" s="4" t="s">
        <v>11</v>
      </c>
      <c r="I53" s="4" t="s">
        <v>11</v>
      </c>
      <c r="J53" s="4" t="s">
        <v>11</v>
      </c>
      <c r="K53" s="6" t="s">
        <v>11</v>
      </c>
      <c r="L53" s="24"/>
    </row>
    <row r="54" spans="1:12" ht="17.45" customHeight="1" x14ac:dyDescent="0.2">
      <c r="A54" s="24"/>
      <c r="B54" s="25" t="s">
        <v>19</v>
      </c>
      <c r="C54" s="24"/>
      <c r="D54" s="5">
        <f t="shared" ref="D54:D59" si="10">SUM(E54:K54)</f>
        <v>245</v>
      </c>
      <c r="E54" s="26">
        <f t="shared" ref="E54:K54" si="11">SUM(E55:E64)</f>
        <v>43</v>
      </c>
      <c r="F54" s="26">
        <f t="shared" si="11"/>
        <v>39</v>
      </c>
      <c r="G54" s="26">
        <f t="shared" si="11"/>
        <v>33</v>
      </c>
      <c r="H54" s="26">
        <f t="shared" si="11"/>
        <v>25</v>
      </c>
      <c r="I54" s="5">
        <f t="shared" si="11"/>
        <v>24</v>
      </c>
      <c r="J54" s="5">
        <f t="shared" si="11"/>
        <v>40</v>
      </c>
      <c r="K54" s="9">
        <f t="shared" si="11"/>
        <v>41</v>
      </c>
      <c r="L54" s="24"/>
    </row>
    <row r="55" spans="1:12" ht="17.45" customHeight="1" x14ac:dyDescent="0.2">
      <c r="C55" s="19" t="s">
        <v>102</v>
      </c>
      <c r="D55" s="26">
        <f t="shared" si="10"/>
        <v>60</v>
      </c>
      <c r="E55" s="30">
        <v>11</v>
      </c>
      <c r="F55" s="30">
        <v>10</v>
      </c>
      <c r="G55" s="30">
        <v>7</v>
      </c>
      <c r="H55" s="30">
        <v>5</v>
      </c>
      <c r="I55" s="28">
        <v>6</v>
      </c>
      <c r="J55" s="28">
        <v>9</v>
      </c>
      <c r="K55" s="29">
        <v>12</v>
      </c>
      <c r="L55" s="24"/>
    </row>
    <row r="56" spans="1:12" ht="17.45" customHeight="1" x14ac:dyDescent="0.2">
      <c r="C56" s="19" t="s">
        <v>104</v>
      </c>
      <c r="D56" s="26">
        <f t="shared" si="10"/>
        <v>1</v>
      </c>
      <c r="E56" s="4" t="s">
        <v>11</v>
      </c>
      <c r="F56" s="30">
        <v>1</v>
      </c>
      <c r="G56" s="4" t="s">
        <v>11</v>
      </c>
      <c r="H56" s="4" t="s">
        <v>11</v>
      </c>
      <c r="I56" s="4" t="s">
        <v>11</v>
      </c>
      <c r="J56" s="4" t="s">
        <v>11</v>
      </c>
      <c r="K56" s="6" t="s">
        <v>11</v>
      </c>
      <c r="L56" s="24"/>
    </row>
    <row r="57" spans="1:12" ht="17.45" customHeight="1" x14ac:dyDescent="0.2">
      <c r="C57" s="19" t="s">
        <v>105</v>
      </c>
      <c r="D57" s="26">
        <f t="shared" si="10"/>
        <v>23</v>
      </c>
      <c r="E57" s="30">
        <v>3</v>
      </c>
      <c r="F57" s="30">
        <v>5</v>
      </c>
      <c r="G57" s="30">
        <v>7</v>
      </c>
      <c r="H57" s="30">
        <v>2</v>
      </c>
      <c r="I57" s="4">
        <v>3</v>
      </c>
      <c r="J57" s="28">
        <v>3</v>
      </c>
      <c r="K57" s="6" t="s">
        <v>11</v>
      </c>
      <c r="L57" s="24"/>
    </row>
    <row r="58" spans="1:12" ht="17.45" customHeight="1" x14ac:dyDescent="0.2">
      <c r="C58" s="19" t="s">
        <v>106</v>
      </c>
      <c r="D58" s="26">
        <f t="shared" si="10"/>
        <v>2</v>
      </c>
      <c r="E58" s="4" t="s">
        <v>11</v>
      </c>
      <c r="F58" s="4">
        <v>1</v>
      </c>
      <c r="G58" s="4" t="s">
        <v>11</v>
      </c>
      <c r="H58" s="4" t="s">
        <v>11</v>
      </c>
      <c r="I58" s="4" t="s">
        <v>11</v>
      </c>
      <c r="J58" s="4" t="s">
        <v>11</v>
      </c>
      <c r="K58" s="6">
        <v>1</v>
      </c>
      <c r="L58" s="24"/>
    </row>
    <row r="59" spans="1:12" ht="17.45" customHeight="1" x14ac:dyDescent="0.2">
      <c r="C59" s="19" t="s">
        <v>107</v>
      </c>
      <c r="D59" s="26">
        <f t="shared" si="10"/>
        <v>17</v>
      </c>
      <c r="E59" s="30">
        <v>2</v>
      </c>
      <c r="F59" s="30">
        <v>2</v>
      </c>
      <c r="G59" s="30">
        <v>3</v>
      </c>
      <c r="H59" s="4">
        <v>4</v>
      </c>
      <c r="I59" s="28">
        <v>2</v>
      </c>
      <c r="J59" s="28">
        <v>1</v>
      </c>
      <c r="K59" s="29">
        <v>3</v>
      </c>
      <c r="L59" s="24"/>
    </row>
    <row r="60" spans="1:12" ht="17.45" customHeight="1" x14ac:dyDescent="0.2">
      <c r="C60" s="19" t="s">
        <v>108</v>
      </c>
      <c r="D60" s="26">
        <f t="shared" ref="D60:D72" si="12">SUM(E60:K60)</f>
        <v>20</v>
      </c>
      <c r="E60" s="30">
        <v>5</v>
      </c>
      <c r="F60" s="30">
        <v>2</v>
      </c>
      <c r="G60" s="30">
        <v>2</v>
      </c>
      <c r="H60" s="30">
        <v>3</v>
      </c>
      <c r="I60" s="28">
        <v>2</v>
      </c>
      <c r="J60" s="28">
        <v>4</v>
      </c>
      <c r="K60" s="29">
        <v>2</v>
      </c>
      <c r="L60" s="24"/>
    </row>
    <row r="61" spans="1:12" ht="17.45" customHeight="1" x14ac:dyDescent="0.2">
      <c r="C61" s="19" t="s">
        <v>109</v>
      </c>
      <c r="D61" s="26">
        <f t="shared" si="12"/>
        <v>107</v>
      </c>
      <c r="E61" s="30">
        <v>17</v>
      </c>
      <c r="F61" s="30">
        <v>16</v>
      </c>
      <c r="G61" s="30">
        <v>11</v>
      </c>
      <c r="H61" s="30">
        <v>10</v>
      </c>
      <c r="I61" s="28">
        <v>10</v>
      </c>
      <c r="J61" s="28">
        <v>21</v>
      </c>
      <c r="K61" s="29">
        <v>22</v>
      </c>
      <c r="L61" s="24"/>
    </row>
    <row r="62" spans="1:12" ht="17.45" customHeight="1" x14ac:dyDescent="0.2">
      <c r="C62" s="19" t="s">
        <v>110</v>
      </c>
      <c r="D62" s="26">
        <f t="shared" si="12"/>
        <v>6</v>
      </c>
      <c r="E62" s="30">
        <v>3</v>
      </c>
      <c r="F62" s="4">
        <v>1</v>
      </c>
      <c r="G62" s="4" t="s">
        <v>11</v>
      </c>
      <c r="H62" s="4" t="s">
        <v>11</v>
      </c>
      <c r="I62" s="4" t="s">
        <v>11</v>
      </c>
      <c r="J62" s="4">
        <v>1</v>
      </c>
      <c r="K62" s="6">
        <v>1</v>
      </c>
      <c r="L62" s="24"/>
    </row>
    <row r="63" spans="1:12" ht="17.45" customHeight="1" x14ac:dyDescent="0.2">
      <c r="C63" s="19" t="s">
        <v>111</v>
      </c>
      <c r="D63" s="26">
        <f t="shared" si="12"/>
        <v>5</v>
      </c>
      <c r="E63" s="4" t="s">
        <v>11</v>
      </c>
      <c r="F63" s="4" t="s">
        <v>11</v>
      </c>
      <c r="G63" s="4">
        <v>3</v>
      </c>
      <c r="H63" s="4">
        <v>1</v>
      </c>
      <c r="I63" s="4" t="s">
        <v>11</v>
      </c>
      <c r="J63" s="4">
        <v>1</v>
      </c>
      <c r="K63" s="6" t="s">
        <v>11</v>
      </c>
      <c r="L63" s="24"/>
    </row>
    <row r="64" spans="1:12" ht="17.45" customHeight="1" x14ac:dyDescent="0.2">
      <c r="C64" s="19" t="s">
        <v>103</v>
      </c>
      <c r="D64" s="26">
        <f t="shared" si="12"/>
        <v>4</v>
      </c>
      <c r="E64" s="4">
        <v>2</v>
      </c>
      <c r="F64" s="4">
        <v>1</v>
      </c>
      <c r="G64" s="4" t="s">
        <v>11</v>
      </c>
      <c r="H64" s="4" t="s">
        <v>11</v>
      </c>
      <c r="I64" s="4">
        <v>1</v>
      </c>
      <c r="J64" s="4" t="s">
        <v>11</v>
      </c>
      <c r="K64" s="6" t="s">
        <v>11</v>
      </c>
      <c r="L64" s="24"/>
    </row>
    <row r="65" spans="1:12" ht="17.45" customHeight="1" x14ac:dyDescent="0.2">
      <c r="A65" s="24"/>
      <c r="B65" s="25" t="s">
        <v>45</v>
      </c>
      <c r="C65" s="24"/>
      <c r="D65" s="5">
        <f t="shared" si="12"/>
        <v>77</v>
      </c>
      <c r="E65" s="26">
        <f t="shared" ref="E65:K65" si="13">SUM(E66:E72)</f>
        <v>17</v>
      </c>
      <c r="F65" s="26">
        <f t="shared" si="13"/>
        <v>12</v>
      </c>
      <c r="G65" s="26">
        <f t="shared" si="13"/>
        <v>6</v>
      </c>
      <c r="H65" s="26">
        <f t="shared" si="13"/>
        <v>9</v>
      </c>
      <c r="I65" s="5">
        <f t="shared" si="13"/>
        <v>11</v>
      </c>
      <c r="J65" s="5">
        <f t="shared" si="13"/>
        <v>9</v>
      </c>
      <c r="K65" s="9">
        <f t="shared" si="13"/>
        <v>13</v>
      </c>
      <c r="L65" s="24"/>
    </row>
    <row r="66" spans="1:12" ht="17.45" customHeight="1" x14ac:dyDescent="0.2">
      <c r="C66" s="19" t="s">
        <v>114</v>
      </c>
      <c r="D66" s="26">
        <f t="shared" si="12"/>
        <v>21</v>
      </c>
      <c r="E66" s="30">
        <v>3</v>
      </c>
      <c r="F66" s="30">
        <v>5</v>
      </c>
      <c r="G66" s="30">
        <v>1</v>
      </c>
      <c r="H66" s="30">
        <v>3</v>
      </c>
      <c r="I66" s="4">
        <v>1</v>
      </c>
      <c r="J66" s="4">
        <v>4</v>
      </c>
      <c r="K66" s="29">
        <v>4</v>
      </c>
      <c r="L66" s="24"/>
    </row>
    <row r="67" spans="1:12" ht="17.45" customHeight="1" x14ac:dyDescent="0.2">
      <c r="C67" s="19" t="s">
        <v>112</v>
      </c>
      <c r="D67" s="26">
        <f t="shared" si="12"/>
        <v>6</v>
      </c>
      <c r="E67" s="30">
        <v>2</v>
      </c>
      <c r="F67" s="4" t="s">
        <v>11</v>
      </c>
      <c r="G67" s="4" t="s">
        <v>11</v>
      </c>
      <c r="H67" s="4">
        <v>2</v>
      </c>
      <c r="I67" s="4" t="s">
        <v>11</v>
      </c>
      <c r="J67" s="4" t="s">
        <v>11</v>
      </c>
      <c r="K67" s="29">
        <v>2</v>
      </c>
      <c r="L67" s="24"/>
    </row>
    <row r="68" spans="1:12" ht="17.45" customHeight="1" x14ac:dyDescent="0.2">
      <c r="C68" s="19" t="s">
        <v>113</v>
      </c>
      <c r="D68" s="26">
        <f t="shared" si="12"/>
        <v>12</v>
      </c>
      <c r="E68" s="30">
        <v>6</v>
      </c>
      <c r="F68" s="4">
        <v>3</v>
      </c>
      <c r="G68" s="4">
        <v>1</v>
      </c>
      <c r="H68" s="4" t="s">
        <v>11</v>
      </c>
      <c r="I68" s="28">
        <v>1</v>
      </c>
      <c r="J68" s="28">
        <v>1</v>
      </c>
      <c r="K68" s="6" t="s">
        <v>11</v>
      </c>
      <c r="L68" s="24"/>
    </row>
    <row r="69" spans="1:12" ht="17.45" customHeight="1" x14ac:dyDescent="0.2">
      <c r="C69" s="19" t="s">
        <v>116</v>
      </c>
      <c r="D69" s="26">
        <f t="shared" si="12"/>
        <v>19</v>
      </c>
      <c r="E69" s="30">
        <v>2</v>
      </c>
      <c r="F69" s="30">
        <v>1</v>
      </c>
      <c r="G69" s="4">
        <v>2</v>
      </c>
      <c r="H69" s="2">
        <v>3</v>
      </c>
      <c r="I69" s="4">
        <v>6</v>
      </c>
      <c r="J69" s="28">
        <v>2</v>
      </c>
      <c r="K69" s="6">
        <v>3</v>
      </c>
      <c r="L69" s="24"/>
    </row>
    <row r="70" spans="1:12" ht="17.45" customHeight="1" x14ac:dyDescent="0.2">
      <c r="C70" s="19" t="s">
        <v>118</v>
      </c>
      <c r="D70" s="26">
        <f t="shared" si="12"/>
        <v>7</v>
      </c>
      <c r="E70" s="4">
        <v>1</v>
      </c>
      <c r="F70" s="4">
        <v>1</v>
      </c>
      <c r="G70" s="4" t="s">
        <v>11</v>
      </c>
      <c r="H70" s="4">
        <v>1</v>
      </c>
      <c r="I70" s="4">
        <v>1</v>
      </c>
      <c r="J70" s="4">
        <v>1</v>
      </c>
      <c r="K70" s="6">
        <v>2</v>
      </c>
      <c r="L70" s="24"/>
    </row>
    <row r="71" spans="1:12" ht="17.45" customHeight="1" x14ac:dyDescent="0.2">
      <c r="C71" s="19" t="s">
        <v>115</v>
      </c>
      <c r="D71" s="26">
        <f t="shared" si="12"/>
        <v>3</v>
      </c>
      <c r="E71" s="4">
        <v>1</v>
      </c>
      <c r="F71" s="4">
        <v>1</v>
      </c>
      <c r="G71" s="4">
        <v>1</v>
      </c>
      <c r="H71" s="4" t="s">
        <v>11</v>
      </c>
      <c r="I71" s="4" t="s">
        <v>11</v>
      </c>
      <c r="J71" s="4" t="s">
        <v>11</v>
      </c>
      <c r="K71" s="6" t="s">
        <v>11</v>
      </c>
      <c r="L71" s="24"/>
    </row>
    <row r="72" spans="1:12" ht="17.45" customHeight="1" x14ac:dyDescent="0.2">
      <c r="C72" s="19" t="s">
        <v>117</v>
      </c>
      <c r="D72" s="26">
        <f t="shared" si="12"/>
        <v>9</v>
      </c>
      <c r="E72" s="4">
        <v>2</v>
      </c>
      <c r="F72" s="30">
        <v>1</v>
      </c>
      <c r="G72" s="4">
        <v>1</v>
      </c>
      <c r="H72" s="4" t="s">
        <v>11</v>
      </c>
      <c r="I72" s="4">
        <v>2</v>
      </c>
      <c r="J72" s="4">
        <v>1</v>
      </c>
      <c r="K72" s="6">
        <v>2</v>
      </c>
      <c r="L72" s="24"/>
    </row>
    <row r="73" spans="1:12" ht="17.45" customHeight="1" x14ac:dyDescent="0.2">
      <c r="A73" s="24"/>
      <c r="B73" s="25" t="s">
        <v>55</v>
      </c>
      <c r="C73" s="24"/>
      <c r="D73" s="5">
        <f>SUM(E73:K73)</f>
        <v>97</v>
      </c>
      <c r="E73" s="26">
        <f t="shared" ref="E73:K73" si="14">SUM(E74:E77)</f>
        <v>17</v>
      </c>
      <c r="F73" s="26">
        <f t="shared" si="14"/>
        <v>11</v>
      </c>
      <c r="G73" s="26">
        <f t="shared" si="14"/>
        <v>11</v>
      </c>
      <c r="H73" s="26">
        <f t="shared" si="14"/>
        <v>12</v>
      </c>
      <c r="I73" s="5">
        <f t="shared" si="14"/>
        <v>10</v>
      </c>
      <c r="J73" s="5">
        <f t="shared" si="14"/>
        <v>20</v>
      </c>
      <c r="K73" s="9">
        <f t="shared" si="14"/>
        <v>16</v>
      </c>
      <c r="L73" s="24"/>
    </row>
    <row r="74" spans="1:12" ht="17.45" customHeight="1" x14ac:dyDescent="0.2">
      <c r="C74" s="19" t="s">
        <v>121</v>
      </c>
      <c r="D74" s="26">
        <f t="shared" ref="D74:D77" si="15">SUM(E74:K74)</f>
        <v>60</v>
      </c>
      <c r="E74" s="30">
        <v>11</v>
      </c>
      <c r="F74" s="30">
        <v>6</v>
      </c>
      <c r="G74" s="30">
        <v>5</v>
      </c>
      <c r="H74" s="2">
        <v>7</v>
      </c>
      <c r="I74" s="28">
        <v>7</v>
      </c>
      <c r="J74" s="28">
        <v>12</v>
      </c>
      <c r="K74" s="29">
        <v>12</v>
      </c>
      <c r="L74" s="24"/>
    </row>
    <row r="75" spans="1:12" ht="17.45" customHeight="1" x14ac:dyDescent="0.2">
      <c r="C75" s="19" t="s">
        <v>119</v>
      </c>
      <c r="D75" s="26">
        <f>SUM(E75:K75)</f>
        <v>8</v>
      </c>
      <c r="E75" s="4" t="s">
        <v>11</v>
      </c>
      <c r="F75" s="30">
        <v>3</v>
      </c>
      <c r="G75" s="30">
        <v>2</v>
      </c>
      <c r="H75" s="4" t="s">
        <v>11</v>
      </c>
      <c r="I75" s="4" t="s">
        <v>11</v>
      </c>
      <c r="J75" s="28">
        <v>3</v>
      </c>
      <c r="K75" s="6" t="s">
        <v>11</v>
      </c>
      <c r="L75" s="24"/>
    </row>
    <row r="76" spans="1:12" ht="17.45" customHeight="1" x14ac:dyDescent="0.2">
      <c r="C76" s="19" t="s">
        <v>120</v>
      </c>
      <c r="D76" s="26">
        <f t="shared" si="15"/>
        <v>22</v>
      </c>
      <c r="E76" s="30">
        <v>2</v>
      </c>
      <c r="F76" s="30">
        <v>2</v>
      </c>
      <c r="G76" s="30">
        <v>3</v>
      </c>
      <c r="H76" s="2">
        <v>5</v>
      </c>
      <c r="I76" s="28">
        <v>2</v>
      </c>
      <c r="J76" s="28">
        <v>4</v>
      </c>
      <c r="K76" s="29">
        <v>4</v>
      </c>
      <c r="L76" s="24"/>
    </row>
    <row r="77" spans="1:12" ht="17.45" customHeight="1" x14ac:dyDescent="0.2">
      <c r="C77" s="19" t="s">
        <v>122</v>
      </c>
      <c r="D77" s="26">
        <f t="shared" si="15"/>
        <v>7</v>
      </c>
      <c r="E77" s="30">
        <v>4</v>
      </c>
      <c r="F77" s="4" t="s">
        <v>11</v>
      </c>
      <c r="G77" s="4">
        <v>1</v>
      </c>
      <c r="H77" s="4" t="s">
        <v>11</v>
      </c>
      <c r="I77" s="4">
        <v>1</v>
      </c>
      <c r="J77" s="4">
        <v>1</v>
      </c>
      <c r="K77" s="6" t="s">
        <v>11</v>
      </c>
      <c r="L77" s="24"/>
    </row>
    <row r="78" spans="1:12" ht="20.100000000000001" customHeight="1" x14ac:dyDescent="0.2">
      <c r="A78" s="53" t="s">
        <v>10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24"/>
    </row>
    <row r="79" spans="1:12" ht="20.100000000000001" customHeight="1" x14ac:dyDescent="0.2">
      <c r="A79" s="53" t="s">
        <v>15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24"/>
    </row>
    <row r="80" spans="1:12" ht="9.75" customHeight="1" x14ac:dyDescent="0.2">
      <c r="C80" s="1"/>
      <c r="D80" s="1"/>
      <c r="E80" s="1"/>
      <c r="F80" s="1"/>
      <c r="G80" s="1"/>
      <c r="H80" s="1"/>
      <c r="I80" s="1"/>
      <c r="J80" s="1"/>
      <c r="K80" s="1"/>
      <c r="L80" s="24"/>
    </row>
    <row r="81" spans="1:12" s="22" customFormat="1" ht="20.25" customHeight="1" x14ac:dyDescent="0.2">
      <c r="A81" s="54" t="s">
        <v>13</v>
      </c>
      <c r="B81" s="54"/>
      <c r="C81" s="55"/>
      <c r="D81" s="60" t="s">
        <v>0</v>
      </c>
      <c r="E81" s="61"/>
      <c r="F81" s="61"/>
      <c r="G81" s="61"/>
      <c r="H81" s="61"/>
      <c r="I81" s="61"/>
      <c r="J81" s="61"/>
      <c r="K81" s="61"/>
      <c r="L81" s="24"/>
    </row>
    <row r="82" spans="1:12" s="22" customFormat="1" ht="20.25" customHeight="1" x14ac:dyDescent="0.2">
      <c r="A82" s="56"/>
      <c r="B82" s="56"/>
      <c r="C82" s="57"/>
      <c r="D82" s="62" t="s">
        <v>1</v>
      </c>
      <c r="E82" s="64" t="s">
        <v>2</v>
      </c>
      <c r="F82" s="61"/>
      <c r="G82" s="61"/>
      <c r="H82" s="61"/>
      <c r="I82" s="61"/>
      <c r="J82" s="61"/>
      <c r="K82" s="61"/>
      <c r="L82" s="24"/>
    </row>
    <row r="83" spans="1:12" s="22" customFormat="1" ht="32.25" customHeight="1" x14ac:dyDescent="0.2">
      <c r="A83" s="58"/>
      <c r="B83" s="58"/>
      <c r="C83" s="59"/>
      <c r="D83" s="63"/>
      <c r="E83" s="47" t="s">
        <v>3</v>
      </c>
      <c r="F83" s="47" t="s">
        <v>4</v>
      </c>
      <c r="G83" s="47" t="s">
        <v>5</v>
      </c>
      <c r="H83" s="47" t="s">
        <v>6</v>
      </c>
      <c r="I83" s="47" t="s">
        <v>7</v>
      </c>
      <c r="J83" s="47" t="s">
        <v>8</v>
      </c>
      <c r="K83" s="48" t="s">
        <v>9</v>
      </c>
      <c r="L83" s="24"/>
    </row>
    <row r="84" spans="1:12" ht="17.45" customHeight="1" x14ac:dyDescent="0.2">
      <c r="A84" s="24"/>
      <c r="B84" s="25" t="s">
        <v>59</v>
      </c>
      <c r="C84" s="24"/>
      <c r="D84" s="5">
        <f t="shared" ref="D84:D89" si="16">SUM(E84:K84)</f>
        <v>6</v>
      </c>
      <c r="E84" s="5">
        <f t="shared" ref="E84:K84" si="17">SUM(E85:E88)</f>
        <v>2</v>
      </c>
      <c r="F84" s="5">
        <f t="shared" si="17"/>
        <v>1</v>
      </c>
      <c r="G84" s="5">
        <f t="shared" si="17"/>
        <v>2</v>
      </c>
      <c r="H84" s="16" t="s">
        <v>11</v>
      </c>
      <c r="I84" s="16" t="s">
        <v>11</v>
      </c>
      <c r="J84" s="16" t="s">
        <v>11</v>
      </c>
      <c r="K84" s="11">
        <f t="shared" si="17"/>
        <v>1</v>
      </c>
      <c r="L84" s="24"/>
    </row>
    <row r="85" spans="1:12" ht="17.45" customHeight="1" x14ac:dyDescent="0.2">
      <c r="C85" s="19" t="s">
        <v>126</v>
      </c>
      <c r="D85" s="26">
        <f t="shared" si="16"/>
        <v>3</v>
      </c>
      <c r="E85" s="30">
        <v>1</v>
      </c>
      <c r="F85" s="4" t="s">
        <v>11</v>
      </c>
      <c r="G85" s="4">
        <v>2</v>
      </c>
      <c r="H85" s="4" t="s">
        <v>11</v>
      </c>
      <c r="I85" s="4" t="s">
        <v>11</v>
      </c>
      <c r="J85" s="4" t="s">
        <v>11</v>
      </c>
      <c r="K85" s="6" t="s">
        <v>11</v>
      </c>
      <c r="L85" s="24"/>
    </row>
    <row r="86" spans="1:12" ht="17.45" customHeight="1" x14ac:dyDescent="0.2">
      <c r="C86" s="19" t="s">
        <v>123</v>
      </c>
      <c r="D86" s="26">
        <f t="shared" si="16"/>
        <v>1</v>
      </c>
      <c r="E86" s="30">
        <v>1</v>
      </c>
      <c r="F86" s="4" t="s">
        <v>11</v>
      </c>
      <c r="G86" s="4" t="s">
        <v>11</v>
      </c>
      <c r="H86" s="4" t="s">
        <v>11</v>
      </c>
      <c r="I86" s="4" t="s">
        <v>11</v>
      </c>
      <c r="J86" s="4" t="s">
        <v>11</v>
      </c>
      <c r="K86" s="6" t="s">
        <v>11</v>
      </c>
      <c r="L86" s="24"/>
    </row>
    <row r="87" spans="1:12" ht="17.45" customHeight="1" x14ac:dyDescent="0.2">
      <c r="C87" s="19" t="s">
        <v>124</v>
      </c>
      <c r="D87" s="26">
        <f t="shared" si="16"/>
        <v>1</v>
      </c>
      <c r="E87" s="4" t="s">
        <v>11</v>
      </c>
      <c r="F87" s="4">
        <v>1</v>
      </c>
      <c r="G87" s="4" t="s">
        <v>11</v>
      </c>
      <c r="H87" s="4" t="s">
        <v>11</v>
      </c>
      <c r="I87" s="4" t="s">
        <v>11</v>
      </c>
      <c r="J87" s="4" t="s">
        <v>11</v>
      </c>
      <c r="K87" s="6" t="s">
        <v>11</v>
      </c>
      <c r="L87" s="24"/>
    </row>
    <row r="88" spans="1:12" ht="17.45" customHeight="1" x14ac:dyDescent="0.2">
      <c r="C88" s="19" t="s">
        <v>125</v>
      </c>
      <c r="D88" s="26">
        <f t="shared" si="16"/>
        <v>1</v>
      </c>
      <c r="E88" s="4" t="s">
        <v>11</v>
      </c>
      <c r="F88" s="4" t="s">
        <v>11</v>
      </c>
      <c r="G88" s="4" t="s">
        <v>11</v>
      </c>
      <c r="H88" s="4" t="s">
        <v>11</v>
      </c>
      <c r="I88" s="4" t="s">
        <v>11</v>
      </c>
      <c r="J88" s="4" t="s">
        <v>11</v>
      </c>
      <c r="K88" s="6">
        <v>1</v>
      </c>
      <c r="L88" s="24"/>
    </row>
    <row r="89" spans="1:12" s="24" customFormat="1" ht="17.45" customHeight="1" x14ac:dyDescent="0.2">
      <c r="B89" s="25" t="s">
        <v>63</v>
      </c>
      <c r="D89" s="5">
        <f t="shared" si="16"/>
        <v>532</v>
      </c>
      <c r="E89" s="26">
        <f t="shared" ref="E89:K89" si="18">SUM(E90:E96)</f>
        <v>85</v>
      </c>
      <c r="F89" s="26">
        <f t="shared" si="18"/>
        <v>76</v>
      </c>
      <c r="G89" s="26">
        <f t="shared" si="18"/>
        <v>63</v>
      </c>
      <c r="H89" s="26">
        <f t="shared" si="18"/>
        <v>74</v>
      </c>
      <c r="I89" s="5">
        <f t="shared" si="18"/>
        <v>58</v>
      </c>
      <c r="J89" s="5">
        <f t="shared" si="18"/>
        <v>96</v>
      </c>
      <c r="K89" s="9">
        <f t="shared" si="18"/>
        <v>80</v>
      </c>
    </row>
    <row r="90" spans="1:12" s="24" customFormat="1" ht="17.45" customHeight="1" x14ac:dyDescent="0.2">
      <c r="C90" s="19" t="s">
        <v>130</v>
      </c>
      <c r="D90" s="26">
        <f t="shared" ref="D90:D95" si="19">SUM(E90:K90)</f>
        <v>347</v>
      </c>
      <c r="E90" s="30">
        <v>43</v>
      </c>
      <c r="F90" s="30">
        <v>50</v>
      </c>
      <c r="G90" s="30">
        <v>44</v>
      </c>
      <c r="H90" s="30">
        <v>54</v>
      </c>
      <c r="I90" s="2">
        <v>36</v>
      </c>
      <c r="J90" s="2">
        <v>72</v>
      </c>
      <c r="K90" s="3">
        <v>48</v>
      </c>
    </row>
    <row r="91" spans="1:12" s="24" customFormat="1" ht="17.45" customHeight="1" x14ac:dyDescent="0.2">
      <c r="C91" s="19" t="s">
        <v>127</v>
      </c>
      <c r="D91" s="26">
        <f t="shared" si="19"/>
        <v>31</v>
      </c>
      <c r="E91" s="30">
        <v>7</v>
      </c>
      <c r="F91" s="30">
        <v>6</v>
      </c>
      <c r="G91" s="30">
        <v>2</v>
      </c>
      <c r="H91" s="30">
        <v>3</v>
      </c>
      <c r="I91" s="2">
        <v>4</v>
      </c>
      <c r="J91" s="2">
        <v>5</v>
      </c>
      <c r="K91" s="3">
        <v>4</v>
      </c>
    </row>
    <row r="92" spans="1:12" s="24" customFormat="1" ht="17.45" customHeight="1" x14ac:dyDescent="0.2">
      <c r="C92" s="19" t="s">
        <v>82</v>
      </c>
      <c r="D92" s="26">
        <f t="shared" si="19"/>
        <v>20</v>
      </c>
      <c r="E92" s="30">
        <v>7</v>
      </c>
      <c r="F92" s="30">
        <v>1</v>
      </c>
      <c r="G92" s="30">
        <v>2</v>
      </c>
      <c r="H92" s="30">
        <v>3</v>
      </c>
      <c r="I92" s="2">
        <v>2</v>
      </c>
      <c r="J92" s="2">
        <v>3</v>
      </c>
      <c r="K92" s="3">
        <v>2</v>
      </c>
    </row>
    <row r="93" spans="1:12" s="24" customFormat="1" ht="17.45" customHeight="1" x14ac:dyDescent="0.2">
      <c r="C93" s="19" t="s">
        <v>128</v>
      </c>
      <c r="D93" s="26">
        <f t="shared" si="19"/>
        <v>51</v>
      </c>
      <c r="E93" s="4">
        <v>8</v>
      </c>
      <c r="F93" s="4">
        <v>7</v>
      </c>
      <c r="G93" s="4">
        <v>3</v>
      </c>
      <c r="H93" s="4">
        <v>7</v>
      </c>
      <c r="I93" s="4">
        <v>9</v>
      </c>
      <c r="J93" s="4">
        <v>8</v>
      </c>
      <c r="K93" s="6">
        <v>9</v>
      </c>
    </row>
    <row r="94" spans="1:12" s="24" customFormat="1" ht="17.45" customHeight="1" x14ac:dyDescent="0.2">
      <c r="C94" s="19" t="s">
        <v>129</v>
      </c>
      <c r="D94" s="26">
        <f t="shared" si="19"/>
        <v>23</v>
      </c>
      <c r="E94" s="30">
        <v>8</v>
      </c>
      <c r="F94" s="30">
        <v>3</v>
      </c>
      <c r="G94" s="30">
        <v>3</v>
      </c>
      <c r="H94" s="30">
        <v>2</v>
      </c>
      <c r="I94" s="2">
        <v>3</v>
      </c>
      <c r="J94" s="2">
        <v>1</v>
      </c>
      <c r="K94" s="3">
        <v>3</v>
      </c>
    </row>
    <row r="95" spans="1:12" s="24" customFormat="1" ht="17.45" customHeight="1" x14ac:dyDescent="0.2">
      <c r="C95" s="19" t="s">
        <v>131</v>
      </c>
      <c r="D95" s="26">
        <f t="shared" si="19"/>
        <v>43</v>
      </c>
      <c r="E95" s="30">
        <v>6</v>
      </c>
      <c r="F95" s="30">
        <v>6</v>
      </c>
      <c r="G95" s="30">
        <v>8</v>
      </c>
      <c r="H95" s="30">
        <v>5</v>
      </c>
      <c r="I95" s="2">
        <v>3</v>
      </c>
      <c r="J95" s="2">
        <v>3</v>
      </c>
      <c r="K95" s="3">
        <v>12</v>
      </c>
    </row>
    <row r="96" spans="1:12" s="24" customFormat="1" ht="17.45" customHeight="1" x14ac:dyDescent="0.2">
      <c r="C96" s="19" t="s">
        <v>132</v>
      </c>
      <c r="D96" s="26">
        <f>SUM(E96:K96)</f>
        <v>17</v>
      </c>
      <c r="E96" s="30">
        <v>6</v>
      </c>
      <c r="F96" s="30">
        <v>3</v>
      </c>
      <c r="G96" s="30">
        <v>1</v>
      </c>
      <c r="H96" s="4" t="s">
        <v>11</v>
      </c>
      <c r="I96" s="2">
        <v>1</v>
      </c>
      <c r="J96" s="2">
        <v>4</v>
      </c>
      <c r="K96" s="3">
        <v>2</v>
      </c>
    </row>
    <row r="97" spans="1:12" s="24" customFormat="1" ht="17.45" customHeight="1" x14ac:dyDescent="0.2">
      <c r="A97" s="24" t="s">
        <v>37</v>
      </c>
      <c r="B97" s="25"/>
      <c r="D97" s="5">
        <f>SUM(D98+D114+D127+D131+D137+D141)</f>
        <v>3123</v>
      </c>
      <c r="E97" s="26">
        <f t="shared" ref="E97:K97" si="20">SUM(E98,E114,E127,E131,E137,E141)</f>
        <v>346</v>
      </c>
      <c r="F97" s="26">
        <f t="shared" si="20"/>
        <v>465</v>
      </c>
      <c r="G97" s="26">
        <f t="shared" si="20"/>
        <v>458</v>
      </c>
      <c r="H97" s="26">
        <f t="shared" si="20"/>
        <v>425</v>
      </c>
      <c r="I97" s="26">
        <f t="shared" si="20"/>
        <v>439</v>
      </c>
      <c r="J97" s="26">
        <f t="shared" si="20"/>
        <v>591</v>
      </c>
      <c r="K97" s="27">
        <f t="shared" si="20"/>
        <v>399</v>
      </c>
    </row>
    <row r="98" spans="1:12" s="24" customFormat="1" ht="17.45" customHeight="1" x14ac:dyDescent="0.2">
      <c r="B98" s="25" t="s">
        <v>37</v>
      </c>
      <c r="D98" s="5">
        <f>SUM(E98:K98)</f>
        <v>3000</v>
      </c>
      <c r="E98" s="26">
        <f t="shared" ref="E98:K98" si="21">SUM(E99:E113)</f>
        <v>326</v>
      </c>
      <c r="F98" s="26">
        <f t="shared" si="21"/>
        <v>449</v>
      </c>
      <c r="G98" s="26">
        <f t="shared" si="21"/>
        <v>435</v>
      </c>
      <c r="H98" s="26">
        <f t="shared" si="21"/>
        <v>415</v>
      </c>
      <c r="I98" s="5">
        <f t="shared" si="21"/>
        <v>422</v>
      </c>
      <c r="J98" s="5">
        <f t="shared" si="21"/>
        <v>573</v>
      </c>
      <c r="K98" s="9">
        <f t="shared" si="21"/>
        <v>380</v>
      </c>
    </row>
    <row r="99" spans="1:12" ht="17.45" customHeight="1" x14ac:dyDescent="0.2">
      <c r="C99" s="19" t="s">
        <v>138</v>
      </c>
      <c r="D99" s="26">
        <f t="shared" ref="D99:D113" si="22">SUM(E99:K99)</f>
        <v>118</v>
      </c>
      <c r="E99" s="28">
        <v>17</v>
      </c>
      <c r="F99" s="28">
        <v>14</v>
      </c>
      <c r="G99" s="28">
        <v>17</v>
      </c>
      <c r="H99" s="28">
        <v>15</v>
      </c>
      <c r="I99" s="28">
        <v>14</v>
      </c>
      <c r="J99" s="28">
        <v>27</v>
      </c>
      <c r="K99" s="29">
        <v>14</v>
      </c>
      <c r="L99" s="24"/>
    </row>
    <row r="100" spans="1:12" ht="17.45" customHeight="1" x14ac:dyDescent="0.2">
      <c r="C100" s="19" t="s">
        <v>139</v>
      </c>
      <c r="D100" s="26">
        <f t="shared" si="22"/>
        <v>375</v>
      </c>
      <c r="E100" s="28">
        <v>23</v>
      </c>
      <c r="F100" s="28">
        <v>63</v>
      </c>
      <c r="G100" s="28">
        <v>63</v>
      </c>
      <c r="H100" s="28">
        <v>58</v>
      </c>
      <c r="I100" s="28">
        <v>59</v>
      </c>
      <c r="J100" s="28">
        <v>79</v>
      </c>
      <c r="K100" s="29">
        <v>30</v>
      </c>
      <c r="L100" s="24"/>
    </row>
    <row r="101" spans="1:12" ht="17.45" customHeight="1" x14ac:dyDescent="0.2">
      <c r="C101" s="19" t="s">
        <v>140</v>
      </c>
      <c r="D101" s="26">
        <f t="shared" si="22"/>
        <v>605</v>
      </c>
      <c r="E101" s="28">
        <v>62</v>
      </c>
      <c r="F101" s="28">
        <v>83</v>
      </c>
      <c r="G101" s="28">
        <v>85</v>
      </c>
      <c r="H101" s="28">
        <v>85</v>
      </c>
      <c r="I101" s="28">
        <v>94</v>
      </c>
      <c r="J101" s="28">
        <v>111</v>
      </c>
      <c r="K101" s="29">
        <v>85</v>
      </c>
      <c r="L101" s="24"/>
    </row>
    <row r="102" spans="1:12" ht="17.45" customHeight="1" x14ac:dyDescent="0.2">
      <c r="C102" s="8" t="s">
        <v>141</v>
      </c>
      <c r="D102" s="26">
        <f t="shared" si="22"/>
        <v>134</v>
      </c>
      <c r="E102" s="4">
        <v>26</v>
      </c>
      <c r="F102" s="4">
        <v>20</v>
      </c>
      <c r="G102" s="4">
        <v>16</v>
      </c>
      <c r="H102" s="4">
        <v>23</v>
      </c>
      <c r="I102" s="4">
        <v>14</v>
      </c>
      <c r="J102" s="4">
        <v>19</v>
      </c>
      <c r="K102" s="29">
        <v>16</v>
      </c>
      <c r="L102" s="24"/>
    </row>
    <row r="103" spans="1:12" ht="17.45" customHeight="1" x14ac:dyDescent="0.2">
      <c r="C103" s="8" t="s">
        <v>142</v>
      </c>
      <c r="D103" s="26">
        <f t="shared" si="22"/>
        <v>13</v>
      </c>
      <c r="E103" s="28">
        <v>3</v>
      </c>
      <c r="F103" s="4">
        <v>2</v>
      </c>
      <c r="G103" s="4" t="s">
        <v>11</v>
      </c>
      <c r="H103" s="4">
        <v>1</v>
      </c>
      <c r="I103" s="28" t="s">
        <v>11</v>
      </c>
      <c r="J103" s="4">
        <v>4</v>
      </c>
      <c r="K103" s="6">
        <v>3</v>
      </c>
      <c r="L103" s="24"/>
    </row>
    <row r="104" spans="1:12" ht="17.45" customHeight="1" x14ac:dyDescent="0.2">
      <c r="C104" s="8" t="s">
        <v>516</v>
      </c>
      <c r="D104" s="26">
        <f t="shared" si="22"/>
        <v>165</v>
      </c>
      <c r="E104" s="2">
        <v>19</v>
      </c>
      <c r="F104" s="4">
        <v>23</v>
      </c>
      <c r="G104" s="4">
        <v>19</v>
      </c>
      <c r="H104" s="4">
        <v>29</v>
      </c>
      <c r="I104" s="4">
        <v>22</v>
      </c>
      <c r="J104" s="4">
        <v>33</v>
      </c>
      <c r="K104" s="6">
        <v>20</v>
      </c>
      <c r="L104" s="24"/>
    </row>
    <row r="105" spans="1:12" ht="17.45" customHeight="1" x14ac:dyDescent="0.2">
      <c r="C105" s="8" t="s">
        <v>143</v>
      </c>
      <c r="D105" s="26">
        <f t="shared" si="22"/>
        <v>239</v>
      </c>
      <c r="E105" s="28">
        <v>34</v>
      </c>
      <c r="F105" s="4">
        <v>37</v>
      </c>
      <c r="G105" s="28">
        <v>40</v>
      </c>
      <c r="H105" s="4">
        <v>30</v>
      </c>
      <c r="I105" s="28">
        <v>27</v>
      </c>
      <c r="J105" s="28">
        <v>35</v>
      </c>
      <c r="K105" s="29">
        <v>36</v>
      </c>
      <c r="L105" s="24"/>
    </row>
    <row r="106" spans="1:12" ht="17.45" customHeight="1" x14ac:dyDescent="0.2">
      <c r="C106" s="8" t="s">
        <v>144</v>
      </c>
      <c r="D106" s="26">
        <f>SUM(E106:K106)</f>
        <v>2</v>
      </c>
      <c r="E106" s="4">
        <v>1</v>
      </c>
      <c r="F106" s="4" t="s">
        <v>11</v>
      </c>
      <c r="G106" s="4" t="s">
        <v>11</v>
      </c>
      <c r="H106" s="4" t="s">
        <v>11</v>
      </c>
      <c r="I106" s="4">
        <v>1</v>
      </c>
      <c r="J106" s="4" t="s">
        <v>11</v>
      </c>
      <c r="K106" s="3" t="s">
        <v>11</v>
      </c>
      <c r="L106" s="24"/>
    </row>
    <row r="107" spans="1:12" ht="17.45" customHeight="1" x14ac:dyDescent="0.2">
      <c r="C107" s="19" t="s">
        <v>145</v>
      </c>
      <c r="D107" s="26">
        <f>SUM(E107:K107)</f>
        <v>693</v>
      </c>
      <c r="E107" s="28">
        <v>44</v>
      </c>
      <c r="F107" s="28">
        <v>111</v>
      </c>
      <c r="G107" s="28">
        <v>111</v>
      </c>
      <c r="H107" s="28">
        <v>92</v>
      </c>
      <c r="I107" s="28">
        <v>107</v>
      </c>
      <c r="J107" s="28">
        <v>163</v>
      </c>
      <c r="K107" s="29">
        <v>65</v>
      </c>
      <c r="L107" s="24"/>
    </row>
    <row r="108" spans="1:12" ht="17.45" customHeight="1" x14ac:dyDescent="0.2">
      <c r="C108" s="19" t="s">
        <v>146</v>
      </c>
      <c r="D108" s="26">
        <f t="shared" si="22"/>
        <v>11</v>
      </c>
      <c r="E108" s="28">
        <v>2</v>
      </c>
      <c r="F108" s="4" t="s">
        <v>11</v>
      </c>
      <c r="G108" s="28">
        <v>5</v>
      </c>
      <c r="H108" s="4" t="s">
        <v>11</v>
      </c>
      <c r="I108" s="4">
        <v>1</v>
      </c>
      <c r="J108" s="4">
        <v>1</v>
      </c>
      <c r="K108" s="7">
        <v>2</v>
      </c>
      <c r="L108" s="24"/>
    </row>
    <row r="109" spans="1:12" ht="17.45" customHeight="1" x14ac:dyDescent="0.2">
      <c r="C109" s="19" t="s">
        <v>147</v>
      </c>
      <c r="D109" s="26">
        <f t="shared" si="22"/>
        <v>68</v>
      </c>
      <c r="E109" s="28">
        <v>12</v>
      </c>
      <c r="F109" s="28">
        <v>11</v>
      </c>
      <c r="G109" s="28">
        <v>8</v>
      </c>
      <c r="H109" s="28">
        <v>8</v>
      </c>
      <c r="I109" s="30">
        <v>9</v>
      </c>
      <c r="J109" s="30">
        <v>11</v>
      </c>
      <c r="K109" s="25">
        <v>9</v>
      </c>
      <c r="L109" s="24"/>
    </row>
    <row r="110" spans="1:12" ht="17.45" customHeight="1" x14ac:dyDescent="0.2">
      <c r="C110" s="19" t="s">
        <v>148</v>
      </c>
      <c r="D110" s="26">
        <f t="shared" si="22"/>
        <v>71</v>
      </c>
      <c r="E110" s="28">
        <v>13</v>
      </c>
      <c r="F110" s="28">
        <v>11</v>
      </c>
      <c r="G110" s="28">
        <v>4</v>
      </c>
      <c r="H110" s="28">
        <v>10</v>
      </c>
      <c r="I110" s="31">
        <v>9</v>
      </c>
      <c r="J110" s="31">
        <v>9</v>
      </c>
      <c r="K110" s="19">
        <v>15</v>
      </c>
      <c r="L110" s="24"/>
    </row>
    <row r="111" spans="1:12" ht="17.45" customHeight="1" x14ac:dyDescent="0.2">
      <c r="C111" s="19" t="s">
        <v>149</v>
      </c>
      <c r="D111" s="26">
        <f t="shared" si="22"/>
        <v>93</v>
      </c>
      <c r="E111" s="28">
        <v>20</v>
      </c>
      <c r="F111" s="2">
        <v>8</v>
      </c>
      <c r="G111" s="4">
        <v>14</v>
      </c>
      <c r="H111" s="4">
        <v>11</v>
      </c>
      <c r="I111" s="4">
        <v>11</v>
      </c>
      <c r="J111" s="4">
        <v>11</v>
      </c>
      <c r="K111" s="6">
        <v>18</v>
      </c>
      <c r="L111" s="24"/>
    </row>
    <row r="112" spans="1:12" ht="17.45" customHeight="1" x14ac:dyDescent="0.2">
      <c r="C112" s="19" t="s">
        <v>150</v>
      </c>
      <c r="D112" s="26">
        <f t="shared" si="22"/>
        <v>393</v>
      </c>
      <c r="E112" s="28">
        <v>48</v>
      </c>
      <c r="F112" s="28">
        <v>62</v>
      </c>
      <c r="G112" s="4">
        <v>50</v>
      </c>
      <c r="H112" s="28">
        <v>52</v>
      </c>
      <c r="I112" s="4">
        <v>53</v>
      </c>
      <c r="J112" s="31">
        <v>66</v>
      </c>
      <c r="K112" s="19">
        <v>62</v>
      </c>
      <c r="L112" s="24"/>
    </row>
    <row r="113" spans="1:12" ht="17.45" customHeight="1" x14ac:dyDescent="0.2">
      <c r="C113" s="19" t="s">
        <v>517</v>
      </c>
      <c r="D113" s="26">
        <f t="shared" si="22"/>
        <v>20</v>
      </c>
      <c r="E113" s="4">
        <v>2</v>
      </c>
      <c r="F113" s="4">
        <v>4</v>
      </c>
      <c r="G113" s="4">
        <v>3</v>
      </c>
      <c r="H113" s="28">
        <v>1</v>
      </c>
      <c r="I113" s="31">
        <v>1</v>
      </c>
      <c r="J113" s="31">
        <v>4</v>
      </c>
      <c r="K113" s="19">
        <v>5</v>
      </c>
      <c r="L113" s="24"/>
    </row>
    <row r="114" spans="1:12" s="24" customFormat="1" ht="17.45" customHeight="1" x14ac:dyDescent="0.2">
      <c r="B114" s="25" t="s">
        <v>30</v>
      </c>
      <c r="D114" s="5">
        <f t="shared" ref="D114:D140" si="23">SUM(E114:K114)</f>
        <v>21</v>
      </c>
      <c r="E114" s="26">
        <f t="shared" ref="E114:K114" si="24">SUM(E115:E126)</f>
        <v>2</v>
      </c>
      <c r="F114" s="26">
        <f t="shared" si="24"/>
        <v>1</v>
      </c>
      <c r="G114" s="26">
        <f t="shared" si="24"/>
        <v>4</v>
      </c>
      <c r="H114" s="26">
        <f t="shared" si="24"/>
        <v>2</v>
      </c>
      <c r="I114" s="26">
        <f t="shared" si="24"/>
        <v>6</v>
      </c>
      <c r="J114" s="26">
        <f t="shared" si="24"/>
        <v>3</v>
      </c>
      <c r="K114" s="27">
        <f t="shared" si="24"/>
        <v>3</v>
      </c>
    </row>
    <row r="115" spans="1:12" s="24" customFormat="1" ht="17.45" customHeight="1" x14ac:dyDescent="0.2">
      <c r="C115" s="19" t="s">
        <v>134</v>
      </c>
      <c r="D115" s="26">
        <f t="shared" si="23"/>
        <v>2</v>
      </c>
      <c r="E115" s="4" t="s">
        <v>11</v>
      </c>
      <c r="F115" s="4" t="s">
        <v>11</v>
      </c>
      <c r="G115" s="4" t="s">
        <v>11</v>
      </c>
      <c r="H115" s="32">
        <v>1</v>
      </c>
      <c r="I115" s="4" t="s">
        <v>11</v>
      </c>
      <c r="J115" s="4">
        <v>1</v>
      </c>
      <c r="K115" s="6" t="s">
        <v>11</v>
      </c>
    </row>
    <row r="116" spans="1:12" s="24" customFormat="1" ht="17.45" customHeight="1" x14ac:dyDescent="0.2">
      <c r="C116" s="19" t="s">
        <v>133</v>
      </c>
      <c r="D116" s="26">
        <f t="shared" si="23"/>
        <v>7</v>
      </c>
      <c r="E116" s="4" t="s">
        <v>11</v>
      </c>
      <c r="F116" s="4">
        <v>1</v>
      </c>
      <c r="G116" s="4">
        <v>2</v>
      </c>
      <c r="H116" s="32">
        <v>1</v>
      </c>
      <c r="I116" s="4">
        <v>1</v>
      </c>
      <c r="J116" s="4" t="s">
        <v>11</v>
      </c>
      <c r="K116" s="6">
        <v>2</v>
      </c>
    </row>
    <row r="117" spans="1:12" ht="20.100000000000001" customHeight="1" x14ac:dyDescent="0.2">
      <c r="A117" s="53" t="s">
        <v>10</v>
      </c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24"/>
    </row>
    <row r="118" spans="1:12" ht="20.100000000000001" customHeight="1" x14ac:dyDescent="0.2">
      <c r="A118" s="53" t="s">
        <v>15</v>
      </c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24"/>
    </row>
    <row r="119" spans="1:12" ht="9.75" customHeight="1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24"/>
    </row>
    <row r="120" spans="1:12" s="22" customFormat="1" ht="20.25" customHeight="1" x14ac:dyDescent="0.2">
      <c r="A120" s="54" t="s">
        <v>13</v>
      </c>
      <c r="B120" s="54"/>
      <c r="C120" s="55"/>
      <c r="D120" s="60" t="s">
        <v>0</v>
      </c>
      <c r="E120" s="61"/>
      <c r="F120" s="61"/>
      <c r="G120" s="61"/>
      <c r="H120" s="61"/>
      <c r="I120" s="61"/>
      <c r="J120" s="61"/>
      <c r="K120" s="61"/>
      <c r="L120" s="24"/>
    </row>
    <row r="121" spans="1:12" s="22" customFormat="1" ht="20.25" customHeight="1" x14ac:dyDescent="0.2">
      <c r="A121" s="56"/>
      <c r="B121" s="56"/>
      <c r="C121" s="57"/>
      <c r="D121" s="62" t="s">
        <v>1</v>
      </c>
      <c r="E121" s="64" t="s">
        <v>2</v>
      </c>
      <c r="F121" s="61"/>
      <c r="G121" s="61"/>
      <c r="H121" s="61"/>
      <c r="I121" s="61"/>
      <c r="J121" s="61"/>
      <c r="K121" s="61"/>
      <c r="L121" s="24"/>
    </row>
    <row r="122" spans="1:12" s="22" customFormat="1" ht="32.25" customHeight="1" x14ac:dyDescent="0.2">
      <c r="A122" s="58"/>
      <c r="B122" s="58"/>
      <c r="C122" s="59"/>
      <c r="D122" s="63"/>
      <c r="E122" s="47" t="s">
        <v>3</v>
      </c>
      <c r="F122" s="47" t="s">
        <v>4</v>
      </c>
      <c r="G122" s="47" t="s">
        <v>5</v>
      </c>
      <c r="H122" s="47" t="s">
        <v>6</v>
      </c>
      <c r="I122" s="47" t="s">
        <v>7</v>
      </c>
      <c r="J122" s="47" t="s">
        <v>8</v>
      </c>
      <c r="K122" s="48" t="s">
        <v>9</v>
      </c>
      <c r="L122" s="24"/>
    </row>
    <row r="123" spans="1:12" s="22" customFormat="1" ht="17.45" customHeight="1" x14ac:dyDescent="0.2">
      <c r="A123" s="51"/>
      <c r="B123" s="50" t="s">
        <v>559</v>
      </c>
      <c r="C123" s="51"/>
      <c r="D123" s="23"/>
      <c r="E123" s="14"/>
      <c r="F123" s="14"/>
      <c r="G123" s="14"/>
      <c r="H123" s="14"/>
      <c r="I123" s="14"/>
      <c r="J123" s="14"/>
      <c r="K123" s="15"/>
      <c r="L123" s="24"/>
    </row>
    <row r="124" spans="1:12" s="24" customFormat="1" ht="17.45" customHeight="1" x14ac:dyDescent="0.2">
      <c r="C124" s="19" t="s">
        <v>135</v>
      </c>
      <c r="D124" s="26">
        <f>SUM(E124:K124)</f>
        <v>2</v>
      </c>
      <c r="E124" s="4" t="s">
        <v>11</v>
      </c>
      <c r="F124" s="4" t="s">
        <v>11</v>
      </c>
      <c r="G124" s="4" t="s">
        <v>11</v>
      </c>
      <c r="H124" s="4" t="s">
        <v>11</v>
      </c>
      <c r="I124" s="4">
        <v>1</v>
      </c>
      <c r="J124" s="4">
        <v>1</v>
      </c>
      <c r="K124" s="6" t="s">
        <v>11</v>
      </c>
    </row>
    <row r="125" spans="1:12" s="24" customFormat="1" ht="17.45" customHeight="1" x14ac:dyDescent="0.2">
      <c r="C125" s="19" t="s">
        <v>136</v>
      </c>
      <c r="D125" s="26">
        <f t="shared" si="23"/>
        <v>7</v>
      </c>
      <c r="E125" s="32">
        <v>2</v>
      </c>
      <c r="F125" s="4" t="s">
        <v>11</v>
      </c>
      <c r="G125" s="4">
        <v>1</v>
      </c>
      <c r="H125" s="4" t="s">
        <v>11</v>
      </c>
      <c r="I125" s="4">
        <v>2</v>
      </c>
      <c r="J125" s="4">
        <v>1</v>
      </c>
      <c r="K125" s="6">
        <v>1</v>
      </c>
    </row>
    <row r="126" spans="1:12" s="24" customFormat="1" ht="17.45" customHeight="1" x14ac:dyDescent="0.2">
      <c r="C126" s="19" t="s">
        <v>137</v>
      </c>
      <c r="D126" s="26">
        <f t="shared" si="23"/>
        <v>3</v>
      </c>
      <c r="E126" s="4" t="s">
        <v>11</v>
      </c>
      <c r="F126" s="4" t="s">
        <v>11</v>
      </c>
      <c r="G126" s="4">
        <v>1</v>
      </c>
      <c r="H126" s="4" t="s">
        <v>11</v>
      </c>
      <c r="I126" s="4">
        <v>2</v>
      </c>
      <c r="J126" s="4" t="s">
        <v>11</v>
      </c>
      <c r="K126" s="6" t="s">
        <v>11</v>
      </c>
    </row>
    <row r="127" spans="1:12" s="24" customFormat="1" ht="17.45" customHeight="1" x14ac:dyDescent="0.25">
      <c r="B127" s="25" t="s">
        <v>40</v>
      </c>
      <c r="D127" s="5">
        <f>SUM(E127:K127)</f>
        <v>4</v>
      </c>
      <c r="E127" s="26">
        <f>SUM(E128:E130)</f>
        <v>1</v>
      </c>
      <c r="F127" s="17" t="s">
        <v>11</v>
      </c>
      <c r="G127" s="17" t="s">
        <v>11</v>
      </c>
      <c r="H127" s="17" t="s">
        <v>11</v>
      </c>
      <c r="I127" s="26">
        <f>SUM(I128:I130)</f>
        <v>2</v>
      </c>
      <c r="J127" s="26">
        <f>SUM(J128:J130)</f>
        <v>1</v>
      </c>
      <c r="K127" s="18" t="s">
        <v>11</v>
      </c>
    </row>
    <row r="128" spans="1:12" s="24" customFormat="1" ht="17.45" customHeight="1" x14ac:dyDescent="0.2">
      <c r="B128" s="25"/>
      <c r="C128" s="19" t="s">
        <v>152</v>
      </c>
      <c r="D128" s="5">
        <f>SUM(E128:K128)</f>
        <v>2</v>
      </c>
      <c r="E128" s="4">
        <v>1</v>
      </c>
      <c r="F128" s="4" t="s">
        <v>11</v>
      </c>
      <c r="G128" s="4" t="s">
        <v>11</v>
      </c>
      <c r="H128" s="4" t="s">
        <v>11</v>
      </c>
      <c r="I128" s="4">
        <v>1</v>
      </c>
      <c r="J128" s="4" t="s">
        <v>11</v>
      </c>
      <c r="K128" s="6" t="s">
        <v>11</v>
      </c>
    </row>
    <row r="129" spans="1:11" s="24" customFormat="1" ht="17.45" customHeight="1" x14ac:dyDescent="0.2">
      <c r="B129" s="25"/>
      <c r="C129" s="19" t="s">
        <v>151</v>
      </c>
      <c r="D129" s="5">
        <f>SUM(E129:K129)</f>
        <v>1</v>
      </c>
      <c r="E129" s="4" t="s">
        <v>11</v>
      </c>
      <c r="F129" s="4" t="s">
        <v>11</v>
      </c>
      <c r="G129" s="4" t="s">
        <v>11</v>
      </c>
      <c r="H129" s="4" t="s">
        <v>11</v>
      </c>
      <c r="I129" s="4">
        <v>1</v>
      </c>
      <c r="J129" s="4" t="s">
        <v>11</v>
      </c>
      <c r="K129" s="6" t="s">
        <v>11</v>
      </c>
    </row>
    <row r="130" spans="1:11" s="24" customFormat="1" ht="17.45" customHeight="1" x14ac:dyDescent="0.2">
      <c r="B130" s="25"/>
      <c r="C130" s="19" t="s">
        <v>153</v>
      </c>
      <c r="D130" s="5">
        <f>SUM(E130:K130)</f>
        <v>1</v>
      </c>
      <c r="E130" s="4" t="s">
        <v>11</v>
      </c>
      <c r="F130" s="4" t="s">
        <v>11</v>
      </c>
      <c r="G130" s="4" t="s">
        <v>11</v>
      </c>
      <c r="H130" s="4" t="s">
        <v>11</v>
      </c>
      <c r="I130" s="4" t="s">
        <v>11</v>
      </c>
      <c r="J130" s="4">
        <v>1</v>
      </c>
      <c r="K130" s="6" t="s">
        <v>11</v>
      </c>
    </row>
    <row r="131" spans="1:11" s="24" customFormat="1" ht="17.45" customHeight="1" x14ac:dyDescent="0.2">
      <c r="B131" s="25" t="s">
        <v>67</v>
      </c>
      <c r="D131" s="5">
        <f t="shared" si="23"/>
        <v>88</v>
      </c>
      <c r="E131" s="26">
        <f t="shared" ref="E131:K131" si="25">SUM(E132:E136)</f>
        <v>17</v>
      </c>
      <c r="F131" s="26">
        <f t="shared" si="25"/>
        <v>13</v>
      </c>
      <c r="G131" s="26">
        <f t="shared" si="25"/>
        <v>17</v>
      </c>
      <c r="H131" s="26">
        <f t="shared" si="25"/>
        <v>6</v>
      </c>
      <c r="I131" s="5">
        <f t="shared" si="25"/>
        <v>8</v>
      </c>
      <c r="J131" s="5">
        <f t="shared" si="25"/>
        <v>12</v>
      </c>
      <c r="K131" s="9">
        <f t="shared" si="25"/>
        <v>15</v>
      </c>
    </row>
    <row r="132" spans="1:11" s="24" customFormat="1" ht="17.45" customHeight="1" x14ac:dyDescent="0.2">
      <c r="C132" s="19" t="s">
        <v>157</v>
      </c>
      <c r="D132" s="5">
        <f t="shared" si="23"/>
        <v>45</v>
      </c>
      <c r="E132" s="28">
        <v>8</v>
      </c>
      <c r="F132" s="28">
        <v>8</v>
      </c>
      <c r="G132" s="28">
        <v>10</v>
      </c>
      <c r="H132" s="28">
        <v>3</v>
      </c>
      <c r="I132" s="28">
        <v>4</v>
      </c>
      <c r="J132" s="28">
        <v>5</v>
      </c>
      <c r="K132" s="29">
        <v>7</v>
      </c>
    </row>
    <row r="133" spans="1:11" s="24" customFormat="1" ht="17.45" customHeight="1" x14ac:dyDescent="0.2">
      <c r="C133" s="19" t="s">
        <v>154</v>
      </c>
      <c r="D133" s="5">
        <f t="shared" si="23"/>
        <v>1</v>
      </c>
      <c r="E133" s="4" t="s">
        <v>11</v>
      </c>
      <c r="F133" s="4" t="s">
        <v>11</v>
      </c>
      <c r="G133" s="4">
        <v>1</v>
      </c>
      <c r="H133" s="4" t="s">
        <v>11</v>
      </c>
      <c r="I133" s="4" t="s">
        <v>11</v>
      </c>
      <c r="J133" s="4" t="s">
        <v>11</v>
      </c>
      <c r="K133" s="6" t="s">
        <v>11</v>
      </c>
    </row>
    <row r="134" spans="1:11" s="24" customFormat="1" ht="17.45" customHeight="1" x14ac:dyDescent="0.2">
      <c r="C134" s="19" t="s">
        <v>518</v>
      </c>
      <c r="D134" s="5">
        <f t="shared" si="23"/>
        <v>1</v>
      </c>
      <c r="E134" s="30">
        <v>1</v>
      </c>
      <c r="F134" s="4" t="s">
        <v>11</v>
      </c>
      <c r="G134" s="4" t="s">
        <v>11</v>
      </c>
      <c r="H134" s="4" t="s">
        <v>11</v>
      </c>
      <c r="I134" s="4" t="s">
        <v>11</v>
      </c>
      <c r="J134" s="4" t="s">
        <v>11</v>
      </c>
      <c r="K134" s="6" t="s">
        <v>11</v>
      </c>
    </row>
    <row r="135" spans="1:11" s="24" customFormat="1" ht="17.45" customHeight="1" x14ac:dyDescent="0.2">
      <c r="C135" s="19" t="s">
        <v>155</v>
      </c>
      <c r="D135" s="5">
        <f t="shared" si="23"/>
        <v>3</v>
      </c>
      <c r="E135" s="4" t="s">
        <v>11</v>
      </c>
      <c r="F135" s="4" t="s">
        <v>11</v>
      </c>
      <c r="G135" s="4" t="s">
        <v>11</v>
      </c>
      <c r="H135" s="4" t="s">
        <v>11</v>
      </c>
      <c r="I135" s="4" t="s">
        <v>11</v>
      </c>
      <c r="J135" s="4">
        <v>1</v>
      </c>
      <c r="K135" s="7">
        <v>2</v>
      </c>
    </row>
    <row r="136" spans="1:11" s="24" customFormat="1" ht="17.45" customHeight="1" x14ac:dyDescent="0.2">
      <c r="C136" s="19" t="s">
        <v>156</v>
      </c>
      <c r="D136" s="5">
        <f t="shared" si="23"/>
        <v>38</v>
      </c>
      <c r="E136" s="30">
        <v>8</v>
      </c>
      <c r="F136" s="30">
        <v>5</v>
      </c>
      <c r="G136" s="30">
        <v>6</v>
      </c>
      <c r="H136" s="30">
        <v>3</v>
      </c>
      <c r="I136" s="4">
        <v>4</v>
      </c>
      <c r="J136" s="2">
        <v>6</v>
      </c>
      <c r="K136" s="3">
        <v>6</v>
      </c>
    </row>
    <row r="137" spans="1:11" s="24" customFormat="1" ht="17.45" customHeight="1" x14ac:dyDescent="0.25">
      <c r="B137" s="25" t="s">
        <v>76</v>
      </c>
      <c r="D137" s="5">
        <f t="shared" si="23"/>
        <v>9</v>
      </c>
      <c r="E137" s="49" t="s">
        <v>11</v>
      </c>
      <c r="F137" s="26">
        <f t="shared" ref="F137:K137" si="26">SUM(F138:F140)</f>
        <v>2</v>
      </c>
      <c r="G137" s="26">
        <f t="shared" si="26"/>
        <v>1</v>
      </c>
      <c r="H137" s="26">
        <f t="shared" si="26"/>
        <v>2</v>
      </c>
      <c r="I137" s="26">
        <f t="shared" si="26"/>
        <v>1</v>
      </c>
      <c r="J137" s="26">
        <f t="shared" si="26"/>
        <v>2</v>
      </c>
      <c r="K137" s="27">
        <f t="shared" si="26"/>
        <v>1</v>
      </c>
    </row>
    <row r="138" spans="1:11" s="24" customFormat="1" ht="17.45" customHeight="1" x14ac:dyDescent="0.2">
      <c r="C138" s="19" t="s">
        <v>159</v>
      </c>
      <c r="D138" s="5">
        <f t="shared" si="23"/>
        <v>2</v>
      </c>
      <c r="E138" s="4" t="s">
        <v>11</v>
      </c>
      <c r="F138" s="4" t="s">
        <v>11</v>
      </c>
      <c r="G138" s="4" t="s">
        <v>11</v>
      </c>
      <c r="H138" s="4">
        <v>1</v>
      </c>
      <c r="I138" s="4" t="s">
        <v>11</v>
      </c>
      <c r="J138" s="4">
        <v>1</v>
      </c>
      <c r="K138" s="6" t="s">
        <v>11</v>
      </c>
    </row>
    <row r="139" spans="1:11" s="24" customFormat="1" ht="17.45" customHeight="1" x14ac:dyDescent="0.2">
      <c r="C139" s="19" t="s">
        <v>94</v>
      </c>
      <c r="D139" s="5">
        <f t="shared" si="23"/>
        <v>1</v>
      </c>
      <c r="E139" s="4" t="s">
        <v>11</v>
      </c>
      <c r="F139" s="4" t="s">
        <v>11</v>
      </c>
      <c r="G139" s="4" t="s">
        <v>11</v>
      </c>
      <c r="H139" s="4" t="s">
        <v>11</v>
      </c>
      <c r="I139" s="4" t="s">
        <v>11</v>
      </c>
      <c r="J139" s="4">
        <v>1</v>
      </c>
      <c r="K139" s="6" t="s">
        <v>11</v>
      </c>
    </row>
    <row r="140" spans="1:11" s="24" customFormat="1" ht="17.45" customHeight="1" x14ac:dyDescent="0.2">
      <c r="C140" s="19" t="s">
        <v>158</v>
      </c>
      <c r="D140" s="5">
        <f t="shared" si="23"/>
        <v>6</v>
      </c>
      <c r="E140" s="4" t="s">
        <v>11</v>
      </c>
      <c r="F140" s="30">
        <v>2</v>
      </c>
      <c r="G140" s="4">
        <v>1</v>
      </c>
      <c r="H140" s="4">
        <v>1</v>
      </c>
      <c r="I140" s="4">
        <v>1</v>
      </c>
      <c r="J140" s="4" t="s">
        <v>11</v>
      </c>
      <c r="K140" s="6">
        <v>1</v>
      </c>
    </row>
    <row r="141" spans="1:11" s="24" customFormat="1" ht="17.45" customHeight="1" x14ac:dyDescent="0.2">
      <c r="B141" s="24" t="s">
        <v>519</v>
      </c>
      <c r="C141" s="19"/>
      <c r="D141" s="5">
        <f t="shared" ref="D141:D142" si="27">SUM(E141:K141)</f>
        <v>1</v>
      </c>
      <c r="E141" s="4" t="s">
        <v>11</v>
      </c>
      <c r="F141" s="4" t="s">
        <v>11</v>
      </c>
      <c r="G141" s="26">
        <f>SUM(G142)</f>
        <v>1</v>
      </c>
      <c r="H141" s="4" t="s">
        <v>11</v>
      </c>
      <c r="I141" s="4" t="s">
        <v>11</v>
      </c>
      <c r="J141" s="4" t="s">
        <v>11</v>
      </c>
      <c r="K141" s="6" t="s">
        <v>11</v>
      </c>
    </row>
    <row r="142" spans="1:11" s="24" customFormat="1" ht="17.45" customHeight="1" x14ac:dyDescent="0.2">
      <c r="C142" s="19" t="s">
        <v>549</v>
      </c>
      <c r="D142" s="5">
        <f t="shared" si="27"/>
        <v>1</v>
      </c>
      <c r="E142" s="4" t="s">
        <v>11</v>
      </c>
      <c r="F142" s="4" t="s">
        <v>11</v>
      </c>
      <c r="G142" s="4">
        <v>1</v>
      </c>
      <c r="H142" s="4" t="s">
        <v>11</v>
      </c>
      <c r="I142" s="4" t="s">
        <v>11</v>
      </c>
      <c r="J142" s="4" t="s">
        <v>11</v>
      </c>
      <c r="K142" s="6" t="s">
        <v>11</v>
      </c>
    </row>
    <row r="143" spans="1:11" s="24" customFormat="1" ht="17.45" customHeight="1" x14ac:dyDescent="0.2">
      <c r="A143" s="25" t="s">
        <v>83</v>
      </c>
      <c r="D143" s="5">
        <f>SUM(D144+D154+D167+D176+D183+D204+D217+D226+D231+D243+D252+D257+D262+D271)</f>
        <v>4699</v>
      </c>
      <c r="E143" s="5">
        <f t="shared" ref="E143:K143" si="28">SUM(E144,E154,E167,E176,E183,E204,E217,E226,E231,E243,E252,E257,E262,E271)</f>
        <v>591</v>
      </c>
      <c r="F143" s="5">
        <f t="shared" si="28"/>
        <v>689</v>
      </c>
      <c r="G143" s="5">
        <f t="shared" si="28"/>
        <v>677</v>
      </c>
      <c r="H143" s="5">
        <f t="shared" si="28"/>
        <v>656</v>
      </c>
      <c r="I143" s="5">
        <f t="shared" si="28"/>
        <v>648</v>
      </c>
      <c r="J143" s="5">
        <f t="shared" si="28"/>
        <v>751</v>
      </c>
      <c r="K143" s="11">
        <f t="shared" si="28"/>
        <v>687</v>
      </c>
    </row>
    <row r="144" spans="1:11" s="24" customFormat="1" ht="17.45" customHeight="1" x14ac:dyDescent="0.2">
      <c r="B144" s="25" t="s">
        <v>17</v>
      </c>
      <c r="D144" s="5">
        <f>SUM(E144:K144)</f>
        <v>56</v>
      </c>
      <c r="E144" s="26">
        <f t="shared" ref="E144:K144" si="29">SUM(E145:E153)</f>
        <v>8</v>
      </c>
      <c r="F144" s="26">
        <f t="shared" si="29"/>
        <v>9</v>
      </c>
      <c r="G144" s="26">
        <f t="shared" si="29"/>
        <v>5</v>
      </c>
      <c r="H144" s="26">
        <f t="shared" si="29"/>
        <v>10</v>
      </c>
      <c r="I144" s="5">
        <f t="shared" si="29"/>
        <v>5</v>
      </c>
      <c r="J144" s="5">
        <f t="shared" si="29"/>
        <v>7</v>
      </c>
      <c r="K144" s="9">
        <f t="shared" si="29"/>
        <v>12</v>
      </c>
    </row>
    <row r="145" spans="1:12" s="24" customFormat="1" ht="17.45" customHeight="1" x14ac:dyDescent="0.2">
      <c r="C145" s="19" t="s">
        <v>160</v>
      </c>
      <c r="D145" s="5">
        <f t="shared" ref="D145:D147" si="30">SUM(E145:K145)</f>
        <v>22</v>
      </c>
      <c r="E145" s="30">
        <v>2</v>
      </c>
      <c r="F145" s="30">
        <v>4</v>
      </c>
      <c r="G145" s="4" t="s">
        <v>11</v>
      </c>
      <c r="H145" s="30">
        <v>6</v>
      </c>
      <c r="I145" s="2">
        <v>3</v>
      </c>
      <c r="J145" s="2">
        <v>2</v>
      </c>
      <c r="K145" s="6">
        <v>5</v>
      </c>
    </row>
    <row r="146" spans="1:12" s="24" customFormat="1" ht="17.45" customHeight="1" x14ac:dyDescent="0.2">
      <c r="C146" s="19" t="s">
        <v>162</v>
      </c>
      <c r="D146" s="5">
        <f t="shared" si="30"/>
        <v>2</v>
      </c>
      <c r="E146" s="4" t="s">
        <v>11</v>
      </c>
      <c r="F146" s="4" t="s">
        <v>11</v>
      </c>
      <c r="G146" s="4" t="s">
        <v>11</v>
      </c>
      <c r="H146" s="4">
        <v>1</v>
      </c>
      <c r="I146" s="4" t="s">
        <v>11</v>
      </c>
      <c r="J146" s="4" t="s">
        <v>11</v>
      </c>
      <c r="K146" s="6">
        <v>1</v>
      </c>
    </row>
    <row r="147" spans="1:12" s="24" customFormat="1" ht="17.45" customHeight="1" x14ac:dyDescent="0.2">
      <c r="C147" s="19" t="s">
        <v>163</v>
      </c>
      <c r="D147" s="5">
        <f t="shared" si="30"/>
        <v>7</v>
      </c>
      <c r="E147" s="4" t="s">
        <v>11</v>
      </c>
      <c r="F147" s="4" t="s">
        <v>11</v>
      </c>
      <c r="G147" s="4">
        <v>3</v>
      </c>
      <c r="H147" s="4" t="s">
        <v>11</v>
      </c>
      <c r="I147" s="4">
        <v>1</v>
      </c>
      <c r="J147" s="4" t="s">
        <v>11</v>
      </c>
      <c r="K147" s="6">
        <v>3</v>
      </c>
    </row>
    <row r="148" spans="1:12" s="24" customFormat="1" ht="17.45" customHeight="1" x14ac:dyDescent="0.2">
      <c r="C148" s="19" t="s">
        <v>164</v>
      </c>
      <c r="D148" s="5">
        <f>SUM(E148:K148)</f>
        <v>7</v>
      </c>
      <c r="E148" s="4">
        <v>1</v>
      </c>
      <c r="F148" s="4">
        <v>1</v>
      </c>
      <c r="G148" s="4">
        <v>2</v>
      </c>
      <c r="H148" s="4" t="s">
        <v>11</v>
      </c>
      <c r="I148" s="4" t="s">
        <v>11</v>
      </c>
      <c r="J148" s="4">
        <v>2</v>
      </c>
      <c r="K148" s="6">
        <v>1</v>
      </c>
    </row>
    <row r="149" spans="1:12" s="24" customFormat="1" ht="17.45" customHeight="1" x14ac:dyDescent="0.2">
      <c r="C149" s="19" t="s">
        <v>166</v>
      </c>
      <c r="D149" s="5">
        <f t="shared" ref="D149:D153" si="31">SUM(E149:K149)</f>
        <v>1</v>
      </c>
      <c r="E149" s="4" t="s">
        <v>11</v>
      </c>
      <c r="F149" s="4" t="s">
        <v>11</v>
      </c>
      <c r="G149" s="4" t="s">
        <v>11</v>
      </c>
      <c r="H149" s="4" t="s">
        <v>11</v>
      </c>
      <c r="I149" s="4" t="s">
        <v>11</v>
      </c>
      <c r="J149" s="4" t="s">
        <v>11</v>
      </c>
      <c r="K149" s="7">
        <v>1</v>
      </c>
    </row>
    <row r="150" spans="1:12" s="24" customFormat="1" ht="17.45" customHeight="1" x14ac:dyDescent="0.2">
      <c r="C150" s="19" t="s">
        <v>167</v>
      </c>
      <c r="D150" s="5">
        <f t="shared" si="31"/>
        <v>10</v>
      </c>
      <c r="E150" s="4">
        <v>1</v>
      </c>
      <c r="F150" s="4">
        <v>4</v>
      </c>
      <c r="G150" s="4" t="s">
        <v>11</v>
      </c>
      <c r="H150" s="4">
        <v>2</v>
      </c>
      <c r="I150" s="4">
        <v>1</v>
      </c>
      <c r="J150" s="4">
        <v>1</v>
      </c>
      <c r="K150" s="7">
        <v>1</v>
      </c>
    </row>
    <row r="151" spans="1:12" s="24" customFormat="1" ht="17.45" customHeight="1" x14ac:dyDescent="0.2">
      <c r="C151" s="19" t="s">
        <v>168</v>
      </c>
      <c r="D151" s="5">
        <f t="shared" si="31"/>
        <v>4</v>
      </c>
      <c r="E151" s="4">
        <v>3</v>
      </c>
      <c r="F151" s="4" t="s">
        <v>11</v>
      </c>
      <c r="G151" s="4" t="s">
        <v>11</v>
      </c>
      <c r="H151" s="4" t="s">
        <v>11</v>
      </c>
      <c r="I151" s="4" t="s">
        <v>11</v>
      </c>
      <c r="J151" s="4">
        <v>1</v>
      </c>
      <c r="K151" s="6" t="s">
        <v>11</v>
      </c>
    </row>
    <row r="152" spans="1:12" s="24" customFormat="1" ht="17.45" customHeight="1" x14ac:dyDescent="0.2">
      <c r="C152" s="19" t="s">
        <v>161</v>
      </c>
      <c r="D152" s="5">
        <f t="shared" si="31"/>
        <v>1</v>
      </c>
      <c r="E152" s="4">
        <v>1</v>
      </c>
      <c r="F152" s="4" t="s">
        <v>11</v>
      </c>
      <c r="G152" s="4" t="s">
        <v>11</v>
      </c>
      <c r="H152" s="4" t="s">
        <v>11</v>
      </c>
      <c r="I152" s="4" t="s">
        <v>11</v>
      </c>
      <c r="J152" s="4" t="s">
        <v>11</v>
      </c>
      <c r="K152" s="6" t="s">
        <v>11</v>
      </c>
    </row>
    <row r="153" spans="1:12" s="24" customFormat="1" ht="17.45" customHeight="1" x14ac:dyDescent="0.2">
      <c r="C153" s="19" t="s">
        <v>165</v>
      </c>
      <c r="D153" s="5">
        <f t="shared" si="31"/>
        <v>2</v>
      </c>
      <c r="E153" s="4" t="s">
        <v>11</v>
      </c>
      <c r="F153" s="4" t="s">
        <v>11</v>
      </c>
      <c r="G153" s="4" t="s">
        <v>11</v>
      </c>
      <c r="H153" s="4">
        <v>1</v>
      </c>
      <c r="I153" s="4" t="s">
        <v>11</v>
      </c>
      <c r="J153" s="4">
        <v>1</v>
      </c>
      <c r="K153" s="6" t="s">
        <v>11</v>
      </c>
    </row>
    <row r="154" spans="1:12" s="24" customFormat="1" ht="17.45" customHeight="1" x14ac:dyDescent="0.2">
      <c r="B154" s="25" t="s">
        <v>22</v>
      </c>
      <c r="D154" s="5">
        <f>SUM(E154:K154)</f>
        <v>247</v>
      </c>
      <c r="E154" s="26">
        <f t="shared" ref="E154:K154" si="32">SUM(E155:E166)</f>
        <v>42</v>
      </c>
      <c r="F154" s="26">
        <f t="shared" si="32"/>
        <v>40</v>
      </c>
      <c r="G154" s="26">
        <f t="shared" si="32"/>
        <v>29</v>
      </c>
      <c r="H154" s="26">
        <f t="shared" si="32"/>
        <v>34</v>
      </c>
      <c r="I154" s="26">
        <f t="shared" si="32"/>
        <v>34</v>
      </c>
      <c r="J154" s="26">
        <f t="shared" si="32"/>
        <v>46</v>
      </c>
      <c r="K154" s="27">
        <f t="shared" si="32"/>
        <v>22</v>
      </c>
    </row>
    <row r="155" spans="1:12" s="24" customFormat="1" ht="17.45" customHeight="1" x14ac:dyDescent="0.2">
      <c r="C155" s="19" t="s">
        <v>172</v>
      </c>
      <c r="D155" s="5">
        <f>SUM(E155:K155)</f>
        <v>99</v>
      </c>
      <c r="E155" s="30">
        <v>18</v>
      </c>
      <c r="F155" s="30">
        <v>16</v>
      </c>
      <c r="G155" s="30">
        <v>11</v>
      </c>
      <c r="H155" s="30">
        <v>10</v>
      </c>
      <c r="I155" s="2">
        <v>17</v>
      </c>
      <c r="J155" s="2">
        <v>20</v>
      </c>
      <c r="K155" s="3">
        <v>7</v>
      </c>
    </row>
    <row r="156" spans="1:12" ht="20.100000000000001" customHeight="1" x14ac:dyDescent="0.2">
      <c r="A156" s="53" t="s">
        <v>10</v>
      </c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24"/>
    </row>
    <row r="157" spans="1:12" ht="20.100000000000001" customHeight="1" x14ac:dyDescent="0.2">
      <c r="A157" s="53" t="s">
        <v>15</v>
      </c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24"/>
    </row>
    <row r="158" spans="1:12" ht="9.75" customHeight="1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24"/>
    </row>
    <row r="159" spans="1:12" s="22" customFormat="1" ht="20.25" customHeight="1" x14ac:dyDescent="0.2">
      <c r="A159" s="54" t="s">
        <v>13</v>
      </c>
      <c r="B159" s="54"/>
      <c r="C159" s="55"/>
      <c r="D159" s="60" t="s">
        <v>0</v>
      </c>
      <c r="E159" s="61"/>
      <c r="F159" s="61"/>
      <c r="G159" s="61"/>
      <c r="H159" s="61"/>
      <c r="I159" s="61"/>
      <c r="J159" s="61"/>
      <c r="K159" s="61"/>
      <c r="L159" s="24"/>
    </row>
    <row r="160" spans="1:12" s="22" customFormat="1" ht="20.25" customHeight="1" x14ac:dyDescent="0.2">
      <c r="A160" s="56"/>
      <c r="B160" s="56"/>
      <c r="C160" s="57"/>
      <c r="D160" s="62" t="s">
        <v>1</v>
      </c>
      <c r="E160" s="64" t="s">
        <v>2</v>
      </c>
      <c r="F160" s="61"/>
      <c r="G160" s="61"/>
      <c r="H160" s="61"/>
      <c r="I160" s="61"/>
      <c r="J160" s="61"/>
      <c r="K160" s="61"/>
      <c r="L160" s="24"/>
    </row>
    <row r="161" spans="1:12" s="22" customFormat="1" ht="32.25" customHeight="1" x14ac:dyDescent="0.2">
      <c r="A161" s="58"/>
      <c r="B161" s="58"/>
      <c r="C161" s="59"/>
      <c r="D161" s="63"/>
      <c r="E161" s="47" t="s">
        <v>3</v>
      </c>
      <c r="F161" s="47" t="s">
        <v>4</v>
      </c>
      <c r="G161" s="47" t="s">
        <v>5</v>
      </c>
      <c r="H161" s="47" t="s">
        <v>6</v>
      </c>
      <c r="I161" s="47" t="s">
        <v>7</v>
      </c>
      <c r="J161" s="47" t="s">
        <v>8</v>
      </c>
      <c r="K161" s="48" t="s">
        <v>9</v>
      </c>
      <c r="L161" s="24"/>
    </row>
    <row r="162" spans="1:12" s="22" customFormat="1" ht="17.45" customHeight="1" x14ac:dyDescent="0.2">
      <c r="A162" s="51"/>
      <c r="B162" s="50" t="s">
        <v>560</v>
      </c>
      <c r="C162" s="51"/>
      <c r="D162" s="23"/>
      <c r="E162" s="14"/>
      <c r="F162" s="14"/>
      <c r="G162" s="14"/>
      <c r="H162" s="14"/>
      <c r="I162" s="14"/>
      <c r="J162" s="14"/>
      <c r="K162" s="15"/>
      <c r="L162" s="24"/>
    </row>
    <row r="163" spans="1:12" s="24" customFormat="1" ht="17.45" customHeight="1" x14ac:dyDescent="0.2">
      <c r="C163" s="19" t="s">
        <v>170</v>
      </c>
      <c r="D163" s="5">
        <f>SUM(E163:K163)</f>
        <v>6</v>
      </c>
      <c r="E163" s="4">
        <v>1</v>
      </c>
      <c r="F163" s="4">
        <v>2</v>
      </c>
      <c r="G163" s="4" t="s">
        <v>11</v>
      </c>
      <c r="H163" s="4">
        <v>3</v>
      </c>
      <c r="I163" s="4" t="s">
        <v>11</v>
      </c>
      <c r="J163" s="4" t="s">
        <v>11</v>
      </c>
      <c r="K163" s="6" t="s">
        <v>11</v>
      </c>
    </row>
    <row r="164" spans="1:12" s="24" customFormat="1" ht="17.45" customHeight="1" x14ac:dyDescent="0.2">
      <c r="C164" s="19" t="s">
        <v>171</v>
      </c>
      <c r="D164" s="5">
        <f>SUM(E164:K164)</f>
        <v>71</v>
      </c>
      <c r="E164" s="30">
        <v>12</v>
      </c>
      <c r="F164" s="30">
        <v>9</v>
      </c>
      <c r="G164" s="30">
        <v>10</v>
      </c>
      <c r="H164" s="30">
        <v>10</v>
      </c>
      <c r="I164" s="2">
        <v>10</v>
      </c>
      <c r="J164" s="2">
        <v>13</v>
      </c>
      <c r="K164" s="3">
        <v>7</v>
      </c>
    </row>
    <row r="165" spans="1:12" s="24" customFormat="1" ht="17.45" customHeight="1" x14ac:dyDescent="0.2">
      <c r="C165" s="19" t="s">
        <v>169</v>
      </c>
      <c r="D165" s="5">
        <f t="shared" ref="D165:D168" si="33">SUM(E165:K165)</f>
        <v>29</v>
      </c>
      <c r="E165" s="30">
        <v>4</v>
      </c>
      <c r="F165" s="30">
        <v>5</v>
      </c>
      <c r="G165" s="30">
        <v>4</v>
      </c>
      <c r="H165" s="30">
        <v>4</v>
      </c>
      <c r="I165" s="2">
        <v>3</v>
      </c>
      <c r="J165" s="2">
        <v>5</v>
      </c>
      <c r="K165" s="3">
        <v>4</v>
      </c>
    </row>
    <row r="166" spans="1:12" s="24" customFormat="1" ht="17.45" customHeight="1" x14ac:dyDescent="0.2">
      <c r="C166" s="19" t="s">
        <v>173</v>
      </c>
      <c r="D166" s="5">
        <f t="shared" si="33"/>
        <v>42</v>
      </c>
      <c r="E166" s="30">
        <v>7</v>
      </c>
      <c r="F166" s="30">
        <v>8</v>
      </c>
      <c r="G166" s="30">
        <v>4</v>
      </c>
      <c r="H166" s="30">
        <v>7</v>
      </c>
      <c r="I166" s="2">
        <v>4</v>
      </c>
      <c r="J166" s="4">
        <v>8</v>
      </c>
      <c r="K166" s="3">
        <v>4</v>
      </c>
    </row>
    <row r="167" spans="1:12" s="24" customFormat="1" ht="17.45" customHeight="1" x14ac:dyDescent="0.2">
      <c r="B167" s="25" t="s">
        <v>24</v>
      </c>
      <c r="D167" s="5">
        <f t="shared" si="33"/>
        <v>199</v>
      </c>
      <c r="E167" s="26">
        <f t="shared" ref="E167:K167" si="34">SUM(E168:E175)</f>
        <v>31</v>
      </c>
      <c r="F167" s="26">
        <f t="shared" si="34"/>
        <v>19</v>
      </c>
      <c r="G167" s="26">
        <f t="shared" si="34"/>
        <v>34</v>
      </c>
      <c r="H167" s="26">
        <f t="shared" si="34"/>
        <v>26</v>
      </c>
      <c r="I167" s="5">
        <f t="shared" si="34"/>
        <v>33</v>
      </c>
      <c r="J167" s="5">
        <f t="shared" si="34"/>
        <v>25</v>
      </c>
      <c r="K167" s="9">
        <f t="shared" si="34"/>
        <v>31</v>
      </c>
    </row>
    <row r="168" spans="1:12" s="24" customFormat="1" ht="17.45" customHeight="1" x14ac:dyDescent="0.2">
      <c r="C168" s="19" t="s">
        <v>175</v>
      </c>
      <c r="D168" s="5">
        <f t="shared" si="33"/>
        <v>63</v>
      </c>
      <c r="E168" s="30">
        <v>12</v>
      </c>
      <c r="F168" s="30">
        <v>3</v>
      </c>
      <c r="G168" s="30">
        <v>7</v>
      </c>
      <c r="H168" s="30">
        <v>9</v>
      </c>
      <c r="I168" s="2">
        <v>10</v>
      </c>
      <c r="J168" s="2">
        <v>7</v>
      </c>
      <c r="K168" s="3">
        <v>15</v>
      </c>
    </row>
    <row r="169" spans="1:12" s="24" customFormat="1" ht="17.45" customHeight="1" x14ac:dyDescent="0.2">
      <c r="C169" s="19" t="s">
        <v>174</v>
      </c>
      <c r="D169" s="5">
        <f t="shared" ref="D169:D175" si="35">SUM(E169:K169)</f>
        <v>65</v>
      </c>
      <c r="E169" s="30">
        <v>8</v>
      </c>
      <c r="F169" s="30">
        <v>6</v>
      </c>
      <c r="G169" s="30">
        <v>13</v>
      </c>
      <c r="H169" s="30">
        <v>7</v>
      </c>
      <c r="I169" s="2">
        <v>12</v>
      </c>
      <c r="J169" s="2">
        <v>12</v>
      </c>
      <c r="K169" s="3">
        <v>7</v>
      </c>
    </row>
    <row r="170" spans="1:12" s="24" customFormat="1" ht="17.45" customHeight="1" x14ac:dyDescent="0.2">
      <c r="C170" s="19" t="s">
        <v>176</v>
      </c>
      <c r="D170" s="5">
        <f>SUM(E170:K170)</f>
        <v>3</v>
      </c>
      <c r="E170" s="4" t="s">
        <v>11</v>
      </c>
      <c r="F170" s="30">
        <v>1</v>
      </c>
      <c r="G170" s="4" t="s">
        <v>11</v>
      </c>
      <c r="H170" s="2">
        <v>1</v>
      </c>
      <c r="I170" s="4">
        <v>1</v>
      </c>
      <c r="J170" s="4" t="s">
        <v>11</v>
      </c>
      <c r="K170" s="6" t="s">
        <v>11</v>
      </c>
    </row>
    <row r="171" spans="1:12" s="24" customFormat="1" ht="17.45" customHeight="1" x14ac:dyDescent="0.2">
      <c r="C171" s="19" t="s">
        <v>177</v>
      </c>
      <c r="D171" s="5">
        <f>SUM(E171:K171)</f>
        <v>1</v>
      </c>
      <c r="E171" s="4" t="s">
        <v>11</v>
      </c>
      <c r="F171" s="4" t="s">
        <v>11</v>
      </c>
      <c r="G171" s="4" t="s">
        <v>11</v>
      </c>
      <c r="H171" s="4" t="s">
        <v>11</v>
      </c>
      <c r="I171" s="4">
        <v>1</v>
      </c>
      <c r="J171" s="4" t="s">
        <v>11</v>
      </c>
      <c r="K171" s="6" t="s">
        <v>11</v>
      </c>
    </row>
    <row r="172" spans="1:12" s="24" customFormat="1" ht="17.45" customHeight="1" x14ac:dyDescent="0.2">
      <c r="C172" s="19" t="s">
        <v>178</v>
      </c>
      <c r="D172" s="5">
        <f>SUM(E172:K172)</f>
        <v>11</v>
      </c>
      <c r="E172" s="4">
        <v>4</v>
      </c>
      <c r="F172" s="4">
        <v>1</v>
      </c>
      <c r="G172" s="4">
        <v>1</v>
      </c>
      <c r="H172" s="4">
        <v>2</v>
      </c>
      <c r="I172" s="4" t="s">
        <v>11</v>
      </c>
      <c r="J172" s="2">
        <v>2</v>
      </c>
      <c r="K172" s="3">
        <v>1</v>
      </c>
    </row>
    <row r="173" spans="1:12" s="24" customFormat="1" ht="17.45" customHeight="1" x14ac:dyDescent="0.2">
      <c r="C173" s="19" t="s">
        <v>179</v>
      </c>
      <c r="D173" s="5">
        <f>SUM(E173:K173)</f>
        <v>7</v>
      </c>
      <c r="E173" s="4">
        <v>1</v>
      </c>
      <c r="F173" s="4">
        <v>1</v>
      </c>
      <c r="G173" s="2">
        <v>3</v>
      </c>
      <c r="H173" s="4">
        <v>1</v>
      </c>
      <c r="I173" s="2">
        <v>1</v>
      </c>
      <c r="J173" s="4" t="s">
        <v>11</v>
      </c>
      <c r="K173" s="6" t="s">
        <v>11</v>
      </c>
    </row>
    <row r="174" spans="1:12" s="24" customFormat="1" ht="17.45" customHeight="1" x14ac:dyDescent="0.2">
      <c r="C174" s="19" t="s">
        <v>180</v>
      </c>
      <c r="D174" s="5">
        <f>SUM(E174:K174)</f>
        <v>36</v>
      </c>
      <c r="E174" s="30">
        <v>5</v>
      </c>
      <c r="F174" s="4">
        <v>4</v>
      </c>
      <c r="G174" s="30">
        <v>8</v>
      </c>
      <c r="H174" s="30">
        <v>6</v>
      </c>
      <c r="I174" s="4">
        <v>5</v>
      </c>
      <c r="J174" s="2">
        <v>2</v>
      </c>
      <c r="K174" s="3">
        <v>6</v>
      </c>
    </row>
    <row r="175" spans="1:12" s="24" customFormat="1" ht="17.45" customHeight="1" x14ac:dyDescent="0.2">
      <c r="C175" s="19" t="s">
        <v>181</v>
      </c>
      <c r="D175" s="5">
        <f t="shared" si="35"/>
        <v>13</v>
      </c>
      <c r="E175" s="4">
        <v>1</v>
      </c>
      <c r="F175" s="30">
        <v>3</v>
      </c>
      <c r="G175" s="30">
        <v>2</v>
      </c>
      <c r="H175" s="4" t="s">
        <v>11</v>
      </c>
      <c r="I175" s="4">
        <v>3</v>
      </c>
      <c r="J175" s="4">
        <v>2</v>
      </c>
      <c r="K175" s="6">
        <v>2</v>
      </c>
    </row>
    <row r="176" spans="1:12" s="24" customFormat="1" ht="17.45" customHeight="1" x14ac:dyDescent="0.2">
      <c r="B176" s="25" t="s">
        <v>25</v>
      </c>
      <c r="D176" s="5">
        <f>SUM(E176:K176)</f>
        <v>175</v>
      </c>
      <c r="E176" s="26">
        <f t="shared" ref="E176:K176" si="36">SUM(E177:E182)</f>
        <v>30</v>
      </c>
      <c r="F176" s="26">
        <f t="shared" si="36"/>
        <v>29</v>
      </c>
      <c r="G176" s="26">
        <f t="shared" si="36"/>
        <v>25</v>
      </c>
      <c r="H176" s="26">
        <f t="shared" si="36"/>
        <v>20</v>
      </c>
      <c r="I176" s="5">
        <f t="shared" si="36"/>
        <v>11</v>
      </c>
      <c r="J176" s="5">
        <f t="shared" si="36"/>
        <v>28</v>
      </c>
      <c r="K176" s="9">
        <f t="shared" si="36"/>
        <v>32</v>
      </c>
    </row>
    <row r="177" spans="2:11" s="24" customFormat="1" ht="17.45" customHeight="1" x14ac:dyDescent="0.2">
      <c r="C177" s="19" t="s">
        <v>183</v>
      </c>
      <c r="D177" s="5">
        <f t="shared" ref="D177:D178" si="37">SUM(E177:K177)</f>
        <v>75</v>
      </c>
      <c r="E177" s="30">
        <v>10</v>
      </c>
      <c r="F177" s="4">
        <v>16</v>
      </c>
      <c r="G177" s="30">
        <v>14</v>
      </c>
      <c r="H177" s="30">
        <v>7</v>
      </c>
      <c r="I177" s="2">
        <v>3</v>
      </c>
      <c r="J177" s="2">
        <v>11</v>
      </c>
      <c r="K177" s="3">
        <v>14</v>
      </c>
    </row>
    <row r="178" spans="2:11" s="24" customFormat="1" ht="17.45" customHeight="1" x14ac:dyDescent="0.2">
      <c r="C178" s="19" t="s">
        <v>184</v>
      </c>
      <c r="D178" s="5">
        <f t="shared" si="37"/>
        <v>9</v>
      </c>
      <c r="E178" s="30">
        <v>1</v>
      </c>
      <c r="F178" s="4" t="s">
        <v>11</v>
      </c>
      <c r="G178" s="4">
        <v>2</v>
      </c>
      <c r="H178" s="4" t="s">
        <v>11</v>
      </c>
      <c r="I178" s="4">
        <v>3</v>
      </c>
      <c r="J178" s="4">
        <v>2</v>
      </c>
      <c r="K178" s="3">
        <v>1</v>
      </c>
    </row>
    <row r="179" spans="2:11" s="24" customFormat="1" ht="17.45" customHeight="1" x14ac:dyDescent="0.2">
      <c r="C179" s="19" t="s">
        <v>187</v>
      </c>
      <c r="D179" s="5">
        <f>SUM(E179:K179)</f>
        <v>2</v>
      </c>
      <c r="E179" s="4" t="s">
        <v>11</v>
      </c>
      <c r="F179" s="4" t="s">
        <v>11</v>
      </c>
      <c r="G179" s="4" t="s">
        <v>11</v>
      </c>
      <c r="H179" s="30">
        <v>1</v>
      </c>
      <c r="I179" s="4" t="s">
        <v>11</v>
      </c>
      <c r="J179" s="2">
        <v>1</v>
      </c>
      <c r="K179" s="6" t="s">
        <v>11</v>
      </c>
    </row>
    <row r="180" spans="2:11" s="24" customFormat="1" ht="17.45" customHeight="1" x14ac:dyDescent="0.2">
      <c r="C180" s="19" t="s">
        <v>182</v>
      </c>
      <c r="D180" s="5">
        <f>SUM(E180:K180)</f>
        <v>69</v>
      </c>
      <c r="E180" s="30">
        <v>12</v>
      </c>
      <c r="F180" s="30">
        <v>9</v>
      </c>
      <c r="G180" s="30">
        <v>7</v>
      </c>
      <c r="H180" s="30">
        <v>11</v>
      </c>
      <c r="I180" s="2">
        <v>4</v>
      </c>
      <c r="J180" s="2">
        <v>12</v>
      </c>
      <c r="K180" s="3">
        <v>14</v>
      </c>
    </row>
    <row r="181" spans="2:11" s="24" customFormat="1" ht="17.45" customHeight="1" x14ac:dyDescent="0.2">
      <c r="C181" s="19" t="s">
        <v>185</v>
      </c>
      <c r="D181" s="5">
        <f t="shared" ref="D181:D182" si="38">SUM(E181:K181)</f>
        <v>8</v>
      </c>
      <c r="E181" s="30">
        <v>3</v>
      </c>
      <c r="F181" s="4" t="s">
        <v>11</v>
      </c>
      <c r="G181" s="30">
        <v>1</v>
      </c>
      <c r="H181" s="4" t="s">
        <v>11</v>
      </c>
      <c r="I181" s="2">
        <v>1</v>
      </c>
      <c r="J181" s="2">
        <v>1</v>
      </c>
      <c r="K181" s="3">
        <v>2</v>
      </c>
    </row>
    <row r="182" spans="2:11" s="24" customFormat="1" ht="17.45" customHeight="1" x14ac:dyDescent="0.2">
      <c r="C182" s="19" t="s">
        <v>186</v>
      </c>
      <c r="D182" s="5">
        <f t="shared" si="38"/>
        <v>12</v>
      </c>
      <c r="E182" s="30">
        <v>4</v>
      </c>
      <c r="F182" s="30">
        <v>4</v>
      </c>
      <c r="G182" s="30">
        <v>1</v>
      </c>
      <c r="H182" s="30">
        <v>1</v>
      </c>
      <c r="I182" s="4" t="s">
        <v>11</v>
      </c>
      <c r="J182" s="2">
        <v>1</v>
      </c>
      <c r="K182" s="3">
        <v>1</v>
      </c>
    </row>
    <row r="183" spans="2:11" s="24" customFormat="1" ht="17.45" customHeight="1" x14ac:dyDescent="0.2">
      <c r="B183" s="25" t="s">
        <v>26</v>
      </c>
      <c r="D183" s="5">
        <f>SUM(E183:K183)</f>
        <v>479</v>
      </c>
      <c r="E183" s="26">
        <f t="shared" ref="E183:K183" si="39">SUM(E184:E203)</f>
        <v>70</v>
      </c>
      <c r="F183" s="26">
        <f t="shared" si="39"/>
        <v>67</v>
      </c>
      <c r="G183" s="26">
        <f t="shared" si="39"/>
        <v>49</v>
      </c>
      <c r="H183" s="26">
        <f t="shared" si="39"/>
        <v>66</v>
      </c>
      <c r="I183" s="5">
        <f t="shared" si="39"/>
        <v>65</v>
      </c>
      <c r="J183" s="5">
        <f t="shared" si="39"/>
        <v>89</v>
      </c>
      <c r="K183" s="9">
        <f t="shared" si="39"/>
        <v>73</v>
      </c>
    </row>
    <row r="184" spans="2:11" s="24" customFormat="1" ht="17.45" customHeight="1" x14ac:dyDescent="0.2">
      <c r="C184" s="19" t="s">
        <v>191</v>
      </c>
      <c r="D184" s="5">
        <f t="shared" ref="D184:D194" si="40">SUM(E184:K184)</f>
        <v>295</v>
      </c>
      <c r="E184" s="30">
        <v>37</v>
      </c>
      <c r="F184" s="30">
        <v>47</v>
      </c>
      <c r="G184" s="30">
        <v>30</v>
      </c>
      <c r="H184" s="30">
        <v>34</v>
      </c>
      <c r="I184" s="2">
        <v>39</v>
      </c>
      <c r="J184" s="2">
        <v>61</v>
      </c>
      <c r="K184" s="3">
        <v>47</v>
      </c>
    </row>
    <row r="185" spans="2:11" s="24" customFormat="1" ht="17.45" customHeight="1" x14ac:dyDescent="0.2">
      <c r="C185" s="19" t="s">
        <v>188</v>
      </c>
      <c r="D185" s="5">
        <f t="shared" si="40"/>
        <v>45</v>
      </c>
      <c r="E185" s="30">
        <v>6</v>
      </c>
      <c r="F185" s="30">
        <v>4</v>
      </c>
      <c r="G185" s="30">
        <v>4</v>
      </c>
      <c r="H185" s="30">
        <v>6</v>
      </c>
      <c r="I185" s="2">
        <v>11</v>
      </c>
      <c r="J185" s="2">
        <v>9</v>
      </c>
      <c r="K185" s="3">
        <v>5</v>
      </c>
    </row>
    <row r="186" spans="2:11" s="24" customFormat="1" ht="17.45" customHeight="1" x14ac:dyDescent="0.2">
      <c r="C186" s="19" t="s">
        <v>26</v>
      </c>
      <c r="D186" s="5">
        <f t="shared" si="40"/>
        <v>22</v>
      </c>
      <c r="E186" s="30">
        <v>3</v>
      </c>
      <c r="F186" s="30">
        <v>6</v>
      </c>
      <c r="G186" s="30">
        <v>2</v>
      </c>
      <c r="H186" s="4">
        <v>2</v>
      </c>
      <c r="I186" s="2">
        <v>3</v>
      </c>
      <c r="J186" s="2">
        <v>5</v>
      </c>
      <c r="K186" s="3">
        <v>1</v>
      </c>
    </row>
    <row r="187" spans="2:11" s="24" customFormat="1" ht="17.45" customHeight="1" x14ac:dyDescent="0.2">
      <c r="C187" s="19" t="s">
        <v>190</v>
      </c>
      <c r="D187" s="5">
        <f>SUM(E187:K187)</f>
        <v>6</v>
      </c>
      <c r="E187" s="30">
        <v>1</v>
      </c>
      <c r="F187" s="30">
        <v>1</v>
      </c>
      <c r="G187" s="4">
        <v>1</v>
      </c>
      <c r="H187" s="4" t="s">
        <v>11</v>
      </c>
      <c r="I187" s="2">
        <v>1</v>
      </c>
      <c r="J187" s="2">
        <v>1</v>
      </c>
      <c r="K187" s="3">
        <v>1</v>
      </c>
    </row>
    <row r="188" spans="2:11" s="24" customFormat="1" ht="17.45" customHeight="1" x14ac:dyDescent="0.2">
      <c r="C188" s="19" t="s">
        <v>192</v>
      </c>
      <c r="D188" s="5">
        <f>SUM(E188:K188)</f>
        <v>24</v>
      </c>
      <c r="E188" s="4">
        <v>8</v>
      </c>
      <c r="F188" s="30">
        <v>1</v>
      </c>
      <c r="G188" s="4" t="s">
        <v>11</v>
      </c>
      <c r="H188" s="4">
        <v>6</v>
      </c>
      <c r="I188" s="4">
        <v>3</v>
      </c>
      <c r="J188" s="4">
        <v>1</v>
      </c>
      <c r="K188" s="6">
        <v>5</v>
      </c>
    </row>
    <row r="189" spans="2:11" s="24" customFormat="1" ht="17.45" customHeight="1" x14ac:dyDescent="0.2">
      <c r="C189" s="19" t="s">
        <v>193</v>
      </c>
      <c r="D189" s="5">
        <f>SUM(E189:K189)</f>
        <v>5</v>
      </c>
      <c r="E189" s="30">
        <v>2</v>
      </c>
      <c r="F189" s="4" t="s">
        <v>11</v>
      </c>
      <c r="G189" s="4" t="s">
        <v>11</v>
      </c>
      <c r="H189" s="4" t="s">
        <v>11</v>
      </c>
      <c r="I189" s="4" t="s">
        <v>11</v>
      </c>
      <c r="J189" s="4">
        <v>3</v>
      </c>
      <c r="K189" s="6" t="s">
        <v>11</v>
      </c>
    </row>
    <row r="190" spans="2:11" s="24" customFormat="1" ht="17.45" customHeight="1" x14ac:dyDescent="0.2">
      <c r="C190" s="19" t="s">
        <v>194</v>
      </c>
      <c r="D190" s="5">
        <f t="shared" si="40"/>
        <v>37</v>
      </c>
      <c r="E190" s="4">
        <v>3</v>
      </c>
      <c r="F190" s="4">
        <v>4</v>
      </c>
      <c r="G190" s="30">
        <v>7</v>
      </c>
      <c r="H190" s="4">
        <v>9</v>
      </c>
      <c r="I190" s="4">
        <v>3</v>
      </c>
      <c r="J190" s="4">
        <v>4</v>
      </c>
      <c r="K190" s="3">
        <v>7</v>
      </c>
    </row>
    <row r="191" spans="2:11" s="24" customFormat="1" ht="17.45" customHeight="1" x14ac:dyDescent="0.2">
      <c r="C191" s="19" t="s">
        <v>150</v>
      </c>
      <c r="D191" s="5">
        <f t="shared" si="40"/>
        <v>3</v>
      </c>
      <c r="E191" s="4" t="s">
        <v>11</v>
      </c>
      <c r="F191" s="30">
        <v>2</v>
      </c>
      <c r="G191" s="4">
        <v>1</v>
      </c>
      <c r="H191" s="4" t="s">
        <v>11</v>
      </c>
      <c r="I191" s="4" t="s">
        <v>11</v>
      </c>
      <c r="J191" s="4" t="s">
        <v>11</v>
      </c>
      <c r="K191" s="6" t="s">
        <v>11</v>
      </c>
    </row>
    <row r="192" spans="2:11" s="24" customFormat="1" ht="17.45" customHeight="1" x14ac:dyDescent="0.2">
      <c r="C192" s="19" t="s">
        <v>195</v>
      </c>
      <c r="D192" s="5">
        <f t="shared" si="40"/>
        <v>9</v>
      </c>
      <c r="E192" s="4">
        <v>3</v>
      </c>
      <c r="F192" s="4">
        <v>1</v>
      </c>
      <c r="G192" s="4" t="s">
        <v>11</v>
      </c>
      <c r="H192" s="30">
        <v>1</v>
      </c>
      <c r="I192" s="4">
        <v>1</v>
      </c>
      <c r="J192" s="4">
        <v>1</v>
      </c>
      <c r="K192" s="6">
        <v>2</v>
      </c>
    </row>
    <row r="193" spans="1:12" s="24" customFormat="1" ht="17.45" customHeight="1" x14ac:dyDescent="0.2">
      <c r="C193" s="19" t="s">
        <v>196</v>
      </c>
      <c r="D193" s="5">
        <f t="shared" si="40"/>
        <v>5</v>
      </c>
      <c r="E193" s="30">
        <v>1</v>
      </c>
      <c r="F193" s="4" t="s">
        <v>11</v>
      </c>
      <c r="G193" s="30">
        <v>1</v>
      </c>
      <c r="H193" s="30">
        <v>1</v>
      </c>
      <c r="I193" s="2">
        <v>1</v>
      </c>
      <c r="J193" s="4">
        <v>1</v>
      </c>
      <c r="K193" s="6" t="s">
        <v>11</v>
      </c>
    </row>
    <row r="194" spans="1:12" s="24" customFormat="1" ht="17.45" customHeight="1" x14ac:dyDescent="0.2">
      <c r="C194" s="19" t="s">
        <v>189</v>
      </c>
      <c r="D194" s="5">
        <f t="shared" si="40"/>
        <v>4</v>
      </c>
      <c r="E194" s="4" t="s">
        <v>11</v>
      </c>
      <c r="F194" s="4" t="s">
        <v>11</v>
      </c>
      <c r="G194" s="4" t="s">
        <v>11</v>
      </c>
      <c r="H194" s="4">
        <v>1</v>
      </c>
      <c r="I194" s="4">
        <v>1</v>
      </c>
      <c r="J194" s="4">
        <v>2</v>
      </c>
      <c r="K194" s="6" t="s">
        <v>11</v>
      </c>
    </row>
    <row r="195" spans="1:12" ht="20.100000000000001" customHeight="1" x14ac:dyDescent="0.2">
      <c r="A195" s="53" t="s">
        <v>10</v>
      </c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24"/>
    </row>
    <row r="196" spans="1:12" ht="20.100000000000001" customHeight="1" x14ac:dyDescent="0.2">
      <c r="A196" s="53" t="s">
        <v>15</v>
      </c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24"/>
    </row>
    <row r="197" spans="1:12" ht="9.75" customHeight="1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24"/>
    </row>
    <row r="198" spans="1:12" s="22" customFormat="1" ht="20.25" customHeight="1" x14ac:dyDescent="0.2">
      <c r="A198" s="54" t="s">
        <v>13</v>
      </c>
      <c r="B198" s="54"/>
      <c r="C198" s="55"/>
      <c r="D198" s="60" t="s">
        <v>0</v>
      </c>
      <c r="E198" s="61"/>
      <c r="F198" s="61"/>
      <c r="G198" s="61"/>
      <c r="H198" s="61"/>
      <c r="I198" s="61"/>
      <c r="J198" s="61"/>
      <c r="K198" s="61"/>
      <c r="L198" s="24"/>
    </row>
    <row r="199" spans="1:12" s="22" customFormat="1" ht="20.25" customHeight="1" x14ac:dyDescent="0.2">
      <c r="A199" s="56"/>
      <c r="B199" s="56"/>
      <c r="C199" s="57"/>
      <c r="D199" s="62" t="s">
        <v>1</v>
      </c>
      <c r="E199" s="64" t="s">
        <v>2</v>
      </c>
      <c r="F199" s="61"/>
      <c r="G199" s="61"/>
      <c r="H199" s="61"/>
      <c r="I199" s="61"/>
      <c r="J199" s="61"/>
      <c r="K199" s="61"/>
      <c r="L199" s="24"/>
    </row>
    <row r="200" spans="1:12" s="22" customFormat="1" ht="32.25" customHeight="1" x14ac:dyDescent="0.2">
      <c r="A200" s="58"/>
      <c r="B200" s="58"/>
      <c r="C200" s="59"/>
      <c r="D200" s="63"/>
      <c r="E200" s="47" t="s">
        <v>3</v>
      </c>
      <c r="F200" s="47" t="s">
        <v>4</v>
      </c>
      <c r="G200" s="47" t="s">
        <v>5</v>
      </c>
      <c r="H200" s="47" t="s">
        <v>6</v>
      </c>
      <c r="I200" s="47" t="s">
        <v>7</v>
      </c>
      <c r="J200" s="47" t="s">
        <v>8</v>
      </c>
      <c r="K200" s="48" t="s">
        <v>9</v>
      </c>
      <c r="L200" s="24"/>
    </row>
    <row r="201" spans="1:12" s="22" customFormat="1" ht="17.45" customHeight="1" x14ac:dyDescent="0.2">
      <c r="A201" s="51"/>
      <c r="B201" s="50" t="s">
        <v>561</v>
      </c>
      <c r="C201" s="51"/>
      <c r="D201" s="23"/>
      <c r="E201" s="14"/>
      <c r="F201" s="14"/>
      <c r="G201" s="14"/>
      <c r="H201" s="14"/>
      <c r="I201" s="14"/>
      <c r="J201" s="14"/>
      <c r="K201" s="15"/>
      <c r="L201" s="24"/>
    </row>
    <row r="202" spans="1:12" s="24" customFormat="1" ht="17.45" customHeight="1" x14ac:dyDescent="0.2">
      <c r="C202" s="19" t="s">
        <v>520</v>
      </c>
      <c r="D202" s="5">
        <f>SUM(E202:K202)</f>
        <v>8</v>
      </c>
      <c r="E202" s="30">
        <v>1</v>
      </c>
      <c r="F202" s="30">
        <v>1</v>
      </c>
      <c r="G202" s="30">
        <v>3</v>
      </c>
      <c r="H202" s="30">
        <v>1</v>
      </c>
      <c r="I202" s="2">
        <v>1</v>
      </c>
      <c r="J202" s="2" t="s">
        <v>11</v>
      </c>
      <c r="K202" s="3">
        <v>1</v>
      </c>
    </row>
    <row r="203" spans="1:12" s="24" customFormat="1" ht="17.45" customHeight="1" x14ac:dyDescent="0.2">
      <c r="C203" s="19" t="s">
        <v>521</v>
      </c>
      <c r="D203" s="5">
        <f>SUM(E203:K203)</f>
        <v>16</v>
      </c>
      <c r="E203" s="30">
        <v>5</v>
      </c>
      <c r="F203" s="4" t="s">
        <v>11</v>
      </c>
      <c r="G203" s="4" t="s">
        <v>11</v>
      </c>
      <c r="H203" s="4">
        <v>5</v>
      </c>
      <c r="I203" s="4">
        <v>1</v>
      </c>
      <c r="J203" s="4">
        <v>1</v>
      </c>
      <c r="K203" s="6">
        <v>4</v>
      </c>
    </row>
    <row r="204" spans="1:12" s="24" customFormat="1" ht="17.45" customHeight="1" x14ac:dyDescent="0.2">
      <c r="B204" s="25" t="s">
        <v>38</v>
      </c>
      <c r="D204" s="5">
        <f>SUM(E204:K204)</f>
        <v>2787</v>
      </c>
      <c r="E204" s="26">
        <f>SUM(E205:E216)</f>
        <v>260</v>
      </c>
      <c r="F204" s="26">
        <f t="shared" ref="F204:K204" si="41">SUM(F205:F216)</f>
        <v>413</v>
      </c>
      <c r="G204" s="26">
        <f t="shared" si="41"/>
        <v>432</v>
      </c>
      <c r="H204" s="26">
        <f t="shared" si="41"/>
        <v>405</v>
      </c>
      <c r="I204" s="26">
        <f t="shared" si="41"/>
        <v>417</v>
      </c>
      <c r="J204" s="26">
        <f t="shared" si="41"/>
        <v>452</v>
      </c>
      <c r="K204" s="27">
        <f t="shared" si="41"/>
        <v>408</v>
      </c>
    </row>
    <row r="205" spans="1:12" s="24" customFormat="1" ht="17.45" customHeight="1" x14ac:dyDescent="0.2">
      <c r="C205" s="19" t="s">
        <v>199</v>
      </c>
      <c r="D205" s="5">
        <f t="shared" ref="D205:D208" si="42">SUM(E205:K205)</f>
        <v>1221</v>
      </c>
      <c r="E205" s="30">
        <v>92</v>
      </c>
      <c r="F205" s="30">
        <v>187</v>
      </c>
      <c r="G205" s="30">
        <v>196</v>
      </c>
      <c r="H205" s="30">
        <v>170</v>
      </c>
      <c r="I205" s="2">
        <v>175</v>
      </c>
      <c r="J205" s="2">
        <v>210</v>
      </c>
      <c r="K205" s="3">
        <v>191</v>
      </c>
    </row>
    <row r="206" spans="1:12" s="24" customFormat="1" ht="17.45" customHeight="1" x14ac:dyDescent="0.2">
      <c r="C206" s="19" t="s">
        <v>197</v>
      </c>
      <c r="D206" s="5">
        <f t="shared" si="42"/>
        <v>1</v>
      </c>
      <c r="E206" s="4" t="s">
        <v>11</v>
      </c>
      <c r="F206" s="4" t="s">
        <v>11</v>
      </c>
      <c r="G206" s="4" t="s">
        <v>11</v>
      </c>
      <c r="H206" s="4" t="s">
        <v>11</v>
      </c>
      <c r="I206" s="4" t="s">
        <v>11</v>
      </c>
      <c r="J206" s="4" t="s">
        <v>11</v>
      </c>
      <c r="K206" s="3">
        <v>1</v>
      </c>
    </row>
    <row r="207" spans="1:12" s="24" customFormat="1" ht="17.45" customHeight="1" x14ac:dyDescent="0.2">
      <c r="C207" s="19" t="s">
        <v>198</v>
      </c>
      <c r="D207" s="5">
        <f t="shared" si="42"/>
        <v>5</v>
      </c>
      <c r="E207" s="4">
        <v>2</v>
      </c>
      <c r="F207" s="4" t="s">
        <v>11</v>
      </c>
      <c r="G207" s="4">
        <v>1</v>
      </c>
      <c r="H207" s="4">
        <v>1</v>
      </c>
      <c r="I207" s="4">
        <v>1</v>
      </c>
      <c r="J207" s="4" t="s">
        <v>11</v>
      </c>
      <c r="K207" s="6" t="s">
        <v>11</v>
      </c>
    </row>
    <row r="208" spans="1:12" s="24" customFormat="1" ht="17.45" customHeight="1" x14ac:dyDescent="0.2">
      <c r="C208" s="19" t="s">
        <v>83</v>
      </c>
      <c r="D208" s="5">
        <f t="shared" si="42"/>
        <v>62</v>
      </c>
      <c r="E208" s="30">
        <v>9</v>
      </c>
      <c r="F208" s="30">
        <v>7</v>
      </c>
      <c r="G208" s="30">
        <v>7</v>
      </c>
      <c r="H208" s="30">
        <v>8</v>
      </c>
      <c r="I208" s="2">
        <v>10</v>
      </c>
      <c r="J208" s="2">
        <v>11</v>
      </c>
      <c r="K208" s="3">
        <v>10</v>
      </c>
    </row>
    <row r="209" spans="1:12" s="24" customFormat="1" ht="17.45" customHeight="1" x14ac:dyDescent="0.2">
      <c r="C209" s="19" t="s">
        <v>200</v>
      </c>
      <c r="D209" s="5">
        <f t="shared" ref="D209" si="43">SUM(E209:K209)</f>
        <v>4</v>
      </c>
      <c r="E209" s="4">
        <v>1</v>
      </c>
      <c r="F209" s="4">
        <v>1</v>
      </c>
      <c r="G209" s="4">
        <v>1</v>
      </c>
      <c r="H209" s="4" t="s">
        <v>11</v>
      </c>
      <c r="I209" s="4" t="s">
        <v>11</v>
      </c>
      <c r="J209" s="4" t="s">
        <v>11</v>
      </c>
      <c r="K209" s="6">
        <v>1</v>
      </c>
    </row>
    <row r="210" spans="1:12" s="24" customFormat="1" ht="17.45" customHeight="1" x14ac:dyDescent="0.2">
      <c r="C210" s="19" t="s">
        <v>115</v>
      </c>
      <c r="D210" s="5">
        <f>SUM(E210:K210)</f>
        <v>130</v>
      </c>
      <c r="E210" s="30">
        <v>20</v>
      </c>
      <c r="F210" s="30">
        <v>13</v>
      </c>
      <c r="G210" s="30">
        <v>20</v>
      </c>
      <c r="H210" s="30">
        <v>22</v>
      </c>
      <c r="I210" s="2">
        <v>17</v>
      </c>
      <c r="J210" s="2">
        <v>13</v>
      </c>
      <c r="K210" s="3">
        <v>25</v>
      </c>
    </row>
    <row r="211" spans="1:12" s="24" customFormat="1" ht="17.45" customHeight="1" x14ac:dyDescent="0.2">
      <c r="C211" s="19" t="s">
        <v>180</v>
      </c>
      <c r="D211" s="5">
        <f t="shared" ref="D211:D221" si="44">SUM(E211:K211)</f>
        <v>56</v>
      </c>
      <c r="E211" s="30">
        <v>9</v>
      </c>
      <c r="F211" s="30">
        <v>6</v>
      </c>
      <c r="G211" s="30">
        <v>11</v>
      </c>
      <c r="H211" s="30">
        <v>4</v>
      </c>
      <c r="I211" s="2">
        <v>7</v>
      </c>
      <c r="J211" s="2">
        <v>9</v>
      </c>
      <c r="K211" s="3">
        <v>10</v>
      </c>
    </row>
    <row r="212" spans="1:12" ht="17.45" customHeight="1" x14ac:dyDescent="0.2">
      <c r="A212" s="24"/>
      <c r="B212" s="24"/>
      <c r="C212" s="19" t="s">
        <v>71</v>
      </c>
      <c r="D212" s="5">
        <f t="shared" si="44"/>
        <v>14</v>
      </c>
      <c r="E212" s="4">
        <v>5</v>
      </c>
      <c r="F212" s="30">
        <v>1</v>
      </c>
      <c r="G212" s="30">
        <v>1</v>
      </c>
      <c r="H212" s="30">
        <v>2</v>
      </c>
      <c r="I212" s="2">
        <v>3</v>
      </c>
      <c r="J212" s="4" t="s">
        <v>11</v>
      </c>
      <c r="K212" s="3">
        <v>2</v>
      </c>
      <c r="L212" s="24"/>
    </row>
    <row r="213" spans="1:12" s="24" customFormat="1" ht="17.45" customHeight="1" x14ac:dyDescent="0.2">
      <c r="C213" s="19" t="s">
        <v>201</v>
      </c>
      <c r="D213" s="5">
        <f t="shared" si="44"/>
        <v>17</v>
      </c>
      <c r="E213" s="30">
        <v>4</v>
      </c>
      <c r="F213" s="30">
        <v>2</v>
      </c>
      <c r="G213" s="4">
        <v>4</v>
      </c>
      <c r="H213" s="4" t="s">
        <v>11</v>
      </c>
      <c r="I213" s="2">
        <v>4</v>
      </c>
      <c r="J213" s="2">
        <v>3</v>
      </c>
      <c r="K213" s="6" t="s">
        <v>11</v>
      </c>
    </row>
    <row r="214" spans="1:12" s="24" customFormat="1" ht="17.45" customHeight="1" x14ac:dyDescent="0.2">
      <c r="C214" s="19" t="s">
        <v>202</v>
      </c>
      <c r="D214" s="5">
        <f t="shared" si="44"/>
        <v>347</v>
      </c>
      <c r="E214" s="30">
        <v>33</v>
      </c>
      <c r="F214" s="30">
        <v>47</v>
      </c>
      <c r="G214" s="4">
        <v>57</v>
      </c>
      <c r="H214" s="30">
        <v>58</v>
      </c>
      <c r="I214" s="2">
        <v>58</v>
      </c>
      <c r="J214" s="2">
        <v>40</v>
      </c>
      <c r="K214" s="3">
        <v>54</v>
      </c>
    </row>
    <row r="215" spans="1:12" s="24" customFormat="1" ht="17.45" customHeight="1" x14ac:dyDescent="0.2">
      <c r="C215" s="19" t="s">
        <v>522</v>
      </c>
      <c r="D215" s="5">
        <f t="shared" si="44"/>
        <v>162</v>
      </c>
      <c r="E215" s="30">
        <v>17</v>
      </c>
      <c r="F215" s="30">
        <v>27</v>
      </c>
      <c r="G215" s="4">
        <v>28</v>
      </c>
      <c r="H215" s="30">
        <v>27</v>
      </c>
      <c r="I215" s="2">
        <v>23</v>
      </c>
      <c r="J215" s="2">
        <v>18</v>
      </c>
      <c r="K215" s="3">
        <v>22</v>
      </c>
    </row>
    <row r="216" spans="1:12" s="24" customFormat="1" ht="17.45" customHeight="1" x14ac:dyDescent="0.2">
      <c r="C216" s="19" t="s">
        <v>523</v>
      </c>
      <c r="D216" s="5">
        <f t="shared" si="44"/>
        <v>768</v>
      </c>
      <c r="E216" s="30">
        <v>68</v>
      </c>
      <c r="F216" s="30">
        <v>122</v>
      </c>
      <c r="G216" s="30">
        <v>106</v>
      </c>
      <c r="H216" s="30">
        <v>113</v>
      </c>
      <c r="I216" s="2">
        <v>119</v>
      </c>
      <c r="J216" s="2">
        <v>148</v>
      </c>
      <c r="K216" s="3">
        <v>92</v>
      </c>
    </row>
    <row r="217" spans="1:12" s="24" customFormat="1" ht="17.45" customHeight="1" x14ac:dyDescent="0.2">
      <c r="B217" s="25" t="s">
        <v>39</v>
      </c>
      <c r="D217" s="5">
        <f t="shared" si="44"/>
        <v>175</v>
      </c>
      <c r="E217" s="26">
        <f t="shared" ref="E217:K217" si="45">SUM(E218:E225)</f>
        <v>30</v>
      </c>
      <c r="F217" s="26">
        <f t="shared" si="45"/>
        <v>23</v>
      </c>
      <c r="G217" s="26">
        <f t="shared" si="45"/>
        <v>18</v>
      </c>
      <c r="H217" s="26">
        <f t="shared" si="45"/>
        <v>30</v>
      </c>
      <c r="I217" s="5">
        <f t="shared" si="45"/>
        <v>30</v>
      </c>
      <c r="J217" s="5">
        <f t="shared" si="45"/>
        <v>22</v>
      </c>
      <c r="K217" s="9">
        <f t="shared" si="45"/>
        <v>22</v>
      </c>
    </row>
    <row r="218" spans="1:12" s="24" customFormat="1" ht="17.45" customHeight="1" x14ac:dyDescent="0.2">
      <c r="C218" s="19" t="s">
        <v>203</v>
      </c>
      <c r="D218" s="5">
        <f t="shared" si="44"/>
        <v>41</v>
      </c>
      <c r="E218" s="30">
        <v>7</v>
      </c>
      <c r="F218" s="30">
        <v>6</v>
      </c>
      <c r="G218" s="30">
        <v>4</v>
      </c>
      <c r="H218" s="30">
        <v>5</v>
      </c>
      <c r="I218" s="2">
        <v>8</v>
      </c>
      <c r="J218" s="2">
        <v>7</v>
      </c>
      <c r="K218" s="3">
        <v>4</v>
      </c>
    </row>
    <row r="219" spans="1:12" s="24" customFormat="1" ht="17.45" customHeight="1" x14ac:dyDescent="0.2">
      <c r="C219" s="19" t="s">
        <v>204</v>
      </c>
      <c r="D219" s="5">
        <f t="shared" si="44"/>
        <v>4</v>
      </c>
      <c r="E219" s="30">
        <v>1</v>
      </c>
      <c r="F219" s="4" t="s">
        <v>11</v>
      </c>
      <c r="G219" s="4">
        <v>1</v>
      </c>
      <c r="H219" s="4">
        <v>1</v>
      </c>
      <c r="I219" s="4">
        <v>1</v>
      </c>
      <c r="J219" s="4" t="s">
        <v>11</v>
      </c>
      <c r="K219" s="6" t="s">
        <v>11</v>
      </c>
    </row>
    <row r="220" spans="1:12" s="24" customFormat="1" ht="17.45" customHeight="1" x14ac:dyDescent="0.2">
      <c r="C220" s="19" t="s">
        <v>206</v>
      </c>
      <c r="D220" s="5">
        <f t="shared" si="44"/>
        <v>12</v>
      </c>
      <c r="E220" s="30">
        <v>3</v>
      </c>
      <c r="F220" s="4" t="s">
        <v>11</v>
      </c>
      <c r="G220" s="30">
        <v>1</v>
      </c>
      <c r="H220" s="4" t="s">
        <v>11</v>
      </c>
      <c r="I220" s="2">
        <v>3</v>
      </c>
      <c r="J220" s="2">
        <v>1</v>
      </c>
      <c r="K220" s="3">
        <v>4</v>
      </c>
    </row>
    <row r="221" spans="1:12" s="24" customFormat="1" ht="17.45" customHeight="1" x14ac:dyDescent="0.2">
      <c r="C221" s="19" t="s">
        <v>207</v>
      </c>
      <c r="D221" s="5">
        <f t="shared" si="44"/>
        <v>9</v>
      </c>
      <c r="E221" s="4">
        <v>1</v>
      </c>
      <c r="F221" s="30">
        <v>1</v>
      </c>
      <c r="G221" s="4" t="s">
        <v>11</v>
      </c>
      <c r="H221" s="30">
        <v>3</v>
      </c>
      <c r="I221" s="4" t="s">
        <v>11</v>
      </c>
      <c r="J221" s="4">
        <v>4</v>
      </c>
      <c r="K221" s="6" t="s">
        <v>11</v>
      </c>
    </row>
    <row r="222" spans="1:12" s="24" customFormat="1" ht="17.45" customHeight="1" x14ac:dyDescent="0.2">
      <c r="C222" s="19" t="s">
        <v>208</v>
      </c>
      <c r="D222" s="5">
        <f t="shared" ref="D222:D225" si="46">SUM(E222:K222)</f>
        <v>8</v>
      </c>
      <c r="E222" s="4" t="s">
        <v>11</v>
      </c>
      <c r="F222" s="4" t="s">
        <v>11</v>
      </c>
      <c r="G222" s="30">
        <v>3</v>
      </c>
      <c r="H222" s="4">
        <v>3</v>
      </c>
      <c r="I222" s="4" t="s">
        <v>11</v>
      </c>
      <c r="J222" s="4">
        <v>1</v>
      </c>
      <c r="K222" s="6">
        <v>1</v>
      </c>
    </row>
    <row r="223" spans="1:12" s="24" customFormat="1" ht="17.45" customHeight="1" x14ac:dyDescent="0.2">
      <c r="C223" s="19" t="s">
        <v>209</v>
      </c>
      <c r="D223" s="5">
        <f t="shared" si="46"/>
        <v>4</v>
      </c>
      <c r="E223" s="4">
        <v>1</v>
      </c>
      <c r="F223" s="4" t="s">
        <v>11</v>
      </c>
      <c r="G223" s="4">
        <v>1</v>
      </c>
      <c r="H223" s="4">
        <v>1</v>
      </c>
      <c r="I223" s="4" t="s">
        <v>11</v>
      </c>
      <c r="J223" s="4" t="s">
        <v>11</v>
      </c>
      <c r="K223" s="6">
        <v>1</v>
      </c>
    </row>
    <row r="224" spans="1:12" s="24" customFormat="1" ht="17.45" customHeight="1" x14ac:dyDescent="0.2">
      <c r="C224" s="19" t="s">
        <v>210</v>
      </c>
      <c r="D224" s="5">
        <f t="shared" si="46"/>
        <v>2</v>
      </c>
      <c r="E224" s="4" t="s">
        <v>11</v>
      </c>
      <c r="F224" s="4" t="s">
        <v>11</v>
      </c>
      <c r="G224" s="4" t="s">
        <v>11</v>
      </c>
      <c r="H224" s="4" t="s">
        <v>11</v>
      </c>
      <c r="I224" s="4" t="s">
        <v>11</v>
      </c>
      <c r="J224" s="4">
        <v>1</v>
      </c>
      <c r="K224" s="6">
        <v>1</v>
      </c>
    </row>
    <row r="225" spans="1:12" s="24" customFormat="1" ht="17.45" customHeight="1" x14ac:dyDescent="0.2">
      <c r="C225" s="19" t="s">
        <v>205</v>
      </c>
      <c r="D225" s="5">
        <f t="shared" si="46"/>
        <v>95</v>
      </c>
      <c r="E225" s="30">
        <v>17</v>
      </c>
      <c r="F225" s="30">
        <v>16</v>
      </c>
      <c r="G225" s="30">
        <v>8</v>
      </c>
      <c r="H225" s="30">
        <v>17</v>
      </c>
      <c r="I225" s="2">
        <v>18</v>
      </c>
      <c r="J225" s="2">
        <v>8</v>
      </c>
      <c r="K225" s="3">
        <v>11</v>
      </c>
    </row>
    <row r="226" spans="1:12" s="24" customFormat="1" ht="17.45" customHeight="1" x14ac:dyDescent="0.2">
      <c r="B226" s="25" t="s">
        <v>41</v>
      </c>
      <c r="D226" s="5">
        <f>SUM(E226:K226)</f>
        <v>91</v>
      </c>
      <c r="E226" s="26">
        <f>SUM(E227:E230)</f>
        <v>22</v>
      </c>
      <c r="F226" s="26">
        <f t="shared" ref="F226:K226" si="47">SUM(F227:F230)</f>
        <v>11</v>
      </c>
      <c r="G226" s="26">
        <f t="shared" si="47"/>
        <v>12</v>
      </c>
      <c r="H226" s="26">
        <f t="shared" si="47"/>
        <v>14</v>
      </c>
      <c r="I226" s="26">
        <f t="shared" si="47"/>
        <v>5</v>
      </c>
      <c r="J226" s="26">
        <f t="shared" si="47"/>
        <v>14</v>
      </c>
      <c r="K226" s="27">
        <f t="shared" si="47"/>
        <v>13</v>
      </c>
    </row>
    <row r="227" spans="1:12" s="24" customFormat="1" ht="17.45" customHeight="1" x14ac:dyDescent="0.2">
      <c r="C227" s="19" t="s">
        <v>211</v>
      </c>
      <c r="D227" s="5">
        <f t="shared" ref="D227:D230" si="48">SUM(E227:K227)</f>
        <v>47</v>
      </c>
      <c r="E227" s="30">
        <v>11</v>
      </c>
      <c r="F227" s="30">
        <v>6</v>
      </c>
      <c r="G227" s="30">
        <v>7</v>
      </c>
      <c r="H227" s="30">
        <v>7</v>
      </c>
      <c r="I227" s="2">
        <v>1</v>
      </c>
      <c r="J227" s="2">
        <v>5</v>
      </c>
      <c r="K227" s="3">
        <v>10</v>
      </c>
    </row>
    <row r="228" spans="1:12" s="24" customFormat="1" ht="17.45" customHeight="1" x14ac:dyDescent="0.2">
      <c r="C228" s="19" t="s">
        <v>212</v>
      </c>
      <c r="D228" s="5">
        <f t="shared" si="48"/>
        <v>23</v>
      </c>
      <c r="E228" s="30">
        <v>4</v>
      </c>
      <c r="F228" s="30">
        <v>2</v>
      </c>
      <c r="G228" s="30">
        <v>2</v>
      </c>
      <c r="H228" s="30">
        <v>5</v>
      </c>
      <c r="I228" s="4">
        <v>2</v>
      </c>
      <c r="J228" s="2">
        <v>5</v>
      </c>
      <c r="K228" s="3">
        <v>3</v>
      </c>
    </row>
    <row r="229" spans="1:12" s="24" customFormat="1" ht="17.45" customHeight="1" x14ac:dyDescent="0.2">
      <c r="C229" s="19" t="s">
        <v>213</v>
      </c>
      <c r="D229" s="5">
        <f t="shared" si="48"/>
        <v>1</v>
      </c>
      <c r="E229" s="4" t="s">
        <v>11</v>
      </c>
      <c r="F229" s="30">
        <v>1</v>
      </c>
      <c r="G229" s="4" t="s">
        <v>11</v>
      </c>
      <c r="H229" s="4" t="s">
        <v>11</v>
      </c>
      <c r="I229" s="4" t="s">
        <v>11</v>
      </c>
      <c r="J229" s="4" t="s">
        <v>11</v>
      </c>
      <c r="K229" s="6" t="s">
        <v>11</v>
      </c>
    </row>
    <row r="230" spans="1:12" s="24" customFormat="1" ht="17.45" customHeight="1" x14ac:dyDescent="0.2">
      <c r="C230" s="19" t="s">
        <v>214</v>
      </c>
      <c r="D230" s="5">
        <f t="shared" si="48"/>
        <v>20</v>
      </c>
      <c r="E230" s="30">
        <v>7</v>
      </c>
      <c r="F230" s="30">
        <v>2</v>
      </c>
      <c r="G230" s="30">
        <v>3</v>
      </c>
      <c r="H230" s="4">
        <v>2</v>
      </c>
      <c r="I230" s="4">
        <v>2</v>
      </c>
      <c r="J230" s="4">
        <v>4</v>
      </c>
      <c r="K230" s="6" t="s">
        <v>11</v>
      </c>
    </row>
    <row r="231" spans="1:12" s="24" customFormat="1" ht="17.45" customHeight="1" x14ac:dyDescent="0.2">
      <c r="B231" s="25" t="s">
        <v>68</v>
      </c>
      <c r="D231" s="5">
        <f>SUM(E231:K231)</f>
        <v>33</v>
      </c>
      <c r="E231" s="26">
        <f t="shared" ref="E231:K231" si="49">SUM(E232:E242)</f>
        <v>5</v>
      </c>
      <c r="F231" s="26">
        <f t="shared" si="49"/>
        <v>6</v>
      </c>
      <c r="G231" s="26">
        <f t="shared" si="49"/>
        <v>2</v>
      </c>
      <c r="H231" s="26">
        <f t="shared" si="49"/>
        <v>5</v>
      </c>
      <c r="I231" s="26">
        <f t="shared" si="49"/>
        <v>4</v>
      </c>
      <c r="J231" s="26">
        <f t="shared" si="49"/>
        <v>4</v>
      </c>
      <c r="K231" s="27">
        <f t="shared" si="49"/>
        <v>7</v>
      </c>
    </row>
    <row r="232" spans="1:12" s="24" customFormat="1" ht="17.45" customHeight="1" x14ac:dyDescent="0.2">
      <c r="C232" s="19" t="s">
        <v>217</v>
      </c>
      <c r="D232" s="5">
        <f t="shared" ref="D232:D243" si="50">SUM(E232:K232)</f>
        <v>19</v>
      </c>
      <c r="E232" s="30">
        <v>4</v>
      </c>
      <c r="F232" s="4">
        <v>4</v>
      </c>
      <c r="G232" s="4">
        <v>1</v>
      </c>
      <c r="H232" s="30">
        <v>3</v>
      </c>
      <c r="I232" s="4">
        <v>1</v>
      </c>
      <c r="J232" s="2">
        <v>3</v>
      </c>
      <c r="K232" s="6">
        <v>3</v>
      </c>
    </row>
    <row r="233" spans="1:12" s="24" customFormat="1" ht="17.45" customHeight="1" x14ac:dyDescent="0.2">
      <c r="C233" s="19" t="s">
        <v>215</v>
      </c>
      <c r="D233" s="5">
        <f>SUM(E233:K233)</f>
        <v>6</v>
      </c>
      <c r="E233" s="4" t="s">
        <v>11</v>
      </c>
      <c r="F233" s="30">
        <v>2</v>
      </c>
      <c r="G233" s="4">
        <v>1</v>
      </c>
      <c r="H233" s="4" t="s">
        <v>11</v>
      </c>
      <c r="I233" s="4" t="s">
        <v>11</v>
      </c>
      <c r="J233" s="4" t="s">
        <v>11</v>
      </c>
      <c r="K233" s="3">
        <v>3</v>
      </c>
    </row>
    <row r="234" spans="1:12" ht="20.100000000000001" customHeight="1" x14ac:dyDescent="0.2">
      <c r="A234" s="53" t="s">
        <v>10</v>
      </c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24"/>
    </row>
    <row r="235" spans="1:12" ht="20.100000000000001" customHeight="1" x14ac:dyDescent="0.2">
      <c r="A235" s="53" t="s">
        <v>15</v>
      </c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24"/>
    </row>
    <row r="236" spans="1:12" ht="9.75" customHeight="1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24"/>
    </row>
    <row r="237" spans="1:12" s="22" customFormat="1" ht="20.25" customHeight="1" x14ac:dyDescent="0.2">
      <c r="A237" s="54" t="s">
        <v>13</v>
      </c>
      <c r="B237" s="54"/>
      <c r="C237" s="55"/>
      <c r="D237" s="60" t="s">
        <v>0</v>
      </c>
      <c r="E237" s="61"/>
      <c r="F237" s="61"/>
      <c r="G237" s="61"/>
      <c r="H237" s="61"/>
      <c r="I237" s="61"/>
      <c r="J237" s="61"/>
      <c r="K237" s="61"/>
      <c r="L237" s="24"/>
    </row>
    <row r="238" spans="1:12" s="22" customFormat="1" ht="20.25" customHeight="1" x14ac:dyDescent="0.2">
      <c r="A238" s="56"/>
      <c r="B238" s="56"/>
      <c r="C238" s="57"/>
      <c r="D238" s="62" t="s">
        <v>1</v>
      </c>
      <c r="E238" s="64" t="s">
        <v>2</v>
      </c>
      <c r="F238" s="61"/>
      <c r="G238" s="61"/>
      <c r="H238" s="61"/>
      <c r="I238" s="61"/>
      <c r="J238" s="61"/>
      <c r="K238" s="61"/>
      <c r="L238" s="24"/>
    </row>
    <row r="239" spans="1:12" s="22" customFormat="1" ht="32.25" customHeight="1" x14ac:dyDescent="0.2">
      <c r="A239" s="58"/>
      <c r="B239" s="58"/>
      <c r="C239" s="59"/>
      <c r="D239" s="63"/>
      <c r="E239" s="47" t="s">
        <v>3</v>
      </c>
      <c r="F239" s="47" t="s">
        <v>4</v>
      </c>
      <c r="G239" s="47" t="s">
        <v>5</v>
      </c>
      <c r="H239" s="47" t="s">
        <v>6</v>
      </c>
      <c r="I239" s="47" t="s">
        <v>7</v>
      </c>
      <c r="J239" s="47" t="s">
        <v>8</v>
      </c>
      <c r="K239" s="48" t="s">
        <v>9</v>
      </c>
      <c r="L239" s="24"/>
    </row>
    <row r="240" spans="1:12" s="22" customFormat="1" ht="17.45" customHeight="1" x14ac:dyDescent="0.2">
      <c r="A240" s="51"/>
      <c r="B240" s="50" t="s">
        <v>562</v>
      </c>
      <c r="C240" s="51"/>
      <c r="D240" s="23"/>
      <c r="E240" s="14"/>
      <c r="F240" s="14"/>
      <c r="G240" s="14"/>
      <c r="H240" s="14"/>
      <c r="I240" s="14"/>
      <c r="J240" s="14"/>
      <c r="K240" s="15"/>
      <c r="L240" s="24"/>
    </row>
    <row r="241" spans="2:11" s="24" customFormat="1" ht="17.45" customHeight="1" x14ac:dyDescent="0.2">
      <c r="C241" s="19" t="s">
        <v>216</v>
      </c>
      <c r="D241" s="5">
        <f>SUM(E241:K241)</f>
        <v>3</v>
      </c>
      <c r="E241" s="4">
        <v>1</v>
      </c>
      <c r="F241" s="4" t="s">
        <v>11</v>
      </c>
      <c r="G241" s="4" t="s">
        <v>11</v>
      </c>
      <c r="H241" s="4" t="s">
        <v>11</v>
      </c>
      <c r="I241" s="4">
        <v>1</v>
      </c>
      <c r="J241" s="4">
        <v>1</v>
      </c>
      <c r="K241" s="6" t="s">
        <v>11</v>
      </c>
    </row>
    <row r="242" spans="2:11" s="24" customFormat="1" ht="17.45" customHeight="1" x14ac:dyDescent="0.2">
      <c r="C242" s="19" t="s">
        <v>218</v>
      </c>
      <c r="D242" s="5">
        <f>SUM(E242:K242)</f>
        <v>5</v>
      </c>
      <c r="E242" s="4" t="s">
        <v>11</v>
      </c>
      <c r="F242" s="4" t="s">
        <v>11</v>
      </c>
      <c r="G242" s="4" t="s">
        <v>11</v>
      </c>
      <c r="H242" s="4">
        <v>2</v>
      </c>
      <c r="I242" s="4">
        <v>2</v>
      </c>
      <c r="J242" s="4" t="s">
        <v>11</v>
      </c>
      <c r="K242" s="6">
        <v>1</v>
      </c>
    </row>
    <row r="243" spans="2:11" s="24" customFormat="1" ht="17.45" customHeight="1" x14ac:dyDescent="0.2">
      <c r="B243" s="25" t="s">
        <v>69</v>
      </c>
      <c r="D243" s="5">
        <f t="shared" si="50"/>
        <v>61</v>
      </c>
      <c r="E243" s="26">
        <f t="shared" ref="E243:K243" si="51">SUM(E244:E251)</f>
        <v>11</v>
      </c>
      <c r="F243" s="26">
        <f t="shared" si="51"/>
        <v>11</v>
      </c>
      <c r="G243" s="26">
        <f t="shared" si="51"/>
        <v>7</v>
      </c>
      <c r="H243" s="26">
        <f t="shared" si="51"/>
        <v>5</v>
      </c>
      <c r="I243" s="26">
        <f t="shared" si="51"/>
        <v>6</v>
      </c>
      <c r="J243" s="26">
        <f t="shared" si="51"/>
        <v>12</v>
      </c>
      <c r="K243" s="27">
        <f t="shared" si="51"/>
        <v>9</v>
      </c>
    </row>
    <row r="244" spans="2:11" s="24" customFormat="1" ht="17.45" customHeight="1" x14ac:dyDescent="0.2">
      <c r="C244" s="19" t="s">
        <v>224</v>
      </c>
      <c r="D244" s="5">
        <f t="shared" ref="D244:D270" si="52">SUM(E244:K244)</f>
        <v>22</v>
      </c>
      <c r="E244" s="30">
        <v>2</v>
      </c>
      <c r="F244" s="30">
        <v>2</v>
      </c>
      <c r="G244" s="30">
        <v>5</v>
      </c>
      <c r="H244" s="30">
        <v>3</v>
      </c>
      <c r="I244" s="2">
        <v>3</v>
      </c>
      <c r="J244" s="2">
        <v>3</v>
      </c>
      <c r="K244" s="3">
        <v>4</v>
      </c>
    </row>
    <row r="245" spans="2:11" s="24" customFormat="1" ht="17.45" customHeight="1" x14ac:dyDescent="0.2">
      <c r="C245" s="19" t="s">
        <v>219</v>
      </c>
      <c r="D245" s="5">
        <f t="shared" si="52"/>
        <v>3</v>
      </c>
      <c r="E245" s="4">
        <v>1</v>
      </c>
      <c r="F245" s="4" t="s">
        <v>11</v>
      </c>
      <c r="G245" s="4" t="s">
        <v>11</v>
      </c>
      <c r="H245" s="4" t="s">
        <v>11</v>
      </c>
      <c r="I245" s="4" t="s">
        <v>11</v>
      </c>
      <c r="J245" s="4">
        <v>1</v>
      </c>
      <c r="K245" s="6">
        <v>1</v>
      </c>
    </row>
    <row r="246" spans="2:11" s="24" customFormat="1" ht="17.45" customHeight="1" x14ac:dyDescent="0.2">
      <c r="C246" s="19" t="s">
        <v>220</v>
      </c>
      <c r="D246" s="5">
        <f t="shared" si="52"/>
        <v>6</v>
      </c>
      <c r="E246" s="4">
        <v>1</v>
      </c>
      <c r="F246" s="4">
        <v>2</v>
      </c>
      <c r="G246" s="4">
        <v>1</v>
      </c>
      <c r="H246" s="4" t="s">
        <v>11</v>
      </c>
      <c r="I246" s="4" t="s">
        <v>11</v>
      </c>
      <c r="J246" s="4" t="s">
        <v>11</v>
      </c>
      <c r="K246" s="6">
        <v>2</v>
      </c>
    </row>
    <row r="247" spans="2:11" s="24" customFormat="1" ht="17.45" customHeight="1" x14ac:dyDescent="0.2">
      <c r="C247" s="19" t="s">
        <v>222</v>
      </c>
      <c r="D247" s="5">
        <f t="shared" si="52"/>
        <v>11</v>
      </c>
      <c r="E247" s="4">
        <v>2</v>
      </c>
      <c r="F247" s="4">
        <v>3</v>
      </c>
      <c r="G247" s="4">
        <v>1</v>
      </c>
      <c r="H247" s="4" t="s">
        <v>11</v>
      </c>
      <c r="I247" s="4" t="s">
        <v>11</v>
      </c>
      <c r="J247" s="4">
        <v>5</v>
      </c>
      <c r="K247" s="6" t="s">
        <v>11</v>
      </c>
    </row>
    <row r="248" spans="2:11" s="24" customFormat="1" ht="17.45" customHeight="1" x14ac:dyDescent="0.2">
      <c r="C248" s="19" t="s">
        <v>223</v>
      </c>
      <c r="D248" s="5">
        <f t="shared" si="52"/>
        <v>9</v>
      </c>
      <c r="E248" s="4">
        <v>2</v>
      </c>
      <c r="F248" s="4">
        <v>2</v>
      </c>
      <c r="G248" s="4" t="s">
        <v>11</v>
      </c>
      <c r="H248" s="30">
        <v>1</v>
      </c>
      <c r="I248" s="4">
        <v>3</v>
      </c>
      <c r="J248" s="2">
        <v>1</v>
      </c>
      <c r="K248" s="6" t="s">
        <v>11</v>
      </c>
    </row>
    <row r="249" spans="2:11" s="24" customFormat="1" ht="17.45" customHeight="1" x14ac:dyDescent="0.2">
      <c r="C249" s="19" t="s">
        <v>225</v>
      </c>
      <c r="D249" s="5">
        <f>SUM(E249:K249)</f>
        <v>1</v>
      </c>
      <c r="E249" s="4">
        <v>1</v>
      </c>
      <c r="F249" s="4" t="s">
        <v>11</v>
      </c>
      <c r="G249" s="4" t="s">
        <v>11</v>
      </c>
      <c r="H249" s="4" t="s">
        <v>11</v>
      </c>
      <c r="I249" s="4" t="s">
        <v>11</v>
      </c>
      <c r="J249" s="4" t="s">
        <v>11</v>
      </c>
      <c r="K249" s="6" t="s">
        <v>11</v>
      </c>
    </row>
    <row r="250" spans="2:11" s="24" customFormat="1" ht="17.45" customHeight="1" x14ac:dyDescent="0.2">
      <c r="C250" s="19" t="s">
        <v>221</v>
      </c>
      <c r="D250" s="5">
        <f>SUM(E250:K250)</f>
        <v>4</v>
      </c>
      <c r="E250" s="4">
        <v>1</v>
      </c>
      <c r="F250" s="4">
        <v>1</v>
      </c>
      <c r="G250" s="4" t="s">
        <v>11</v>
      </c>
      <c r="H250" s="4" t="s">
        <v>11</v>
      </c>
      <c r="I250" s="4" t="s">
        <v>11</v>
      </c>
      <c r="J250" s="4" t="s">
        <v>11</v>
      </c>
      <c r="K250" s="6">
        <v>2</v>
      </c>
    </row>
    <row r="251" spans="2:11" s="24" customFormat="1" ht="17.45" customHeight="1" x14ac:dyDescent="0.2">
      <c r="C251" s="19" t="s">
        <v>381</v>
      </c>
      <c r="D251" s="5">
        <f t="shared" ref="D251:D255" si="53">SUM(E251:K251)</f>
        <v>5</v>
      </c>
      <c r="E251" s="30">
        <v>1</v>
      </c>
      <c r="F251" s="30">
        <v>1</v>
      </c>
      <c r="G251" s="4" t="s">
        <v>11</v>
      </c>
      <c r="H251" s="4">
        <v>1</v>
      </c>
      <c r="I251" s="4" t="s">
        <v>11</v>
      </c>
      <c r="J251" s="2">
        <v>2</v>
      </c>
      <c r="K251" s="6" t="s">
        <v>11</v>
      </c>
    </row>
    <row r="252" spans="2:11" s="24" customFormat="1" ht="17.45" customHeight="1" x14ac:dyDescent="0.2">
      <c r="B252" s="25" t="s">
        <v>72</v>
      </c>
      <c r="D252" s="5">
        <f t="shared" si="53"/>
        <v>52</v>
      </c>
      <c r="E252" s="26">
        <f t="shared" ref="E252:K252" si="54">SUM(E253:E256)</f>
        <v>13</v>
      </c>
      <c r="F252" s="26">
        <f t="shared" si="54"/>
        <v>10</v>
      </c>
      <c r="G252" s="26">
        <f t="shared" si="54"/>
        <v>13</v>
      </c>
      <c r="H252" s="26">
        <f t="shared" si="54"/>
        <v>4</v>
      </c>
      <c r="I252" s="26">
        <f t="shared" si="54"/>
        <v>3</v>
      </c>
      <c r="J252" s="26">
        <f t="shared" si="54"/>
        <v>3</v>
      </c>
      <c r="K252" s="27">
        <f t="shared" si="54"/>
        <v>6</v>
      </c>
    </row>
    <row r="253" spans="2:11" s="24" customFormat="1" ht="17.45" customHeight="1" x14ac:dyDescent="0.2">
      <c r="C253" s="19" t="s">
        <v>228</v>
      </c>
      <c r="D253" s="5">
        <f t="shared" si="53"/>
        <v>7</v>
      </c>
      <c r="E253" s="30">
        <v>3</v>
      </c>
      <c r="F253" s="4">
        <v>1</v>
      </c>
      <c r="G253" s="4">
        <v>3</v>
      </c>
      <c r="H253" s="4" t="s">
        <v>11</v>
      </c>
      <c r="I253" s="4" t="s">
        <v>11</v>
      </c>
      <c r="J253" s="4" t="s">
        <v>11</v>
      </c>
      <c r="K253" s="6" t="s">
        <v>11</v>
      </c>
    </row>
    <row r="254" spans="2:11" s="24" customFormat="1" ht="17.45" customHeight="1" x14ac:dyDescent="0.2">
      <c r="C254" s="19" t="s">
        <v>226</v>
      </c>
      <c r="D254" s="5">
        <f t="shared" si="53"/>
        <v>10</v>
      </c>
      <c r="E254" s="4">
        <v>4</v>
      </c>
      <c r="F254" s="4">
        <v>2</v>
      </c>
      <c r="G254" s="4">
        <v>1</v>
      </c>
      <c r="H254" s="4" t="s">
        <v>11</v>
      </c>
      <c r="I254" s="2">
        <v>1</v>
      </c>
      <c r="J254" s="4">
        <v>1</v>
      </c>
      <c r="K254" s="3">
        <v>1</v>
      </c>
    </row>
    <row r="255" spans="2:11" s="24" customFormat="1" ht="17.45" customHeight="1" x14ac:dyDescent="0.2">
      <c r="C255" s="19" t="s">
        <v>227</v>
      </c>
      <c r="D255" s="5">
        <f t="shared" si="53"/>
        <v>1</v>
      </c>
      <c r="E255" s="4" t="s">
        <v>11</v>
      </c>
      <c r="F255" s="4" t="s">
        <v>11</v>
      </c>
      <c r="G255" s="4" t="s">
        <v>11</v>
      </c>
      <c r="H255" s="4" t="s">
        <v>11</v>
      </c>
      <c r="I255" s="4" t="s">
        <v>11</v>
      </c>
      <c r="J255" s="4">
        <v>1</v>
      </c>
      <c r="K255" s="6" t="s">
        <v>11</v>
      </c>
    </row>
    <row r="256" spans="2:11" s="24" customFormat="1" ht="17.45" customHeight="1" x14ac:dyDescent="0.2">
      <c r="C256" s="19" t="s">
        <v>72</v>
      </c>
      <c r="D256" s="5">
        <f>SUM(E256:K256)</f>
        <v>34</v>
      </c>
      <c r="E256" s="30">
        <v>6</v>
      </c>
      <c r="F256" s="30">
        <v>7</v>
      </c>
      <c r="G256" s="30">
        <v>9</v>
      </c>
      <c r="H256" s="30">
        <v>4</v>
      </c>
      <c r="I256" s="2">
        <v>2</v>
      </c>
      <c r="J256" s="2">
        <v>1</v>
      </c>
      <c r="K256" s="3">
        <v>5</v>
      </c>
    </row>
    <row r="257" spans="1:12" s="24" customFormat="1" ht="17.45" customHeight="1" x14ac:dyDescent="0.2">
      <c r="B257" s="25" t="s">
        <v>74</v>
      </c>
      <c r="D257" s="5">
        <f>SUM(E257:K257)</f>
        <v>81</v>
      </c>
      <c r="E257" s="26">
        <f t="shared" ref="E257:K257" si="55">SUM(E258:E261)</f>
        <v>13</v>
      </c>
      <c r="F257" s="26">
        <f t="shared" si="55"/>
        <v>13</v>
      </c>
      <c r="G257" s="26">
        <f t="shared" si="55"/>
        <v>10</v>
      </c>
      <c r="H257" s="26">
        <f t="shared" si="55"/>
        <v>10</v>
      </c>
      <c r="I257" s="5">
        <f t="shared" si="55"/>
        <v>9</v>
      </c>
      <c r="J257" s="5">
        <f t="shared" si="55"/>
        <v>8</v>
      </c>
      <c r="K257" s="9">
        <f t="shared" si="55"/>
        <v>18</v>
      </c>
    </row>
    <row r="258" spans="1:12" s="24" customFormat="1" ht="17.45" customHeight="1" x14ac:dyDescent="0.2">
      <c r="C258" s="19" t="s">
        <v>230</v>
      </c>
      <c r="D258" s="5">
        <f t="shared" si="52"/>
        <v>19</v>
      </c>
      <c r="E258" s="30">
        <v>3</v>
      </c>
      <c r="F258" s="4">
        <v>3</v>
      </c>
      <c r="G258" s="30">
        <v>2</v>
      </c>
      <c r="H258" s="30">
        <v>1</v>
      </c>
      <c r="I258" s="4">
        <v>4</v>
      </c>
      <c r="J258" s="2">
        <v>3</v>
      </c>
      <c r="K258" s="6">
        <v>3</v>
      </c>
    </row>
    <row r="259" spans="1:12" s="24" customFormat="1" ht="17.45" customHeight="1" x14ac:dyDescent="0.2">
      <c r="C259" s="19" t="s">
        <v>229</v>
      </c>
      <c r="D259" s="5">
        <f t="shared" si="52"/>
        <v>19</v>
      </c>
      <c r="E259" s="30">
        <v>3</v>
      </c>
      <c r="F259" s="4">
        <v>2</v>
      </c>
      <c r="G259" s="30">
        <v>6</v>
      </c>
      <c r="H259" s="4">
        <v>2</v>
      </c>
      <c r="I259" s="4">
        <v>2</v>
      </c>
      <c r="J259" s="4">
        <v>1</v>
      </c>
      <c r="K259" s="6">
        <v>3</v>
      </c>
    </row>
    <row r="260" spans="1:12" s="24" customFormat="1" ht="17.45" customHeight="1" x14ac:dyDescent="0.2">
      <c r="C260" s="19" t="s">
        <v>149</v>
      </c>
      <c r="D260" s="5">
        <f t="shared" si="52"/>
        <v>17</v>
      </c>
      <c r="E260" s="30">
        <v>3</v>
      </c>
      <c r="F260" s="30">
        <v>3</v>
      </c>
      <c r="G260" s="30">
        <v>1</v>
      </c>
      <c r="H260" s="30">
        <v>2</v>
      </c>
      <c r="I260" s="4" t="s">
        <v>11</v>
      </c>
      <c r="J260" s="2">
        <v>3</v>
      </c>
      <c r="K260" s="3">
        <v>5</v>
      </c>
    </row>
    <row r="261" spans="1:12" s="24" customFormat="1" ht="17.45" customHeight="1" x14ac:dyDescent="0.2">
      <c r="C261" s="19" t="s">
        <v>74</v>
      </c>
      <c r="D261" s="5">
        <f t="shared" si="52"/>
        <v>26</v>
      </c>
      <c r="E261" s="30">
        <v>4</v>
      </c>
      <c r="F261" s="30">
        <v>5</v>
      </c>
      <c r="G261" s="30">
        <v>1</v>
      </c>
      <c r="H261" s="30">
        <v>5</v>
      </c>
      <c r="I261" s="2">
        <v>3</v>
      </c>
      <c r="J261" s="2">
        <v>1</v>
      </c>
      <c r="K261" s="3">
        <v>7</v>
      </c>
    </row>
    <row r="262" spans="1:12" ht="17.45" customHeight="1" x14ac:dyDescent="0.2">
      <c r="A262" s="24"/>
      <c r="B262" s="25" t="s">
        <v>80</v>
      </c>
      <c r="C262" s="24"/>
      <c r="D262" s="5">
        <f t="shared" si="52"/>
        <v>69</v>
      </c>
      <c r="E262" s="26">
        <f>SUM(E263:E270)</f>
        <v>6</v>
      </c>
      <c r="F262" s="26">
        <f t="shared" ref="F262:K262" si="56">SUM(F263:F270)</f>
        <v>12</v>
      </c>
      <c r="G262" s="26">
        <f t="shared" si="56"/>
        <v>9</v>
      </c>
      <c r="H262" s="26">
        <f t="shared" si="56"/>
        <v>8</v>
      </c>
      <c r="I262" s="26">
        <f t="shared" si="56"/>
        <v>11</v>
      </c>
      <c r="J262" s="26">
        <f t="shared" si="56"/>
        <v>13</v>
      </c>
      <c r="K262" s="27">
        <f t="shared" si="56"/>
        <v>10</v>
      </c>
      <c r="L262" s="24"/>
    </row>
    <row r="263" spans="1:12" ht="17.45" customHeight="1" x14ac:dyDescent="0.2">
      <c r="A263" s="24"/>
      <c r="B263" s="24"/>
      <c r="C263" s="19" t="s">
        <v>236</v>
      </c>
      <c r="D263" s="5">
        <f t="shared" si="52"/>
        <v>36</v>
      </c>
      <c r="E263" s="30">
        <v>4</v>
      </c>
      <c r="F263" s="30">
        <v>6</v>
      </c>
      <c r="G263" s="30">
        <v>2</v>
      </c>
      <c r="H263" s="30">
        <v>6</v>
      </c>
      <c r="I263" s="2">
        <v>8</v>
      </c>
      <c r="J263" s="2">
        <v>6</v>
      </c>
      <c r="K263" s="3">
        <v>4</v>
      </c>
      <c r="L263" s="24"/>
    </row>
    <row r="264" spans="1:12" ht="17.45" customHeight="1" x14ac:dyDescent="0.2">
      <c r="A264" s="24"/>
      <c r="B264" s="24"/>
      <c r="C264" s="19" t="s">
        <v>231</v>
      </c>
      <c r="D264" s="5">
        <f t="shared" si="52"/>
        <v>6</v>
      </c>
      <c r="E264" s="4" t="s">
        <v>11</v>
      </c>
      <c r="F264" s="28">
        <v>2</v>
      </c>
      <c r="G264" s="4">
        <v>1</v>
      </c>
      <c r="H264" s="4" t="s">
        <v>11</v>
      </c>
      <c r="I264" s="2">
        <v>1</v>
      </c>
      <c r="J264" s="4" t="s">
        <v>11</v>
      </c>
      <c r="K264" s="3">
        <v>2</v>
      </c>
      <c r="L264" s="24"/>
    </row>
    <row r="265" spans="1:12" ht="17.45" customHeight="1" x14ac:dyDescent="0.2">
      <c r="A265" s="24"/>
      <c r="B265" s="24"/>
      <c r="C265" s="19" t="s">
        <v>232</v>
      </c>
      <c r="D265" s="5">
        <f t="shared" si="52"/>
        <v>1</v>
      </c>
      <c r="E265" s="4" t="s">
        <v>11</v>
      </c>
      <c r="F265" s="4">
        <v>1</v>
      </c>
      <c r="G265" s="4" t="s">
        <v>11</v>
      </c>
      <c r="H265" s="4" t="s">
        <v>11</v>
      </c>
      <c r="I265" s="4" t="s">
        <v>11</v>
      </c>
      <c r="J265" s="4" t="s">
        <v>11</v>
      </c>
      <c r="K265" s="6" t="s">
        <v>11</v>
      </c>
      <c r="L265" s="24"/>
    </row>
    <row r="266" spans="1:12" ht="17.45" customHeight="1" x14ac:dyDescent="0.2">
      <c r="A266" s="24"/>
      <c r="B266" s="24"/>
      <c r="C266" s="19" t="s">
        <v>100</v>
      </c>
      <c r="D266" s="5">
        <f t="shared" si="52"/>
        <v>2</v>
      </c>
      <c r="E266" s="4">
        <v>1</v>
      </c>
      <c r="F266" s="4" t="s">
        <v>11</v>
      </c>
      <c r="G266" s="4" t="s">
        <v>11</v>
      </c>
      <c r="H266" s="4" t="s">
        <v>11</v>
      </c>
      <c r="I266" s="4">
        <v>1</v>
      </c>
      <c r="J266" s="4" t="s">
        <v>11</v>
      </c>
      <c r="K266" s="6" t="s">
        <v>11</v>
      </c>
      <c r="L266" s="24"/>
    </row>
    <row r="267" spans="1:12" ht="17.45" customHeight="1" x14ac:dyDescent="0.2">
      <c r="A267" s="24"/>
      <c r="B267" s="24"/>
      <c r="C267" s="19" t="s">
        <v>233</v>
      </c>
      <c r="D267" s="5">
        <f t="shared" si="52"/>
        <v>13</v>
      </c>
      <c r="E267" s="4">
        <v>1</v>
      </c>
      <c r="F267" s="4">
        <v>2</v>
      </c>
      <c r="G267" s="4">
        <v>3</v>
      </c>
      <c r="H267" s="4" t="s">
        <v>11</v>
      </c>
      <c r="I267" s="4">
        <v>1</v>
      </c>
      <c r="J267" s="4">
        <v>5</v>
      </c>
      <c r="K267" s="6">
        <v>1</v>
      </c>
      <c r="L267" s="24"/>
    </row>
    <row r="268" spans="1:12" ht="17.45" customHeight="1" x14ac:dyDescent="0.2">
      <c r="A268" s="24"/>
      <c r="B268" s="24"/>
      <c r="C268" s="19" t="s">
        <v>234</v>
      </c>
      <c r="D268" s="5">
        <f t="shared" si="52"/>
        <v>1</v>
      </c>
      <c r="E268" s="4" t="s">
        <v>11</v>
      </c>
      <c r="F268" s="4" t="s">
        <v>11</v>
      </c>
      <c r="G268" s="4">
        <v>1</v>
      </c>
      <c r="H268" s="4" t="s">
        <v>11</v>
      </c>
      <c r="I268" s="4" t="s">
        <v>11</v>
      </c>
      <c r="J268" s="4" t="s">
        <v>11</v>
      </c>
      <c r="K268" s="6" t="s">
        <v>11</v>
      </c>
      <c r="L268" s="24"/>
    </row>
    <row r="269" spans="1:12" ht="17.45" customHeight="1" x14ac:dyDescent="0.2">
      <c r="A269" s="24"/>
      <c r="B269" s="24"/>
      <c r="C269" s="19" t="s">
        <v>235</v>
      </c>
      <c r="D269" s="5">
        <f t="shared" si="52"/>
        <v>6</v>
      </c>
      <c r="E269" s="4" t="s">
        <v>11</v>
      </c>
      <c r="F269" s="4" t="s">
        <v>11</v>
      </c>
      <c r="G269" s="4">
        <v>1</v>
      </c>
      <c r="H269" s="4">
        <v>1</v>
      </c>
      <c r="I269" s="4" t="s">
        <v>11</v>
      </c>
      <c r="J269" s="4">
        <v>1</v>
      </c>
      <c r="K269" s="6">
        <v>3</v>
      </c>
      <c r="L269" s="24"/>
    </row>
    <row r="270" spans="1:12" ht="17.45" customHeight="1" x14ac:dyDescent="0.2">
      <c r="A270" s="24"/>
      <c r="B270" s="24"/>
      <c r="C270" s="19" t="s">
        <v>237</v>
      </c>
      <c r="D270" s="5">
        <f t="shared" si="52"/>
        <v>4</v>
      </c>
      <c r="E270" s="4" t="s">
        <v>11</v>
      </c>
      <c r="F270" s="4">
        <v>1</v>
      </c>
      <c r="G270" s="4">
        <v>1</v>
      </c>
      <c r="H270" s="4">
        <v>1</v>
      </c>
      <c r="I270" s="4" t="s">
        <v>11</v>
      </c>
      <c r="J270" s="4">
        <v>1</v>
      </c>
      <c r="K270" s="6" t="s">
        <v>11</v>
      </c>
      <c r="L270" s="24"/>
    </row>
    <row r="271" spans="1:12" ht="17.45" customHeight="1" x14ac:dyDescent="0.2">
      <c r="A271" s="24"/>
      <c r="B271" s="25" t="s">
        <v>524</v>
      </c>
      <c r="C271" s="24"/>
      <c r="D271" s="5">
        <f t="shared" ref="D271:D283" si="57">SUM(E271:K271)</f>
        <v>194</v>
      </c>
      <c r="E271" s="26">
        <f t="shared" ref="E271:K271" si="58">SUM(E272:E283)</f>
        <v>50</v>
      </c>
      <c r="F271" s="26">
        <f t="shared" si="58"/>
        <v>26</v>
      </c>
      <c r="G271" s="26">
        <f t="shared" si="58"/>
        <v>32</v>
      </c>
      <c r="H271" s="26">
        <f t="shared" si="58"/>
        <v>19</v>
      </c>
      <c r="I271" s="26">
        <f t="shared" si="58"/>
        <v>15</v>
      </c>
      <c r="J271" s="26">
        <f t="shared" si="58"/>
        <v>28</v>
      </c>
      <c r="K271" s="27">
        <f t="shared" si="58"/>
        <v>24</v>
      </c>
      <c r="L271" s="24"/>
    </row>
    <row r="272" spans="1:12" ht="17.45" customHeight="1" x14ac:dyDescent="0.2">
      <c r="A272" s="24"/>
      <c r="B272" s="24"/>
      <c r="C272" s="19" t="s">
        <v>525</v>
      </c>
      <c r="D272" s="5">
        <f t="shared" si="57"/>
        <v>93</v>
      </c>
      <c r="E272" s="30">
        <v>24</v>
      </c>
      <c r="F272" s="30">
        <v>9</v>
      </c>
      <c r="G272" s="30">
        <v>15</v>
      </c>
      <c r="H272" s="30">
        <v>9</v>
      </c>
      <c r="I272" s="2">
        <v>11</v>
      </c>
      <c r="J272" s="2">
        <v>11</v>
      </c>
      <c r="K272" s="3">
        <v>14</v>
      </c>
      <c r="L272" s="24"/>
    </row>
    <row r="273" spans="1:12" ht="20.100000000000001" customHeight="1" x14ac:dyDescent="0.2">
      <c r="A273" s="53" t="s">
        <v>10</v>
      </c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24"/>
    </row>
    <row r="274" spans="1:12" ht="20.100000000000001" customHeight="1" x14ac:dyDescent="0.2">
      <c r="A274" s="53" t="s">
        <v>15</v>
      </c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24"/>
    </row>
    <row r="275" spans="1:12" ht="9.75" customHeight="1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24"/>
    </row>
    <row r="276" spans="1:12" s="22" customFormat="1" ht="20.25" customHeight="1" x14ac:dyDescent="0.2">
      <c r="A276" s="54" t="s">
        <v>13</v>
      </c>
      <c r="B276" s="54"/>
      <c r="C276" s="55"/>
      <c r="D276" s="60" t="s">
        <v>0</v>
      </c>
      <c r="E276" s="61"/>
      <c r="F276" s="61"/>
      <c r="G276" s="61"/>
      <c r="H276" s="61"/>
      <c r="I276" s="61"/>
      <c r="J276" s="61"/>
      <c r="K276" s="61"/>
      <c r="L276" s="24"/>
    </row>
    <row r="277" spans="1:12" s="22" customFormat="1" ht="20.25" customHeight="1" x14ac:dyDescent="0.2">
      <c r="A277" s="56"/>
      <c r="B277" s="56"/>
      <c r="C277" s="57"/>
      <c r="D277" s="62" t="s">
        <v>1</v>
      </c>
      <c r="E277" s="64" t="s">
        <v>2</v>
      </c>
      <c r="F277" s="61"/>
      <c r="G277" s="61"/>
      <c r="H277" s="61"/>
      <c r="I277" s="61"/>
      <c r="J277" s="61"/>
      <c r="K277" s="61"/>
      <c r="L277" s="24"/>
    </row>
    <row r="278" spans="1:12" s="22" customFormat="1" ht="32.25" customHeight="1" x14ac:dyDescent="0.2">
      <c r="A278" s="58"/>
      <c r="B278" s="58"/>
      <c r="C278" s="59"/>
      <c r="D278" s="63"/>
      <c r="E278" s="47" t="s">
        <v>3</v>
      </c>
      <c r="F278" s="47" t="s">
        <v>4</v>
      </c>
      <c r="G278" s="47" t="s">
        <v>5</v>
      </c>
      <c r="H278" s="47" t="s">
        <v>6</v>
      </c>
      <c r="I278" s="47" t="s">
        <v>7</v>
      </c>
      <c r="J278" s="47" t="s">
        <v>8</v>
      </c>
      <c r="K278" s="48" t="s">
        <v>9</v>
      </c>
      <c r="L278" s="24"/>
    </row>
    <row r="279" spans="1:12" s="22" customFormat="1" ht="17.45" customHeight="1" x14ac:dyDescent="0.2">
      <c r="A279" s="51"/>
      <c r="B279" s="50" t="s">
        <v>563</v>
      </c>
      <c r="C279" s="51"/>
      <c r="D279" s="23"/>
      <c r="E279" s="14"/>
      <c r="F279" s="14"/>
      <c r="G279" s="14"/>
      <c r="H279" s="14"/>
      <c r="I279" s="14"/>
      <c r="J279" s="14"/>
      <c r="K279" s="15"/>
      <c r="L279" s="24"/>
    </row>
    <row r="280" spans="1:12" ht="17.45" customHeight="1" x14ac:dyDescent="0.2">
      <c r="A280" s="24"/>
      <c r="B280" s="24"/>
      <c r="C280" s="19" t="s">
        <v>526</v>
      </c>
      <c r="D280" s="5">
        <f t="shared" si="57"/>
        <v>33</v>
      </c>
      <c r="E280" s="4">
        <v>9</v>
      </c>
      <c r="F280" s="28">
        <v>5</v>
      </c>
      <c r="G280" s="4">
        <v>6</v>
      </c>
      <c r="H280" s="28">
        <v>3</v>
      </c>
      <c r="I280" s="2">
        <v>1</v>
      </c>
      <c r="J280" s="2">
        <v>8</v>
      </c>
      <c r="K280" s="3">
        <v>1</v>
      </c>
      <c r="L280" s="24"/>
    </row>
    <row r="281" spans="1:12" ht="17.45" customHeight="1" x14ac:dyDescent="0.2">
      <c r="A281" s="24"/>
      <c r="B281" s="24"/>
      <c r="C281" s="19" t="s">
        <v>527</v>
      </c>
      <c r="D281" s="5">
        <f t="shared" si="57"/>
        <v>46</v>
      </c>
      <c r="E281" s="4">
        <v>9</v>
      </c>
      <c r="F281" s="4">
        <v>9</v>
      </c>
      <c r="G281" s="4">
        <v>7</v>
      </c>
      <c r="H281" s="4">
        <v>5</v>
      </c>
      <c r="I281" s="4">
        <v>1</v>
      </c>
      <c r="J281" s="4">
        <v>8</v>
      </c>
      <c r="K281" s="3">
        <v>7</v>
      </c>
      <c r="L281" s="24"/>
    </row>
    <row r="282" spans="1:12" ht="17.45" customHeight="1" x14ac:dyDescent="0.2">
      <c r="A282" s="24"/>
      <c r="B282" s="24"/>
      <c r="C282" s="19" t="s">
        <v>528</v>
      </c>
      <c r="D282" s="5">
        <f t="shared" si="57"/>
        <v>14</v>
      </c>
      <c r="E282" s="4">
        <v>5</v>
      </c>
      <c r="F282" s="4">
        <v>2</v>
      </c>
      <c r="G282" s="4">
        <v>3</v>
      </c>
      <c r="H282" s="4" t="s">
        <v>11</v>
      </c>
      <c r="I282" s="4">
        <v>1</v>
      </c>
      <c r="J282" s="4">
        <v>1</v>
      </c>
      <c r="K282" s="6">
        <v>2</v>
      </c>
      <c r="L282" s="24"/>
    </row>
    <row r="283" spans="1:12" ht="17.45" customHeight="1" x14ac:dyDescent="0.2">
      <c r="A283" s="24"/>
      <c r="B283" s="24"/>
      <c r="C283" s="19" t="s">
        <v>529</v>
      </c>
      <c r="D283" s="5">
        <f t="shared" si="57"/>
        <v>8</v>
      </c>
      <c r="E283" s="4">
        <v>3</v>
      </c>
      <c r="F283" s="4">
        <v>1</v>
      </c>
      <c r="G283" s="4">
        <v>1</v>
      </c>
      <c r="H283" s="4">
        <v>2</v>
      </c>
      <c r="I283" s="4">
        <v>1</v>
      </c>
      <c r="J283" s="4" t="s">
        <v>11</v>
      </c>
      <c r="K283" s="6" t="s">
        <v>11</v>
      </c>
      <c r="L283" s="24"/>
    </row>
    <row r="284" spans="1:12" ht="17.45" customHeight="1" x14ac:dyDescent="0.2">
      <c r="A284" s="25" t="s">
        <v>86</v>
      </c>
      <c r="D284" s="5">
        <f>SUM(D285+D287+D291)</f>
        <v>197</v>
      </c>
      <c r="E284" s="5">
        <f t="shared" ref="E284:K284" si="59">SUM(E285,E287,E291)</f>
        <v>23</v>
      </c>
      <c r="F284" s="5">
        <f t="shared" si="59"/>
        <v>24</v>
      </c>
      <c r="G284" s="5">
        <f t="shared" si="59"/>
        <v>36</v>
      </c>
      <c r="H284" s="5">
        <f t="shared" si="59"/>
        <v>31</v>
      </c>
      <c r="I284" s="5">
        <f t="shared" si="59"/>
        <v>24</v>
      </c>
      <c r="J284" s="5">
        <f t="shared" si="59"/>
        <v>21</v>
      </c>
      <c r="K284" s="11">
        <f t="shared" si="59"/>
        <v>38</v>
      </c>
      <c r="L284" s="24"/>
    </row>
    <row r="285" spans="1:12" ht="17.45" customHeight="1" x14ac:dyDescent="0.2">
      <c r="B285" s="25" t="s">
        <v>33</v>
      </c>
      <c r="D285" s="5">
        <f>SUM(E285:K285)</f>
        <v>1</v>
      </c>
      <c r="E285" s="4" t="s">
        <v>11</v>
      </c>
      <c r="F285" s="4" t="s">
        <v>11</v>
      </c>
      <c r="G285" s="4" t="s">
        <v>11</v>
      </c>
      <c r="H285" s="4" t="s">
        <v>11</v>
      </c>
      <c r="I285" s="4" t="s">
        <v>11</v>
      </c>
      <c r="J285" s="4" t="s">
        <v>11</v>
      </c>
      <c r="K285" s="33">
        <f>SUM(K286:K286)</f>
        <v>1</v>
      </c>
      <c r="L285" s="24"/>
    </row>
    <row r="286" spans="1:12" ht="17.45" customHeight="1" x14ac:dyDescent="0.2">
      <c r="C286" s="19" t="s">
        <v>238</v>
      </c>
      <c r="D286" s="5">
        <f t="shared" ref="D286" si="60">SUM(E286:K286)</f>
        <v>1</v>
      </c>
      <c r="E286" s="4" t="s">
        <v>11</v>
      </c>
      <c r="F286" s="4" t="s">
        <v>11</v>
      </c>
      <c r="G286" s="4" t="s">
        <v>11</v>
      </c>
      <c r="H286" s="4" t="s">
        <v>11</v>
      </c>
      <c r="I286" s="4" t="s">
        <v>11</v>
      </c>
      <c r="J286" s="4" t="s">
        <v>11</v>
      </c>
      <c r="K286" s="6">
        <v>1</v>
      </c>
      <c r="L286" s="24"/>
    </row>
    <row r="287" spans="1:12" ht="17.45" customHeight="1" x14ac:dyDescent="0.2">
      <c r="B287" s="25" t="s">
        <v>65</v>
      </c>
      <c r="D287" s="5">
        <f>SUM(E287:K287)</f>
        <v>114</v>
      </c>
      <c r="E287" s="34">
        <f t="shared" ref="E287:K287" si="61">SUM(E288:E290)</f>
        <v>10</v>
      </c>
      <c r="F287" s="34">
        <f t="shared" si="61"/>
        <v>10</v>
      </c>
      <c r="G287" s="12">
        <f t="shared" si="61"/>
        <v>22</v>
      </c>
      <c r="H287" s="34">
        <f t="shared" si="61"/>
        <v>21</v>
      </c>
      <c r="I287" s="34">
        <f t="shared" si="61"/>
        <v>17</v>
      </c>
      <c r="J287" s="34">
        <f t="shared" si="61"/>
        <v>10</v>
      </c>
      <c r="K287" s="33">
        <f t="shared" si="61"/>
        <v>24</v>
      </c>
      <c r="L287" s="24"/>
    </row>
    <row r="288" spans="1:12" ht="17.45" customHeight="1" x14ac:dyDescent="0.2">
      <c r="C288" s="19" t="s">
        <v>239</v>
      </c>
      <c r="D288" s="5">
        <f t="shared" ref="D288:D289" si="62">SUM(E288:K288)</f>
        <v>1</v>
      </c>
      <c r="E288" s="4">
        <v>1</v>
      </c>
      <c r="F288" s="4" t="s">
        <v>11</v>
      </c>
      <c r="G288" s="4" t="s">
        <v>11</v>
      </c>
      <c r="H288" s="4" t="s">
        <v>11</v>
      </c>
      <c r="I288" s="4" t="s">
        <v>11</v>
      </c>
      <c r="J288" s="4" t="s">
        <v>11</v>
      </c>
      <c r="K288" s="6" t="s">
        <v>11</v>
      </c>
      <c r="L288" s="24"/>
    </row>
    <row r="289" spans="1:12" ht="17.45" customHeight="1" x14ac:dyDescent="0.2">
      <c r="C289" s="19" t="s">
        <v>241</v>
      </c>
      <c r="D289" s="5">
        <f t="shared" si="62"/>
        <v>22</v>
      </c>
      <c r="E289" s="4">
        <v>3</v>
      </c>
      <c r="F289" s="4">
        <v>4</v>
      </c>
      <c r="G289" s="4">
        <v>1</v>
      </c>
      <c r="H289" s="4">
        <v>4</v>
      </c>
      <c r="I289" s="4">
        <v>4</v>
      </c>
      <c r="J289" s="4"/>
      <c r="K289" s="6">
        <v>6</v>
      </c>
      <c r="L289" s="24"/>
    </row>
    <row r="290" spans="1:12" ht="17.45" customHeight="1" x14ac:dyDescent="0.2">
      <c r="C290" s="19" t="s">
        <v>240</v>
      </c>
      <c r="D290" s="5">
        <f>SUM(E290:K290)</f>
        <v>91</v>
      </c>
      <c r="E290" s="28">
        <v>6</v>
      </c>
      <c r="F290" s="4">
        <v>6</v>
      </c>
      <c r="G290" s="28">
        <v>21</v>
      </c>
      <c r="H290" s="28">
        <v>17</v>
      </c>
      <c r="I290" s="30">
        <v>13</v>
      </c>
      <c r="J290" s="30">
        <v>10</v>
      </c>
      <c r="K290" s="25">
        <v>18</v>
      </c>
      <c r="L290" s="24"/>
    </row>
    <row r="291" spans="1:12" ht="17.45" customHeight="1" x14ac:dyDescent="0.2">
      <c r="B291" s="52" t="s">
        <v>530</v>
      </c>
      <c r="D291" s="5">
        <f>SUM(E291:K291)</f>
        <v>82</v>
      </c>
      <c r="E291" s="34">
        <f t="shared" ref="E291:K291" si="63">SUM(E292:E298)</f>
        <v>13</v>
      </c>
      <c r="F291" s="34">
        <f t="shared" si="63"/>
        <v>14</v>
      </c>
      <c r="G291" s="12">
        <f t="shared" si="63"/>
        <v>14</v>
      </c>
      <c r="H291" s="34">
        <f t="shared" si="63"/>
        <v>10</v>
      </c>
      <c r="I291" s="34">
        <f t="shared" si="63"/>
        <v>7</v>
      </c>
      <c r="J291" s="34">
        <f t="shared" si="63"/>
        <v>11</v>
      </c>
      <c r="K291" s="33">
        <f t="shared" si="63"/>
        <v>13</v>
      </c>
      <c r="L291" s="24"/>
    </row>
    <row r="292" spans="1:12" ht="17.45" customHeight="1" x14ac:dyDescent="0.2">
      <c r="C292" s="19" t="s">
        <v>532</v>
      </c>
      <c r="D292" s="5">
        <f t="shared" ref="D292:D297" si="64">SUM(E292:K292)</f>
        <v>38</v>
      </c>
      <c r="E292" s="4">
        <v>5</v>
      </c>
      <c r="F292" s="4">
        <v>7</v>
      </c>
      <c r="G292" s="4">
        <v>6</v>
      </c>
      <c r="H292" s="4">
        <v>6</v>
      </c>
      <c r="I292" s="4">
        <v>2</v>
      </c>
      <c r="J292" s="4">
        <v>5</v>
      </c>
      <c r="K292" s="6">
        <v>7</v>
      </c>
      <c r="L292" s="24"/>
    </row>
    <row r="293" spans="1:12" ht="17.45" customHeight="1" x14ac:dyDescent="0.2">
      <c r="C293" s="19" t="s">
        <v>533</v>
      </c>
      <c r="D293" s="5">
        <f t="shared" si="64"/>
        <v>13</v>
      </c>
      <c r="E293" s="4" t="s">
        <v>11</v>
      </c>
      <c r="F293" s="4">
        <v>5</v>
      </c>
      <c r="G293" s="4">
        <v>2</v>
      </c>
      <c r="H293" s="4">
        <v>2</v>
      </c>
      <c r="I293" s="4" t="s">
        <v>11</v>
      </c>
      <c r="J293" s="4">
        <v>2</v>
      </c>
      <c r="K293" s="6">
        <v>2</v>
      </c>
      <c r="L293" s="24"/>
    </row>
    <row r="294" spans="1:12" ht="17.45" customHeight="1" x14ac:dyDescent="0.2">
      <c r="C294" s="19" t="s">
        <v>531</v>
      </c>
      <c r="D294" s="5">
        <f t="shared" si="64"/>
        <v>4</v>
      </c>
      <c r="E294" s="4">
        <v>2</v>
      </c>
      <c r="F294" s="4">
        <v>1</v>
      </c>
      <c r="G294" s="4" t="s">
        <v>11</v>
      </c>
      <c r="H294" s="4" t="s">
        <v>11</v>
      </c>
      <c r="I294" s="4" t="s">
        <v>11</v>
      </c>
      <c r="J294" s="4">
        <v>1</v>
      </c>
      <c r="K294" s="6" t="s">
        <v>11</v>
      </c>
      <c r="L294" s="24"/>
    </row>
    <row r="295" spans="1:12" ht="17.45" customHeight="1" x14ac:dyDescent="0.2">
      <c r="C295" s="19" t="s">
        <v>534</v>
      </c>
      <c r="D295" s="5">
        <f t="shared" si="64"/>
        <v>8</v>
      </c>
      <c r="E295" s="4">
        <v>2</v>
      </c>
      <c r="F295" s="4" t="s">
        <v>11</v>
      </c>
      <c r="G295" s="4">
        <v>2</v>
      </c>
      <c r="H295" s="4" t="s">
        <v>11</v>
      </c>
      <c r="I295" s="4">
        <v>1</v>
      </c>
      <c r="J295" s="4">
        <v>3</v>
      </c>
      <c r="K295" s="6" t="s">
        <v>11</v>
      </c>
      <c r="L295" s="24"/>
    </row>
    <row r="296" spans="1:12" ht="17.45" customHeight="1" x14ac:dyDescent="0.2">
      <c r="C296" s="19" t="s">
        <v>535</v>
      </c>
      <c r="D296" s="5">
        <f t="shared" si="64"/>
        <v>15</v>
      </c>
      <c r="E296" s="4">
        <v>3</v>
      </c>
      <c r="F296" s="4">
        <v>1</v>
      </c>
      <c r="G296" s="4">
        <v>3</v>
      </c>
      <c r="H296" s="4" t="s">
        <v>11</v>
      </c>
      <c r="I296" s="4">
        <v>4</v>
      </c>
      <c r="J296" s="4" t="s">
        <v>11</v>
      </c>
      <c r="K296" s="6">
        <v>4</v>
      </c>
      <c r="L296" s="24"/>
    </row>
    <row r="297" spans="1:12" ht="17.45" customHeight="1" x14ac:dyDescent="0.2">
      <c r="C297" s="19" t="s">
        <v>537</v>
      </c>
      <c r="D297" s="5">
        <f t="shared" si="64"/>
        <v>1</v>
      </c>
      <c r="E297" s="4">
        <v>1</v>
      </c>
      <c r="F297" s="4" t="s">
        <v>11</v>
      </c>
      <c r="G297" s="4" t="s">
        <v>11</v>
      </c>
      <c r="H297" s="4" t="s">
        <v>11</v>
      </c>
      <c r="I297" s="4" t="s">
        <v>11</v>
      </c>
      <c r="J297" s="4" t="s">
        <v>11</v>
      </c>
      <c r="K297" s="6" t="s">
        <v>11</v>
      </c>
      <c r="L297" s="24"/>
    </row>
    <row r="298" spans="1:12" ht="17.45" customHeight="1" x14ac:dyDescent="0.2">
      <c r="C298" s="19" t="s">
        <v>536</v>
      </c>
      <c r="D298" s="5">
        <f>SUM(E298:K298)</f>
        <v>3</v>
      </c>
      <c r="E298" s="4" t="s">
        <v>11</v>
      </c>
      <c r="F298" s="4" t="s">
        <v>11</v>
      </c>
      <c r="G298" s="28">
        <v>1</v>
      </c>
      <c r="H298" s="28">
        <v>2</v>
      </c>
      <c r="I298" s="4" t="s">
        <v>11</v>
      </c>
      <c r="J298" s="4" t="s">
        <v>11</v>
      </c>
      <c r="K298" s="6" t="s">
        <v>11</v>
      </c>
      <c r="L298" s="24"/>
    </row>
    <row r="299" spans="1:12" ht="17.45" customHeight="1" x14ac:dyDescent="0.2">
      <c r="A299" s="20" t="s">
        <v>87</v>
      </c>
      <c r="B299" s="25"/>
      <c r="D299" s="5">
        <f>SUM(D300+D306+D318+D322+D329+D337+D346)</f>
        <v>1053</v>
      </c>
      <c r="E299" s="34">
        <f t="shared" ref="E299:K299" si="65">SUM(E300,E306,E318,E322,E329,E337,E346)</f>
        <v>133</v>
      </c>
      <c r="F299" s="34">
        <f t="shared" si="65"/>
        <v>165</v>
      </c>
      <c r="G299" s="12">
        <f t="shared" si="65"/>
        <v>140</v>
      </c>
      <c r="H299" s="34">
        <f t="shared" si="65"/>
        <v>138</v>
      </c>
      <c r="I299" s="34">
        <f t="shared" si="65"/>
        <v>152</v>
      </c>
      <c r="J299" s="34">
        <f t="shared" si="65"/>
        <v>155</v>
      </c>
      <c r="K299" s="33">
        <f t="shared" si="65"/>
        <v>170</v>
      </c>
      <c r="L299" s="24"/>
    </row>
    <row r="300" spans="1:12" ht="17.45" customHeight="1" x14ac:dyDescent="0.2">
      <c r="B300" s="25" t="s">
        <v>36</v>
      </c>
      <c r="D300" s="5">
        <f>SUM(E300:K300)</f>
        <v>746</v>
      </c>
      <c r="E300" s="34">
        <f t="shared" ref="E300:K300" si="66">SUM(E301:E305)</f>
        <v>73</v>
      </c>
      <c r="F300" s="34">
        <f t="shared" si="66"/>
        <v>118</v>
      </c>
      <c r="G300" s="12">
        <f t="shared" si="66"/>
        <v>103</v>
      </c>
      <c r="H300" s="34">
        <f t="shared" si="66"/>
        <v>108</v>
      </c>
      <c r="I300" s="34">
        <f t="shared" si="66"/>
        <v>109</v>
      </c>
      <c r="J300" s="34">
        <f t="shared" si="66"/>
        <v>108</v>
      </c>
      <c r="K300" s="33">
        <f t="shared" si="66"/>
        <v>127</v>
      </c>
      <c r="L300" s="24"/>
    </row>
    <row r="301" spans="1:12" ht="17.45" customHeight="1" x14ac:dyDescent="0.2">
      <c r="C301" s="19" t="s">
        <v>538</v>
      </c>
      <c r="D301" s="5">
        <f>SUM(E301:K301)</f>
        <v>534</v>
      </c>
      <c r="E301" s="28">
        <v>52</v>
      </c>
      <c r="F301" s="28">
        <v>78</v>
      </c>
      <c r="G301" s="28">
        <v>74</v>
      </c>
      <c r="H301" s="28">
        <v>79</v>
      </c>
      <c r="I301" s="30">
        <v>85</v>
      </c>
      <c r="J301" s="30">
        <v>78</v>
      </c>
      <c r="K301" s="25">
        <v>88</v>
      </c>
      <c r="L301" s="24"/>
    </row>
    <row r="302" spans="1:12" ht="17.45" customHeight="1" x14ac:dyDescent="0.2">
      <c r="C302" s="19" t="s">
        <v>242</v>
      </c>
      <c r="D302" s="5">
        <f t="shared" ref="D302:D320" si="67">SUM(E302:K302)</f>
        <v>102</v>
      </c>
      <c r="E302" s="28">
        <v>10</v>
      </c>
      <c r="F302" s="28">
        <v>23</v>
      </c>
      <c r="G302" s="28">
        <v>13</v>
      </c>
      <c r="H302" s="28">
        <v>13</v>
      </c>
      <c r="I302" s="30">
        <v>10</v>
      </c>
      <c r="J302" s="30">
        <v>14</v>
      </c>
      <c r="K302" s="25">
        <v>19</v>
      </c>
      <c r="L302" s="24"/>
    </row>
    <row r="303" spans="1:12" ht="17.45" customHeight="1" x14ac:dyDescent="0.2">
      <c r="C303" s="19" t="s">
        <v>244</v>
      </c>
      <c r="D303" s="5">
        <f t="shared" si="67"/>
        <v>41</v>
      </c>
      <c r="E303" s="28">
        <v>5</v>
      </c>
      <c r="F303" s="28">
        <v>3</v>
      </c>
      <c r="G303" s="28">
        <v>8</v>
      </c>
      <c r="H303" s="28">
        <v>5</v>
      </c>
      <c r="I303" s="30">
        <v>6</v>
      </c>
      <c r="J303" s="30">
        <v>5</v>
      </c>
      <c r="K303" s="25">
        <v>9</v>
      </c>
      <c r="L303" s="24"/>
    </row>
    <row r="304" spans="1:12" ht="17.45" customHeight="1" x14ac:dyDescent="0.2">
      <c r="C304" s="19" t="s">
        <v>243</v>
      </c>
      <c r="D304" s="5">
        <f t="shared" si="67"/>
        <v>38</v>
      </c>
      <c r="E304" s="28">
        <v>3</v>
      </c>
      <c r="F304" s="28">
        <v>6</v>
      </c>
      <c r="G304" s="28">
        <v>4</v>
      </c>
      <c r="H304" s="28">
        <v>7</v>
      </c>
      <c r="I304" s="30">
        <v>6</v>
      </c>
      <c r="J304" s="30">
        <v>7</v>
      </c>
      <c r="K304" s="25">
        <v>5</v>
      </c>
      <c r="L304" s="24"/>
    </row>
    <row r="305" spans="1:12" ht="17.45" customHeight="1" x14ac:dyDescent="0.2">
      <c r="C305" s="19" t="s">
        <v>245</v>
      </c>
      <c r="D305" s="5">
        <f t="shared" si="67"/>
        <v>31</v>
      </c>
      <c r="E305" s="28">
        <v>3</v>
      </c>
      <c r="F305" s="28">
        <v>8</v>
      </c>
      <c r="G305" s="28">
        <v>4</v>
      </c>
      <c r="H305" s="28">
        <v>4</v>
      </c>
      <c r="I305" s="30">
        <v>2</v>
      </c>
      <c r="J305" s="30">
        <v>4</v>
      </c>
      <c r="K305" s="25">
        <v>6</v>
      </c>
      <c r="L305" s="24"/>
    </row>
    <row r="306" spans="1:12" ht="17.45" customHeight="1" x14ac:dyDescent="0.2">
      <c r="B306" s="25" t="s">
        <v>46</v>
      </c>
      <c r="D306" s="5">
        <f t="shared" si="67"/>
        <v>19</v>
      </c>
      <c r="E306" s="34">
        <f>SUM(E307:E311)</f>
        <v>3</v>
      </c>
      <c r="F306" s="34">
        <f>SUM(F307:F311)</f>
        <v>2</v>
      </c>
      <c r="G306" s="34">
        <f>SUM(G307:G311)</f>
        <v>3</v>
      </c>
      <c r="H306" s="4" t="s">
        <v>11</v>
      </c>
      <c r="I306" s="34">
        <f>SUM(I307:I311)</f>
        <v>2</v>
      </c>
      <c r="J306" s="34">
        <f>SUM(J307:J311)</f>
        <v>6</v>
      </c>
      <c r="K306" s="35">
        <f>SUM(K307:K311)</f>
        <v>3</v>
      </c>
      <c r="L306" s="24"/>
    </row>
    <row r="307" spans="1:12" ht="17.45" customHeight="1" x14ac:dyDescent="0.2">
      <c r="C307" s="19" t="s">
        <v>248</v>
      </c>
      <c r="D307" s="5">
        <f t="shared" si="67"/>
        <v>10</v>
      </c>
      <c r="E307" s="28">
        <v>2</v>
      </c>
      <c r="F307" s="4" t="s">
        <v>11</v>
      </c>
      <c r="G307" s="4">
        <v>2</v>
      </c>
      <c r="H307" s="4" t="s">
        <v>11</v>
      </c>
      <c r="I307" s="4" t="s">
        <v>11</v>
      </c>
      <c r="J307" s="4">
        <v>4</v>
      </c>
      <c r="K307" s="6">
        <v>2</v>
      </c>
      <c r="L307" s="24"/>
    </row>
    <row r="308" spans="1:12" ht="17.45" customHeight="1" x14ac:dyDescent="0.2">
      <c r="C308" s="19" t="s">
        <v>34</v>
      </c>
      <c r="D308" s="5">
        <f t="shared" si="67"/>
        <v>6</v>
      </c>
      <c r="E308" s="4" t="s">
        <v>11</v>
      </c>
      <c r="F308" s="4">
        <v>1</v>
      </c>
      <c r="G308" s="4">
        <v>1</v>
      </c>
      <c r="H308" s="4" t="s">
        <v>11</v>
      </c>
      <c r="I308" s="4">
        <v>2</v>
      </c>
      <c r="J308" s="4">
        <v>1</v>
      </c>
      <c r="K308" s="6">
        <v>1</v>
      </c>
      <c r="L308" s="24"/>
    </row>
    <row r="309" spans="1:12" ht="17.45" customHeight="1" x14ac:dyDescent="0.2">
      <c r="C309" s="19" t="s">
        <v>246</v>
      </c>
      <c r="D309" s="5">
        <f t="shared" si="67"/>
        <v>1</v>
      </c>
      <c r="E309" s="28">
        <v>1</v>
      </c>
      <c r="F309" s="4" t="s">
        <v>11</v>
      </c>
      <c r="G309" s="4" t="s">
        <v>11</v>
      </c>
      <c r="H309" s="4" t="s">
        <v>11</v>
      </c>
      <c r="I309" s="4" t="s">
        <v>11</v>
      </c>
      <c r="J309" s="4" t="s">
        <v>11</v>
      </c>
      <c r="K309" s="6" t="s">
        <v>11</v>
      </c>
      <c r="L309" s="24"/>
    </row>
    <row r="310" spans="1:12" ht="17.45" customHeight="1" x14ac:dyDescent="0.2">
      <c r="C310" s="19" t="s">
        <v>247</v>
      </c>
      <c r="D310" s="5">
        <f t="shared" si="67"/>
        <v>1</v>
      </c>
      <c r="E310" s="4" t="s">
        <v>11</v>
      </c>
      <c r="F310" s="4" t="s">
        <v>11</v>
      </c>
      <c r="G310" s="4" t="s">
        <v>11</v>
      </c>
      <c r="H310" s="4" t="s">
        <v>11</v>
      </c>
      <c r="I310" s="4" t="s">
        <v>11</v>
      </c>
      <c r="J310" s="4">
        <v>1</v>
      </c>
      <c r="K310" s="6" t="s">
        <v>11</v>
      </c>
      <c r="L310" s="24"/>
    </row>
    <row r="311" spans="1:12" ht="17.45" customHeight="1" x14ac:dyDescent="0.2">
      <c r="C311" s="19" t="s">
        <v>249</v>
      </c>
      <c r="D311" s="5">
        <f t="shared" si="67"/>
        <v>1</v>
      </c>
      <c r="E311" s="4" t="s">
        <v>11</v>
      </c>
      <c r="F311" s="4">
        <v>1</v>
      </c>
      <c r="G311" s="4" t="s">
        <v>11</v>
      </c>
      <c r="H311" s="4" t="s">
        <v>11</v>
      </c>
      <c r="I311" s="4" t="s">
        <v>11</v>
      </c>
      <c r="J311" s="4" t="s">
        <v>11</v>
      </c>
      <c r="K311" s="6" t="s">
        <v>11</v>
      </c>
      <c r="L311" s="24"/>
    </row>
    <row r="312" spans="1:12" ht="20.100000000000001" customHeight="1" x14ac:dyDescent="0.2">
      <c r="A312" s="53" t="s">
        <v>10</v>
      </c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24"/>
    </row>
    <row r="313" spans="1:12" ht="20.100000000000001" customHeight="1" x14ac:dyDescent="0.2">
      <c r="A313" s="53" t="s">
        <v>15</v>
      </c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24"/>
    </row>
    <row r="314" spans="1:12" ht="9.75" customHeight="1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24"/>
    </row>
    <row r="315" spans="1:12" s="22" customFormat="1" ht="20.25" customHeight="1" x14ac:dyDescent="0.2">
      <c r="A315" s="54" t="s">
        <v>13</v>
      </c>
      <c r="B315" s="54"/>
      <c r="C315" s="55"/>
      <c r="D315" s="60" t="s">
        <v>0</v>
      </c>
      <c r="E315" s="61"/>
      <c r="F315" s="61"/>
      <c r="G315" s="61"/>
      <c r="H315" s="61"/>
      <c r="I315" s="61"/>
      <c r="J315" s="61"/>
      <c r="K315" s="61"/>
      <c r="L315" s="24"/>
    </row>
    <row r="316" spans="1:12" s="22" customFormat="1" ht="20.25" customHeight="1" x14ac:dyDescent="0.2">
      <c r="A316" s="56"/>
      <c r="B316" s="56"/>
      <c r="C316" s="57"/>
      <c r="D316" s="62" t="s">
        <v>1</v>
      </c>
      <c r="E316" s="64" t="s">
        <v>2</v>
      </c>
      <c r="F316" s="61"/>
      <c r="G316" s="61"/>
      <c r="H316" s="61"/>
      <c r="I316" s="61"/>
      <c r="J316" s="61"/>
      <c r="K316" s="61"/>
      <c r="L316" s="24"/>
    </row>
    <row r="317" spans="1:12" s="22" customFormat="1" ht="32.25" customHeight="1" x14ac:dyDescent="0.2">
      <c r="A317" s="58"/>
      <c r="B317" s="58"/>
      <c r="C317" s="59"/>
      <c r="D317" s="63"/>
      <c r="E317" s="47" t="s">
        <v>3</v>
      </c>
      <c r="F317" s="47" t="s">
        <v>4</v>
      </c>
      <c r="G317" s="47" t="s">
        <v>5</v>
      </c>
      <c r="H317" s="47" t="s">
        <v>6</v>
      </c>
      <c r="I317" s="47" t="s">
        <v>7</v>
      </c>
      <c r="J317" s="47" t="s">
        <v>8</v>
      </c>
      <c r="K317" s="48" t="s">
        <v>9</v>
      </c>
      <c r="L317" s="24"/>
    </row>
    <row r="318" spans="1:12" ht="17.45" customHeight="1" x14ac:dyDescent="0.2">
      <c r="B318" s="25" t="s">
        <v>49</v>
      </c>
      <c r="D318" s="5">
        <f t="shared" si="67"/>
        <v>18</v>
      </c>
      <c r="E318" s="34">
        <f t="shared" ref="E318:K318" si="68">SUM(E319:E321)</f>
        <v>2</v>
      </c>
      <c r="F318" s="34">
        <f t="shared" si="68"/>
        <v>2</v>
      </c>
      <c r="G318" s="34">
        <f t="shared" si="68"/>
        <v>2</v>
      </c>
      <c r="H318" s="34">
        <f t="shared" si="68"/>
        <v>2</v>
      </c>
      <c r="I318" s="34">
        <f t="shared" si="68"/>
        <v>3</v>
      </c>
      <c r="J318" s="34">
        <f t="shared" si="68"/>
        <v>2</v>
      </c>
      <c r="K318" s="33">
        <f t="shared" si="68"/>
        <v>5</v>
      </c>
      <c r="L318" s="24"/>
    </row>
    <row r="319" spans="1:12" ht="17.45" customHeight="1" x14ac:dyDescent="0.2">
      <c r="C319" s="19" t="s">
        <v>252</v>
      </c>
      <c r="D319" s="5">
        <f t="shared" si="67"/>
        <v>14</v>
      </c>
      <c r="E319" s="28">
        <v>2</v>
      </c>
      <c r="F319" s="28">
        <v>2</v>
      </c>
      <c r="G319" s="28">
        <v>2</v>
      </c>
      <c r="H319" s="28">
        <v>1</v>
      </c>
      <c r="I319" s="4">
        <v>1</v>
      </c>
      <c r="J319" s="30">
        <v>2</v>
      </c>
      <c r="K319" s="25">
        <v>4</v>
      </c>
      <c r="L319" s="24"/>
    </row>
    <row r="320" spans="1:12" ht="17.45" customHeight="1" x14ac:dyDescent="0.2">
      <c r="C320" s="19" t="s">
        <v>250</v>
      </c>
      <c r="D320" s="5">
        <f t="shared" si="67"/>
        <v>2</v>
      </c>
      <c r="E320" s="4" t="s">
        <v>11</v>
      </c>
      <c r="F320" s="4" t="s">
        <v>11</v>
      </c>
      <c r="G320" s="4" t="s">
        <v>11</v>
      </c>
      <c r="H320" s="4" t="s">
        <v>11</v>
      </c>
      <c r="I320" s="4">
        <v>1</v>
      </c>
      <c r="J320" s="4" t="s">
        <v>11</v>
      </c>
      <c r="K320" s="6">
        <v>1</v>
      </c>
      <c r="L320" s="24"/>
    </row>
    <row r="321" spans="2:12" ht="17.45" customHeight="1" x14ac:dyDescent="0.2">
      <c r="C321" s="19" t="s">
        <v>251</v>
      </c>
      <c r="D321" s="5">
        <f t="shared" ref="D321" si="69">SUM(E321:K321)</f>
        <v>2</v>
      </c>
      <c r="E321" s="4" t="s">
        <v>11</v>
      </c>
      <c r="F321" s="4" t="s">
        <v>11</v>
      </c>
      <c r="G321" s="4" t="s">
        <v>11</v>
      </c>
      <c r="H321" s="4">
        <v>1</v>
      </c>
      <c r="I321" s="4">
        <v>1</v>
      </c>
      <c r="J321" s="4" t="s">
        <v>11</v>
      </c>
      <c r="K321" s="6" t="s">
        <v>11</v>
      </c>
      <c r="L321" s="24"/>
    </row>
    <row r="322" spans="2:12" ht="17.45" customHeight="1" x14ac:dyDescent="0.2">
      <c r="B322" s="25" t="s">
        <v>58</v>
      </c>
      <c r="D322" s="5">
        <f>SUM(E322:K322)</f>
        <v>80</v>
      </c>
      <c r="E322" s="34">
        <f>SUM(E323:E328)</f>
        <v>13</v>
      </c>
      <c r="F322" s="34">
        <f t="shared" ref="F322:K322" si="70">SUM(F323:F328)</f>
        <v>17</v>
      </c>
      <c r="G322" s="34">
        <f t="shared" si="70"/>
        <v>10</v>
      </c>
      <c r="H322" s="34">
        <f t="shared" si="70"/>
        <v>8</v>
      </c>
      <c r="I322" s="34">
        <f t="shared" si="70"/>
        <v>11</v>
      </c>
      <c r="J322" s="34">
        <f t="shared" si="70"/>
        <v>9</v>
      </c>
      <c r="K322" s="35">
        <f t="shared" si="70"/>
        <v>12</v>
      </c>
      <c r="L322" s="24"/>
    </row>
    <row r="323" spans="2:12" ht="17.45" customHeight="1" x14ac:dyDescent="0.2">
      <c r="C323" s="19" t="s">
        <v>256</v>
      </c>
      <c r="D323" s="5">
        <f t="shared" ref="D323:D326" si="71">SUM(E323:K323)</f>
        <v>55</v>
      </c>
      <c r="E323" s="28">
        <v>6</v>
      </c>
      <c r="F323" s="28">
        <v>13</v>
      </c>
      <c r="G323" s="28">
        <v>8</v>
      </c>
      <c r="H323" s="28">
        <v>7</v>
      </c>
      <c r="I323" s="28">
        <v>11</v>
      </c>
      <c r="J323" s="28">
        <v>3</v>
      </c>
      <c r="K323" s="36">
        <v>7</v>
      </c>
      <c r="L323" s="24"/>
    </row>
    <row r="324" spans="2:12" ht="17.45" customHeight="1" x14ac:dyDescent="0.2">
      <c r="C324" s="19" t="s">
        <v>253</v>
      </c>
      <c r="D324" s="5">
        <f t="shared" si="71"/>
        <v>2</v>
      </c>
      <c r="E324" s="4">
        <v>1</v>
      </c>
      <c r="F324" s="4" t="s">
        <v>11</v>
      </c>
      <c r="G324" s="4" t="s">
        <v>11</v>
      </c>
      <c r="H324" s="4" t="s">
        <v>11</v>
      </c>
      <c r="I324" s="4" t="s">
        <v>11</v>
      </c>
      <c r="J324" s="4">
        <v>1</v>
      </c>
      <c r="K324" s="6" t="s">
        <v>11</v>
      </c>
      <c r="L324" s="24"/>
    </row>
    <row r="325" spans="2:12" ht="17.45" customHeight="1" x14ac:dyDescent="0.2">
      <c r="C325" s="19" t="s">
        <v>254</v>
      </c>
      <c r="D325" s="5">
        <f t="shared" si="71"/>
        <v>9</v>
      </c>
      <c r="E325" s="4">
        <v>2</v>
      </c>
      <c r="F325" s="28">
        <v>2</v>
      </c>
      <c r="G325" s="4">
        <v>1</v>
      </c>
      <c r="H325" s="4">
        <v>1</v>
      </c>
      <c r="I325" s="4" t="s">
        <v>11</v>
      </c>
      <c r="J325" s="4">
        <v>2</v>
      </c>
      <c r="K325" s="6">
        <v>1</v>
      </c>
      <c r="L325" s="24"/>
    </row>
    <row r="326" spans="2:12" ht="17.45" customHeight="1" x14ac:dyDescent="0.2">
      <c r="C326" s="19" t="s">
        <v>116</v>
      </c>
      <c r="D326" s="5">
        <f t="shared" si="71"/>
        <v>2</v>
      </c>
      <c r="E326" s="28">
        <v>1</v>
      </c>
      <c r="F326" s="4" t="s">
        <v>11</v>
      </c>
      <c r="G326" s="4">
        <v>1</v>
      </c>
      <c r="H326" s="4" t="s">
        <v>11</v>
      </c>
      <c r="I326" s="4" t="s">
        <v>11</v>
      </c>
      <c r="J326" s="4" t="s">
        <v>11</v>
      </c>
      <c r="K326" s="6" t="s">
        <v>11</v>
      </c>
      <c r="L326" s="24"/>
    </row>
    <row r="327" spans="2:12" ht="17.45" customHeight="1" x14ac:dyDescent="0.2">
      <c r="C327" s="19" t="s">
        <v>257</v>
      </c>
      <c r="D327" s="5">
        <f>SUM(E327:K327)</f>
        <v>9</v>
      </c>
      <c r="E327" s="28">
        <v>3</v>
      </c>
      <c r="F327" s="4">
        <v>1</v>
      </c>
      <c r="G327" s="4" t="s">
        <v>11</v>
      </c>
      <c r="H327" s="4" t="s">
        <v>11</v>
      </c>
      <c r="I327" s="4" t="s">
        <v>11</v>
      </c>
      <c r="J327" s="30">
        <v>2</v>
      </c>
      <c r="K327" s="25">
        <v>3</v>
      </c>
      <c r="L327" s="24"/>
    </row>
    <row r="328" spans="2:12" ht="17.45" customHeight="1" x14ac:dyDescent="0.2">
      <c r="C328" s="19" t="s">
        <v>255</v>
      </c>
      <c r="D328" s="5">
        <f>SUM(E328:K328)</f>
        <v>3</v>
      </c>
      <c r="E328" s="4" t="s">
        <v>11</v>
      </c>
      <c r="F328" s="4">
        <v>1</v>
      </c>
      <c r="G328" s="4" t="s">
        <v>11</v>
      </c>
      <c r="H328" s="4" t="s">
        <v>11</v>
      </c>
      <c r="I328" s="4" t="s">
        <v>11</v>
      </c>
      <c r="J328" s="4">
        <v>1</v>
      </c>
      <c r="K328" s="25">
        <v>1</v>
      </c>
      <c r="L328" s="24"/>
    </row>
    <row r="329" spans="2:12" ht="17.45" customHeight="1" x14ac:dyDescent="0.2">
      <c r="B329" s="25" t="s">
        <v>61</v>
      </c>
      <c r="D329" s="5">
        <f>SUM(E329:K329)</f>
        <v>54</v>
      </c>
      <c r="E329" s="34">
        <f t="shared" ref="E329:K329" si="72">SUM(E330:E336)</f>
        <v>12</v>
      </c>
      <c r="F329" s="34">
        <f t="shared" si="72"/>
        <v>7</v>
      </c>
      <c r="G329" s="34">
        <f t="shared" si="72"/>
        <v>7</v>
      </c>
      <c r="H329" s="34">
        <f t="shared" si="72"/>
        <v>4</v>
      </c>
      <c r="I329" s="34">
        <f t="shared" si="72"/>
        <v>9</v>
      </c>
      <c r="J329" s="34">
        <f t="shared" si="72"/>
        <v>7</v>
      </c>
      <c r="K329" s="33">
        <f t="shared" si="72"/>
        <v>8</v>
      </c>
      <c r="L329" s="24"/>
    </row>
    <row r="330" spans="2:12" ht="17.45" customHeight="1" x14ac:dyDescent="0.2">
      <c r="C330" s="19" t="s">
        <v>261</v>
      </c>
      <c r="D330" s="5">
        <f>SUM(E330:K330)</f>
        <v>29</v>
      </c>
      <c r="E330" s="28">
        <v>7</v>
      </c>
      <c r="F330" s="28">
        <v>5</v>
      </c>
      <c r="G330" s="28">
        <v>4</v>
      </c>
      <c r="H330" s="28">
        <v>2</v>
      </c>
      <c r="I330" s="4">
        <v>4</v>
      </c>
      <c r="J330" s="30">
        <v>3</v>
      </c>
      <c r="K330" s="25">
        <v>4</v>
      </c>
      <c r="L330" s="24"/>
    </row>
    <row r="331" spans="2:12" ht="17.45" customHeight="1" x14ac:dyDescent="0.2">
      <c r="C331" s="19" t="s">
        <v>104</v>
      </c>
      <c r="D331" s="5">
        <f t="shared" ref="D331:D335" si="73">SUM(E331:K331)</f>
        <v>3</v>
      </c>
      <c r="E331" s="4">
        <v>1</v>
      </c>
      <c r="F331" s="4" t="s">
        <v>11</v>
      </c>
      <c r="G331" s="4" t="s">
        <v>11</v>
      </c>
      <c r="H331" s="4" t="s">
        <v>11</v>
      </c>
      <c r="I331" s="4" t="s">
        <v>11</v>
      </c>
      <c r="J331" s="4">
        <v>1</v>
      </c>
      <c r="K331" s="25">
        <v>1</v>
      </c>
      <c r="L331" s="24"/>
    </row>
    <row r="332" spans="2:12" ht="17.45" customHeight="1" x14ac:dyDescent="0.2">
      <c r="C332" s="19" t="s">
        <v>259</v>
      </c>
      <c r="D332" s="5">
        <f t="shared" si="73"/>
        <v>1</v>
      </c>
      <c r="E332" s="4">
        <v>1</v>
      </c>
      <c r="F332" s="4" t="s">
        <v>11</v>
      </c>
      <c r="G332" s="4" t="s">
        <v>11</v>
      </c>
      <c r="H332" s="4" t="s">
        <v>11</v>
      </c>
      <c r="I332" s="4" t="s">
        <v>11</v>
      </c>
      <c r="J332" s="4" t="s">
        <v>11</v>
      </c>
      <c r="K332" s="6" t="s">
        <v>11</v>
      </c>
      <c r="L332" s="24"/>
    </row>
    <row r="333" spans="2:12" ht="17.45" customHeight="1" x14ac:dyDescent="0.2">
      <c r="C333" s="20" t="s">
        <v>258</v>
      </c>
      <c r="D333" s="5">
        <f t="shared" si="73"/>
        <v>3</v>
      </c>
      <c r="E333" s="4">
        <v>1</v>
      </c>
      <c r="F333" s="4" t="s">
        <v>11</v>
      </c>
      <c r="G333" s="4">
        <v>1</v>
      </c>
      <c r="H333" s="4">
        <v>1</v>
      </c>
      <c r="I333" s="4" t="s">
        <v>11</v>
      </c>
      <c r="J333" s="4" t="s">
        <v>11</v>
      </c>
      <c r="K333" s="6" t="s">
        <v>11</v>
      </c>
      <c r="L333" s="24"/>
    </row>
    <row r="334" spans="2:12" ht="17.45" customHeight="1" x14ac:dyDescent="0.2">
      <c r="C334" s="19" t="s">
        <v>260</v>
      </c>
      <c r="D334" s="5">
        <f t="shared" si="73"/>
        <v>6</v>
      </c>
      <c r="E334" s="4" t="s">
        <v>11</v>
      </c>
      <c r="F334" s="4">
        <v>2</v>
      </c>
      <c r="G334" s="4" t="s">
        <v>11</v>
      </c>
      <c r="H334" s="4">
        <v>1</v>
      </c>
      <c r="I334" s="4">
        <v>2</v>
      </c>
      <c r="J334" s="4" t="s">
        <v>11</v>
      </c>
      <c r="K334" s="25">
        <v>1</v>
      </c>
      <c r="L334" s="24"/>
    </row>
    <row r="335" spans="2:12" ht="17.45" customHeight="1" x14ac:dyDescent="0.2">
      <c r="C335" s="19" t="s">
        <v>262</v>
      </c>
      <c r="D335" s="5">
        <f t="shared" si="73"/>
        <v>3</v>
      </c>
      <c r="E335" s="4">
        <v>1</v>
      </c>
      <c r="F335" s="4" t="s">
        <v>11</v>
      </c>
      <c r="G335" s="28">
        <v>1</v>
      </c>
      <c r="H335" s="4" t="s">
        <v>11</v>
      </c>
      <c r="I335" s="4" t="s">
        <v>11</v>
      </c>
      <c r="J335" s="4">
        <v>1</v>
      </c>
      <c r="K335" s="6" t="s">
        <v>11</v>
      </c>
      <c r="L335" s="24"/>
    </row>
    <row r="336" spans="2:12" ht="17.45" customHeight="1" x14ac:dyDescent="0.2">
      <c r="C336" s="19" t="s">
        <v>263</v>
      </c>
      <c r="D336" s="5">
        <f t="shared" ref="D336" si="74">SUM(E336:K336)</f>
        <v>9</v>
      </c>
      <c r="E336" s="28">
        <v>1</v>
      </c>
      <c r="F336" s="4" t="s">
        <v>11</v>
      </c>
      <c r="G336" s="4">
        <v>1</v>
      </c>
      <c r="H336" s="4" t="s">
        <v>11</v>
      </c>
      <c r="I336" s="30">
        <v>3</v>
      </c>
      <c r="J336" s="4">
        <v>2</v>
      </c>
      <c r="K336" s="25">
        <v>2</v>
      </c>
      <c r="L336" s="24"/>
    </row>
    <row r="337" spans="1:12" ht="17.45" customHeight="1" x14ac:dyDescent="0.2">
      <c r="B337" s="25" t="s">
        <v>64</v>
      </c>
      <c r="D337" s="5">
        <f>SUM(E337:K337)</f>
        <v>58</v>
      </c>
      <c r="E337" s="34">
        <f>SUM(E338:E345)</f>
        <v>13</v>
      </c>
      <c r="F337" s="34">
        <f t="shared" ref="F337:K337" si="75">SUM(F338:F345)</f>
        <v>8</v>
      </c>
      <c r="G337" s="34">
        <f t="shared" si="75"/>
        <v>4</v>
      </c>
      <c r="H337" s="34">
        <f t="shared" si="75"/>
        <v>8</v>
      </c>
      <c r="I337" s="34">
        <f t="shared" si="75"/>
        <v>9</v>
      </c>
      <c r="J337" s="34">
        <f t="shared" si="75"/>
        <v>10</v>
      </c>
      <c r="K337" s="33">
        <f t="shared" si="75"/>
        <v>6</v>
      </c>
      <c r="L337" s="24"/>
    </row>
    <row r="338" spans="1:12" ht="17.45" customHeight="1" x14ac:dyDescent="0.2">
      <c r="C338" s="37" t="s">
        <v>269</v>
      </c>
      <c r="D338" s="5">
        <f>SUM(E338:K338)</f>
        <v>23</v>
      </c>
      <c r="E338" s="28">
        <v>4</v>
      </c>
      <c r="F338" s="28">
        <v>3</v>
      </c>
      <c r="G338" s="28">
        <v>1</v>
      </c>
      <c r="H338" s="28">
        <v>3</v>
      </c>
      <c r="I338" s="30">
        <v>5</v>
      </c>
      <c r="J338" s="30">
        <v>5</v>
      </c>
      <c r="K338" s="25">
        <v>2</v>
      </c>
      <c r="L338" s="24"/>
    </row>
    <row r="339" spans="1:12" ht="17.45" customHeight="1" x14ac:dyDescent="0.2">
      <c r="C339" s="37" t="s">
        <v>268</v>
      </c>
      <c r="D339" s="5">
        <f t="shared" ref="D339:D345" si="76">SUM(E339:K339)</f>
        <v>5</v>
      </c>
      <c r="E339" s="4">
        <v>1</v>
      </c>
      <c r="F339" s="4">
        <v>1</v>
      </c>
      <c r="G339" s="4">
        <v>2</v>
      </c>
      <c r="H339" s="4">
        <v>1</v>
      </c>
      <c r="I339" s="4" t="s">
        <v>11</v>
      </c>
      <c r="J339" s="4" t="s">
        <v>11</v>
      </c>
      <c r="K339" s="6" t="s">
        <v>11</v>
      </c>
      <c r="L339" s="24"/>
    </row>
    <row r="340" spans="1:12" ht="17.45" customHeight="1" x14ac:dyDescent="0.2">
      <c r="C340" s="37" t="s">
        <v>266</v>
      </c>
      <c r="D340" s="5">
        <f t="shared" si="76"/>
        <v>2</v>
      </c>
      <c r="E340" s="4" t="s">
        <v>11</v>
      </c>
      <c r="F340" s="4" t="s">
        <v>11</v>
      </c>
      <c r="G340" s="4" t="s">
        <v>11</v>
      </c>
      <c r="H340" s="4" t="s">
        <v>11</v>
      </c>
      <c r="I340" s="4" t="s">
        <v>11</v>
      </c>
      <c r="J340" s="4" t="s">
        <v>11</v>
      </c>
      <c r="K340" s="7">
        <v>2</v>
      </c>
      <c r="L340" s="24"/>
    </row>
    <row r="341" spans="1:12" ht="17.45" customHeight="1" x14ac:dyDescent="0.2">
      <c r="C341" s="37" t="s">
        <v>264</v>
      </c>
      <c r="D341" s="5">
        <f t="shared" si="76"/>
        <v>9</v>
      </c>
      <c r="E341" s="4" t="s">
        <v>11</v>
      </c>
      <c r="F341" s="28">
        <v>2</v>
      </c>
      <c r="G341" s="4" t="s">
        <v>11</v>
      </c>
      <c r="H341" s="28">
        <v>1</v>
      </c>
      <c r="I341" s="4">
        <v>2</v>
      </c>
      <c r="J341" s="30">
        <v>3</v>
      </c>
      <c r="K341" s="25">
        <v>1</v>
      </c>
      <c r="L341" s="24"/>
    </row>
    <row r="342" spans="1:12" ht="17.45" customHeight="1" x14ac:dyDescent="0.2">
      <c r="C342" s="37" t="s">
        <v>267</v>
      </c>
      <c r="D342" s="5">
        <f t="shared" si="76"/>
        <v>6</v>
      </c>
      <c r="E342" s="4">
        <v>3</v>
      </c>
      <c r="F342" s="4">
        <v>1</v>
      </c>
      <c r="G342" s="4" t="s">
        <v>11</v>
      </c>
      <c r="H342" s="4" t="s">
        <v>11</v>
      </c>
      <c r="I342" s="4" t="s">
        <v>11</v>
      </c>
      <c r="J342" s="4">
        <v>1</v>
      </c>
      <c r="K342" s="6">
        <v>1</v>
      </c>
      <c r="L342" s="24"/>
    </row>
    <row r="343" spans="1:12" ht="17.45" customHeight="1" x14ac:dyDescent="0.2">
      <c r="C343" s="37" t="s">
        <v>265</v>
      </c>
      <c r="D343" s="5">
        <f t="shared" si="76"/>
        <v>4</v>
      </c>
      <c r="E343" s="4" t="s">
        <v>11</v>
      </c>
      <c r="F343" s="4">
        <v>1</v>
      </c>
      <c r="G343" s="4">
        <v>1</v>
      </c>
      <c r="H343" s="4" t="s">
        <v>11</v>
      </c>
      <c r="I343" s="4">
        <v>1</v>
      </c>
      <c r="J343" s="4">
        <v>1</v>
      </c>
      <c r="K343" s="6" t="s">
        <v>11</v>
      </c>
      <c r="L343" s="24"/>
    </row>
    <row r="344" spans="1:12" ht="17.45" customHeight="1" x14ac:dyDescent="0.2">
      <c r="C344" s="37" t="s">
        <v>271</v>
      </c>
      <c r="D344" s="5">
        <f t="shared" si="76"/>
        <v>3</v>
      </c>
      <c r="E344" s="4">
        <v>1</v>
      </c>
      <c r="F344" s="4" t="s">
        <v>11</v>
      </c>
      <c r="G344" s="4" t="s">
        <v>11</v>
      </c>
      <c r="H344" s="4">
        <v>2</v>
      </c>
      <c r="I344" s="4" t="s">
        <v>11</v>
      </c>
      <c r="J344" s="4" t="s">
        <v>11</v>
      </c>
      <c r="K344" s="6" t="s">
        <v>11</v>
      </c>
      <c r="L344" s="24"/>
    </row>
    <row r="345" spans="1:12" ht="17.45" customHeight="1" x14ac:dyDescent="0.2">
      <c r="C345" s="37" t="s">
        <v>270</v>
      </c>
      <c r="D345" s="5">
        <f t="shared" si="76"/>
        <v>6</v>
      </c>
      <c r="E345" s="28">
        <v>4</v>
      </c>
      <c r="F345" s="4" t="s">
        <v>11</v>
      </c>
      <c r="G345" s="4" t="s">
        <v>11</v>
      </c>
      <c r="H345" s="4">
        <v>1</v>
      </c>
      <c r="I345" s="4">
        <v>1</v>
      </c>
      <c r="J345" s="4" t="s">
        <v>11</v>
      </c>
      <c r="K345" s="6" t="s">
        <v>11</v>
      </c>
      <c r="L345" s="24"/>
    </row>
    <row r="346" spans="1:12" ht="17.45" customHeight="1" x14ac:dyDescent="0.2">
      <c r="B346" s="25" t="s">
        <v>77</v>
      </c>
      <c r="D346" s="5">
        <f t="shared" ref="D346:D358" si="77">SUM(E346:K346)</f>
        <v>78</v>
      </c>
      <c r="E346" s="34">
        <f t="shared" ref="E346:K346" si="78">SUM(E347:E358)</f>
        <v>17</v>
      </c>
      <c r="F346" s="34">
        <f t="shared" si="78"/>
        <v>11</v>
      </c>
      <c r="G346" s="34">
        <f t="shared" si="78"/>
        <v>11</v>
      </c>
      <c r="H346" s="34">
        <f t="shared" si="78"/>
        <v>8</v>
      </c>
      <c r="I346" s="34">
        <f t="shared" si="78"/>
        <v>9</v>
      </c>
      <c r="J346" s="34">
        <f t="shared" si="78"/>
        <v>13</v>
      </c>
      <c r="K346" s="33">
        <f t="shared" si="78"/>
        <v>9</v>
      </c>
      <c r="L346" s="24"/>
    </row>
    <row r="347" spans="1:12" ht="17.45" customHeight="1" x14ac:dyDescent="0.2">
      <c r="C347" s="19" t="s">
        <v>276</v>
      </c>
      <c r="D347" s="5">
        <f t="shared" si="77"/>
        <v>35</v>
      </c>
      <c r="E347" s="28">
        <v>8</v>
      </c>
      <c r="F347" s="28">
        <v>3</v>
      </c>
      <c r="G347" s="28">
        <v>6</v>
      </c>
      <c r="H347" s="28">
        <v>2</v>
      </c>
      <c r="I347" s="28">
        <v>4</v>
      </c>
      <c r="J347" s="28">
        <v>6</v>
      </c>
      <c r="K347" s="29">
        <v>6</v>
      </c>
      <c r="L347" s="24"/>
    </row>
    <row r="348" spans="1:12" ht="17.45" customHeight="1" x14ac:dyDescent="0.2">
      <c r="C348" s="19" t="s">
        <v>272</v>
      </c>
      <c r="D348" s="5">
        <f t="shared" si="77"/>
        <v>4</v>
      </c>
      <c r="E348" s="4" t="s">
        <v>11</v>
      </c>
      <c r="F348" s="4" t="s">
        <v>11</v>
      </c>
      <c r="G348" s="4">
        <v>1</v>
      </c>
      <c r="H348" s="4">
        <v>1</v>
      </c>
      <c r="I348" s="4" t="s">
        <v>11</v>
      </c>
      <c r="J348" s="4">
        <v>1</v>
      </c>
      <c r="K348" s="29">
        <v>1</v>
      </c>
      <c r="L348" s="24"/>
    </row>
    <row r="349" spans="1:12" ht="17.45" customHeight="1" x14ac:dyDescent="0.2">
      <c r="C349" s="19" t="s">
        <v>274</v>
      </c>
      <c r="D349" s="5">
        <f t="shared" si="77"/>
        <v>5</v>
      </c>
      <c r="E349" s="4">
        <v>1</v>
      </c>
      <c r="F349" s="4">
        <v>1</v>
      </c>
      <c r="G349" s="4">
        <v>1</v>
      </c>
      <c r="H349" s="4">
        <v>1</v>
      </c>
      <c r="I349" s="4" t="s">
        <v>11</v>
      </c>
      <c r="J349" s="4">
        <v>1</v>
      </c>
      <c r="K349" s="6" t="s">
        <v>11</v>
      </c>
      <c r="L349" s="24"/>
    </row>
    <row r="350" spans="1:12" ht="17.45" customHeight="1" x14ac:dyDescent="0.2">
      <c r="C350" s="19" t="s">
        <v>273</v>
      </c>
      <c r="D350" s="5">
        <f t="shared" si="77"/>
        <v>2</v>
      </c>
      <c r="E350" s="4">
        <v>1</v>
      </c>
      <c r="F350" s="4" t="s">
        <v>11</v>
      </c>
      <c r="G350" s="4" t="s">
        <v>11</v>
      </c>
      <c r="H350" s="4">
        <v>1</v>
      </c>
      <c r="I350" s="4" t="s">
        <v>11</v>
      </c>
      <c r="J350" s="4" t="s">
        <v>11</v>
      </c>
      <c r="K350" s="6" t="s">
        <v>11</v>
      </c>
      <c r="L350" s="24"/>
    </row>
    <row r="351" spans="1:12" ht="20.100000000000001" customHeight="1" x14ac:dyDescent="0.2">
      <c r="A351" s="53" t="s">
        <v>10</v>
      </c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24"/>
    </row>
    <row r="352" spans="1:12" ht="20.100000000000001" customHeight="1" x14ac:dyDescent="0.2">
      <c r="A352" s="53" t="s">
        <v>15</v>
      </c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24"/>
    </row>
    <row r="353" spans="1:12" ht="9.75" customHeight="1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24"/>
    </row>
    <row r="354" spans="1:12" s="22" customFormat="1" ht="20.25" customHeight="1" x14ac:dyDescent="0.2">
      <c r="A354" s="54" t="s">
        <v>13</v>
      </c>
      <c r="B354" s="54"/>
      <c r="C354" s="55"/>
      <c r="D354" s="60" t="s">
        <v>0</v>
      </c>
      <c r="E354" s="61"/>
      <c r="F354" s="61"/>
      <c r="G354" s="61"/>
      <c r="H354" s="61"/>
      <c r="I354" s="61"/>
      <c r="J354" s="61"/>
      <c r="K354" s="61"/>
      <c r="L354" s="24"/>
    </row>
    <row r="355" spans="1:12" s="22" customFormat="1" ht="20.25" customHeight="1" x14ac:dyDescent="0.2">
      <c r="A355" s="56"/>
      <c r="B355" s="56"/>
      <c r="C355" s="57"/>
      <c r="D355" s="62" t="s">
        <v>1</v>
      </c>
      <c r="E355" s="64" t="s">
        <v>2</v>
      </c>
      <c r="F355" s="61"/>
      <c r="G355" s="61"/>
      <c r="H355" s="61"/>
      <c r="I355" s="61"/>
      <c r="J355" s="61"/>
      <c r="K355" s="61"/>
      <c r="L355" s="24"/>
    </row>
    <row r="356" spans="1:12" s="22" customFormat="1" ht="32.25" customHeight="1" x14ac:dyDescent="0.2">
      <c r="A356" s="58"/>
      <c r="B356" s="58"/>
      <c r="C356" s="59"/>
      <c r="D356" s="63"/>
      <c r="E356" s="47" t="s">
        <v>3</v>
      </c>
      <c r="F356" s="47" t="s">
        <v>4</v>
      </c>
      <c r="G356" s="47" t="s">
        <v>5</v>
      </c>
      <c r="H356" s="47" t="s">
        <v>6</v>
      </c>
      <c r="I356" s="47" t="s">
        <v>7</v>
      </c>
      <c r="J356" s="47" t="s">
        <v>8</v>
      </c>
      <c r="K356" s="48" t="s">
        <v>9</v>
      </c>
      <c r="L356" s="24"/>
    </row>
    <row r="357" spans="1:12" s="22" customFormat="1" ht="17.45" customHeight="1" x14ac:dyDescent="0.2">
      <c r="A357" s="51"/>
      <c r="B357" s="50" t="s">
        <v>564</v>
      </c>
      <c r="C357" s="51"/>
      <c r="D357" s="23"/>
      <c r="E357" s="14"/>
      <c r="F357" s="14"/>
      <c r="G357" s="14"/>
      <c r="H357" s="14"/>
      <c r="I357" s="14"/>
      <c r="J357" s="14"/>
      <c r="K357" s="15"/>
      <c r="L357" s="24"/>
    </row>
    <row r="358" spans="1:12" ht="17.45" customHeight="1" x14ac:dyDescent="0.2">
      <c r="C358" s="19" t="s">
        <v>275</v>
      </c>
      <c r="D358" s="5">
        <f t="shared" si="77"/>
        <v>32</v>
      </c>
      <c r="E358" s="28">
        <v>7</v>
      </c>
      <c r="F358" s="28">
        <v>7</v>
      </c>
      <c r="G358" s="4">
        <v>3</v>
      </c>
      <c r="H358" s="28">
        <v>3</v>
      </c>
      <c r="I358" s="28">
        <v>5</v>
      </c>
      <c r="J358" s="28">
        <v>5</v>
      </c>
      <c r="K358" s="29">
        <v>2</v>
      </c>
      <c r="L358" s="24"/>
    </row>
    <row r="359" spans="1:12" ht="17.45" customHeight="1" x14ac:dyDescent="0.2">
      <c r="A359" s="25" t="s">
        <v>50</v>
      </c>
      <c r="D359" s="5">
        <f t="shared" ref="D359:K359" si="79">SUM(D360+D370+D396+D412+D422+D435+D441)</f>
        <v>752</v>
      </c>
      <c r="E359" s="5">
        <f t="shared" si="79"/>
        <v>124</v>
      </c>
      <c r="F359" s="5">
        <f t="shared" si="79"/>
        <v>111</v>
      </c>
      <c r="G359" s="5">
        <f t="shared" si="79"/>
        <v>88</v>
      </c>
      <c r="H359" s="5">
        <f t="shared" si="79"/>
        <v>87</v>
      </c>
      <c r="I359" s="5">
        <f t="shared" si="79"/>
        <v>111</v>
      </c>
      <c r="J359" s="5">
        <f t="shared" si="79"/>
        <v>113</v>
      </c>
      <c r="K359" s="11">
        <f t="shared" si="79"/>
        <v>118</v>
      </c>
      <c r="L359" s="24"/>
    </row>
    <row r="360" spans="1:12" ht="17.45" customHeight="1" x14ac:dyDescent="0.2">
      <c r="B360" s="25" t="s">
        <v>42</v>
      </c>
      <c r="D360" s="5">
        <f t="shared" ref="D360:D367" si="80">SUM(E360:K360)</f>
        <v>71</v>
      </c>
      <c r="E360" s="34">
        <f>SUM(E361:E369)</f>
        <v>7</v>
      </c>
      <c r="F360" s="34">
        <f t="shared" ref="F360:K360" si="81">SUM(F361:F369)</f>
        <v>11</v>
      </c>
      <c r="G360" s="34">
        <f t="shared" si="81"/>
        <v>18</v>
      </c>
      <c r="H360" s="34">
        <f t="shared" si="81"/>
        <v>6</v>
      </c>
      <c r="I360" s="34">
        <f t="shared" si="81"/>
        <v>9</v>
      </c>
      <c r="J360" s="34">
        <f t="shared" si="81"/>
        <v>9</v>
      </c>
      <c r="K360" s="35">
        <f t="shared" si="81"/>
        <v>11</v>
      </c>
      <c r="L360" s="24"/>
    </row>
    <row r="361" spans="1:12" ht="17.45" customHeight="1" x14ac:dyDescent="0.2">
      <c r="C361" s="19" t="s">
        <v>280</v>
      </c>
      <c r="D361" s="5">
        <f t="shared" si="80"/>
        <v>37</v>
      </c>
      <c r="E361" s="28">
        <v>5</v>
      </c>
      <c r="F361" s="28">
        <v>5</v>
      </c>
      <c r="G361" s="28">
        <v>10</v>
      </c>
      <c r="H361" s="28">
        <v>2</v>
      </c>
      <c r="I361" s="28">
        <v>5</v>
      </c>
      <c r="J361" s="28">
        <v>4</v>
      </c>
      <c r="K361" s="29">
        <v>6</v>
      </c>
      <c r="L361" s="24"/>
    </row>
    <row r="362" spans="1:12" ht="17.45" customHeight="1" x14ac:dyDescent="0.2">
      <c r="C362" s="19" t="s">
        <v>277</v>
      </c>
      <c r="D362" s="5">
        <f t="shared" si="80"/>
        <v>18</v>
      </c>
      <c r="E362" s="28">
        <v>1</v>
      </c>
      <c r="F362" s="28">
        <v>5</v>
      </c>
      <c r="G362" s="4">
        <v>4</v>
      </c>
      <c r="H362" s="28">
        <v>2</v>
      </c>
      <c r="I362" s="4">
        <v>1</v>
      </c>
      <c r="J362" s="4">
        <v>2</v>
      </c>
      <c r="K362" s="29">
        <v>3</v>
      </c>
      <c r="L362" s="24"/>
    </row>
    <row r="363" spans="1:12" ht="17.45" customHeight="1" x14ac:dyDescent="0.2">
      <c r="C363" s="19" t="s">
        <v>279</v>
      </c>
      <c r="D363" s="5">
        <f t="shared" si="80"/>
        <v>1</v>
      </c>
      <c r="E363" s="4" t="s">
        <v>11</v>
      </c>
      <c r="F363" s="4">
        <v>1</v>
      </c>
      <c r="G363" s="4" t="s">
        <v>11</v>
      </c>
      <c r="H363" s="4" t="s">
        <v>11</v>
      </c>
      <c r="I363" s="4" t="s">
        <v>11</v>
      </c>
      <c r="J363" s="4" t="s">
        <v>11</v>
      </c>
      <c r="K363" s="6" t="s">
        <v>11</v>
      </c>
      <c r="L363" s="24"/>
    </row>
    <row r="364" spans="1:12" ht="17.45" customHeight="1" x14ac:dyDescent="0.2">
      <c r="C364" s="19" t="s">
        <v>281</v>
      </c>
      <c r="D364" s="5">
        <f t="shared" si="80"/>
        <v>4</v>
      </c>
      <c r="E364" s="4" t="s">
        <v>11</v>
      </c>
      <c r="F364" s="4" t="s">
        <v>11</v>
      </c>
      <c r="G364" s="4">
        <v>2</v>
      </c>
      <c r="H364" s="4">
        <v>1</v>
      </c>
      <c r="I364" s="4">
        <v>1</v>
      </c>
      <c r="J364" s="4" t="s">
        <v>11</v>
      </c>
      <c r="K364" s="6" t="s">
        <v>11</v>
      </c>
      <c r="L364" s="24"/>
    </row>
    <row r="365" spans="1:12" ht="17.45" customHeight="1" x14ac:dyDescent="0.2">
      <c r="C365" s="19" t="s">
        <v>282</v>
      </c>
      <c r="D365" s="5">
        <f t="shared" si="80"/>
        <v>3</v>
      </c>
      <c r="E365" s="4" t="s">
        <v>11</v>
      </c>
      <c r="F365" s="4" t="s">
        <v>11</v>
      </c>
      <c r="G365" s="4">
        <v>1</v>
      </c>
      <c r="H365" s="4">
        <v>1</v>
      </c>
      <c r="I365" s="4">
        <v>1</v>
      </c>
      <c r="J365" s="4" t="s">
        <v>11</v>
      </c>
      <c r="K365" s="6" t="s">
        <v>11</v>
      </c>
      <c r="L365" s="24"/>
    </row>
    <row r="366" spans="1:12" ht="17.45" customHeight="1" x14ac:dyDescent="0.2">
      <c r="C366" s="19" t="s">
        <v>283</v>
      </c>
      <c r="D366" s="5">
        <f t="shared" si="80"/>
        <v>3</v>
      </c>
      <c r="E366" s="4">
        <v>1</v>
      </c>
      <c r="F366" s="4" t="s">
        <v>11</v>
      </c>
      <c r="G366" s="4">
        <v>1</v>
      </c>
      <c r="H366" s="4" t="s">
        <v>11</v>
      </c>
      <c r="I366" s="4" t="s">
        <v>11</v>
      </c>
      <c r="J366" s="4">
        <v>1</v>
      </c>
      <c r="K366" s="6" t="s">
        <v>11</v>
      </c>
      <c r="L366" s="24"/>
    </row>
    <row r="367" spans="1:12" ht="17.45" customHeight="1" x14ac:dyDescent="0.2">
      <c r="C367" s="19" t="s">
        <v>284</v>
      </c>
      <c r="D367" s="5">
        <f t="shared" si="80"/>
        <v>2</v>
      </c>
      <c r="E367" s="4" t="s">
        <v>11</v>
      </c>
      <c r="F367" s="4" t="s">
        <v>11</v>
      </c>
      <c r="G367" s="4" t="s">
        <v>11</v>
      </c>
      <c r="H367" s="4" t="s">
        <v>11</v>
      </c>
      <c r="I367" s="4" t="s">
        <v>11</v>
      </c>
      <c r="J367" s="4">
        <v>1</v>
      </c>
      <c r="K367" s="6">
        <v>1</v>
      </c>
      <c r="L367" s="24"/>
    </row>
    <row r="368" spans="1:12" ht="17.45" customHeight="1" x14ac:dyDescent="0.2">
      <c r="C368" s="19" t="s">
        <v>278</v>
      </c>
      <c r="D368" s="5">
        <f t="shared" ref="D368:D371" si="82">SUM(E368:K368)</f>
        <v>2</v>
      </c>
      <c r="E368" s="4" t="s">
        <v>11</v>
      </c>
      <c r="F368" s="4" t="s">
        <v>11</v>
      </c>
      <c r="G368" s="4" t="s">
        <v>11</v>
      </c>
      <c r="H368" s="4" t="s">
        <v>11</v>
      </c>
      <c r="I368" s="4">
        <v>1</v>
      </c>
      <c r="J368" s="4">
        <v>1</v>
      </c>
      <c r="K368" s="6" t="s">
        <v>11</v>
      </c>
      <c r="L368" s="24"/>
    </row>
    <row r="369" spans="2:12" ht="17.45" customHeight="1" x14ac:dyDescent="0.2">
      <c r="C369" s="19" t="s">
        <v>285</v>
      </c>
      <c r="D369" s="5">
        <f t="shared" si="82"/>
        <v>1</v>
      </c>
      <c r="E369" s="4" t="s">
        <v>11</v>
      </c>
      <c r="F369" s="4" t="s">
        <v>11</v>
      </c>
      <c r="G369" s="4" t="s">
        <v>11</v>
      </c>
      <c r="H369" s="4" t="s">
        <v>11</v>
      </c>
      <c r="I369" s="4" t="s">
        <v>11</v>
      </c>
      <c r="J369" s="4" t="s">
        <v>11</v>
      </c>
      <c r="K369" s="6">
        <v>1</v>
      </c>
      <c r="L369" s="24"/>
    </row>
    <row r="370" spans="2:12" ht="17.45" customHeight="1" x14ac:dyDescent="0.2">
      <c r="B370" s="25" t="s">
        <v>48</v>
      </c>
      <c r="D370" s="5">
        <f t="shared" si="82"/>
        <v>284</v>
      </c>
      <c r="E370" s="34">
        <f t="shared" ref="E370:K370" si="83">SUM(E371:E389)</f>
        <v>36</v>
      </c>
      <c r="F370" s="34">
        <f t="shared" si="83"/>
        <v>43</v>
      </c>
      <c r="G370" s="34">
        <f t="shared" si="83"/>
        <v>29</v>
      </c>
      <c r="H370" s="34">
        <f t="shared" si="83"/>
        <v>43</v>
      </c>
      <c r="I370" s="34">
        <f t="shared" si="83"/>
        <v>50</v>
      </c>
      <c r="J370" s="34">
        <f t="shared" si="83"/>
        <v>47</v>
      </c>
      <c r="K370" s="35">
        <f t="shared" si="83"/>
        <v>36</v>
      </c>
      <c r="L370" s="24"/>
    </row>
    <row r="371" spans="2:12" ht="17.45" customHeight="1" x14ac:dyDescent="0.2">
      <c r="C371" s="19" t="s">
        <v>297</v>
      </c>
      <c r="D371" s="5">
        <f t="shared" si="82"/>
        <v>199</v>
      </c>
      <c r="E371" s="28">
        <v>19</v>
      </c>
      <c r="F371" s="28">
        <v>34</v>
      </c>
      <c r="G371" s="28">
        <v>24</v>
      </c>
      <c r="H371" s="28">
        <v>34</v>
      </c>
      <c r="I371" s="28">
        <v>38</v>
      </c>
      <c r="J371" s="28">
        <v>31</v>
      </c>
      <c r="K371" s="29">
        <v>19</v>
      </c>
      <c r="L371" s="24"/>
    </row>
    <row r="372" spans="2:12" ht="17.45" customHeight="1" x14ac:dyDescent="0.2">
      <c r="C372" s="19" t="s">
        <v>286</v>
      </c>
      <c r="D372" s="5">
        <f>SUM(E372:K372)</f>
        <v>2</v>
      </c>
      <c r="E372" s="4">
        <v>1</v>
      </c>
      <c r="F372" s="4" t="s">
        <v>11</v>
      </c>
      <c r="G372" s="4" t="s">
        <v>11</v>
      </c>
      <c r="H372" s="4" t="s">
        <v>11</v>
      </c>
      <c r="I372" s="4" t="s">
        <v>11</v>
      </c>
      <c r="J372" s="4" t="s">
        <v>11</v>
      </c>
      <c r="K372" s="6">
        <v>1</v>
      </c>
      <c r="L372" s="24"/>
    </row>
    <row r="373" spans="2:12" ht="17.45" customHeight="1" x14ac:dyDescent="0.2">
      <c r="C373" s="19" t="s">
        <v>287</v>
      </c>
      <c r="D373" s="5">
        <f>SUM(E373:K373)</f>
        <v>1</v>
      </c>
      <c r="E373" s="4" t="s">
        <v>11</v>
      </c>
      <c r="F373" s="4">
        <v>1</v>
      </c>
      <c r="G373" s="4" t="s">
        <v>11</v>
      </c>
      <c r="H373" s="4" t="s">
        <v>11</v>
      </c>
      <c r="I373" s="4" t="s">
        <v>11</v>
      </c>
      <c r="J373" s="4" t="s">
        <v>11</v>
      </c>
      <c r="K373" s="6" t="s">
        <v>11</v>
      </c>
      <c r="L373" s="24"/>
    </row>
    <row r="374" spans="2:12" ht="17.45" customHeight="1" x14ac:dyDescent="0.2">
      <c r="C374" s="19" t="s">
        <v>288</v>
      </c>
      <c r="D374" s="5">
        <f t="shared" ref="D374:D382" si="84">SUM(E374:K374)</f>
        <v>10</v>
      </c>
      <c r="E374" s="28">
        <v>2</v>
      </c>
      <c r="F374" s="4" t="s">
        <v>11</v>
      </c>
      <c r="G374" s="4">
        <v>1</v>
      </c>
      <c r="H374" s="4">
        <v>1</v>
      </c>
      <c r="I374" s="4">
        <v>2</v>
      </c>
      <c r="J374" s="4">
        <v>2</v>
      </c>
      <c r="K374" s="29">
        <v>2</v>
      </c>
      <c r="L374" s="24"/>
    </row>
    <row r="375" spans="2:12" ht="17.45" customHeight="1" x14ac:dyDescent="0.2">
      <c r="C375" s="19" t="s">
        <v>289</v>
      </c>
      <c r="D375" s="5">
        <f t="shared" si="84"/>
        <v>6</v>
      </c>
      <c r="E375" s="4" t="s">
        <v>11</v>
      </c>
      <c r="F375" s="4" t="s">
        <v>11</v>
      </c>
      <c r="G375" s="4" t="s">
        <v>11</v>
      </c>
      <c r="H375" s="4" t="s">
        <v>11</v>
      </c>
      <c r="I375" s="4">
        <v>3</v>
      </c>
      <c r="J375" s="4">
        <v>2</v>
      </c>
      <c r="K375" s="6">
        <v>1</v>
      </c>
      <c r="L375" s="24"/>
    </row>
    <row r="376" spans="2:12" ht="17.45" customHeight="1" x14ac:dyDescent="0.2">
      <c r="C376" s="19" t="s">
        <v>290</v>
      </c>
      <c r="D376" s="5">
        <f t="shared" si="84"/>
        <v>4</v>
      </c>
      <c r="E376" s="4" t="s">
        <v>11</v>
      </c>
      <c r="F376" s="4" t="s">
        <v>11</v>
      </c>
      <c r="G376" s="4">
        <v>1</v>
      </c>
      <c r="H376" s="28">
        <v>2</v>
      </c>
      <c r="I376" s="4" t="s">
        <v>11</v>
      </c>
      <c r="J376" s="4">
        <v>1</v>
      </c>
      <c r="K376" s="6" t="s">
        <v>11</v>
      </c>
      <c r="L376" s="24"/>
    </row>
    <row r="377" spans="2:12" ht="17.45" customHeight="1" x14ac:dyDescent="0.2">
      <c r="C377" s="19" t="s">
        <v>291</v>
      </c>
      <c r="D377" s="5">
        <f t="shared" si="84"/>
        <v>9</v>
      </c>
      <c r="E377" s="28">
        <v>4</v>
      </c>
      <c r="F377" s="28">
        <v>1</v>
      </c>
      <c r="G377" s="4">
        <v>1</v>
      </c>
      <c r="H377" s="4" t="s">
        <v>11</v>
      </c>
      <c r="I377" s="4" t="s">
        <v>11</v>
      </c>
      <c r="J377" s="4">
        <v>2</v>
      </c>
      <c r="K377" s="29">
        <v>1</v>
      </c>
      <c r="L377" s="24"/>
    </row>
    <row r="378" spans="2:12" ht="17.45" customHeight="1" x14ac:dyDescent="0.2">
      <c r="C378" s="19" t="s">
        <v>292</v>
      </c>
      <c r="D378" s="5">
        <f t="shared" si="84"/>
        <v>1</v>
      </c>
      <c r="E378" s="4">
        <v>1</v>
      </c>
      <c r="F378" s="4" t="s">
        <v>11</v>
      </c>
      <c r="G378" s="4" t="s">
        <v>11</v>
      </c>
      <c r="H378" s="4" t="s">
        <v>11</v>
      </c>
      <c r="I378" s="4" t="s">
        <v>11</v>
      </c>
      <c r="J378" s="4" t="s">
        <v>11</v>
      </c>
      <c r="K378" s="6" t="s">
        <v>11</v>
      </c>
      <c r="L378" s="24"/>
    </row>
    <row r="379" spans="2:12" ht="17.45" customHeight="1" x14ac:dyDescent="0.2">
      <c r="C379" s="19" t="s">
        <v>293</v>
      </c>
      <c r="D379" s="5">
        <f t="shared" si="84"/>
        <v>1</v>
      </c>
      <c r="E379" s="4" t="s">
        <v>11</v>
      </c>
      <c r="F379" s="4" t="s">
        <v>11</v>
      </c>
      <c r="G379" s="4" t="s">
        <v>11</v>
      </c>
      <c r="H379" s="4" t="s">
        <v>11</v>
      </c>
      <c r="I379" s="4" t="s">
        <v>11</v>
      </c>
      <c r="J379" s="4">
        <v>1</v>
      </c>
      <c r="K379" s="6" t="s">
        <v>11</v>
      </c>
      <c r="L379" s="24"/>
    </row>
    <row r="380" spans="2:12" ht="17.45" customHeight="1" x14ac:dyDescent="0.2">
      <c r="C380" s="19" t="s">
        <v>294</v>
      </c>
      <c r="D380" s="5">
        <f t="shared" si="84"/>
        <v>4</v>
      </c>
      <c r="E380" s="4">
        <v>2</v>
      </c>
      <c r="F380" s="28">
        <v>1</v>
      </c>
      <c r="G380" s="4" t="s">
        <v>11</v>
      </c>
      <c r="H380" s="4" t="s">
        <v>11</v>
      </c>
      <c r="I380" s="4" t="s">
        <v>11</v>
      </c>
      <c r="J380" s="4">
        <v>1</v>
      </c>
      <c r="K380" s="6" t="s">
        <v>11</v>
      </c>
      <c r="L380" s="24"/>
    </row>
    <row r="381" spans="2:12" ht="17.45" customHeight="1" x14ac:dyDescent="0.2">
      <c r="C381" s="19" t="s">
        <v>295</v>
      </c>
      <c r="D381" s="5">
        <f t="shared" si="84"/>
        <v>4</v>
      </c>
      <c r="E381" s="4">
        <v>1</v>
      </c>
      <c r="F381" s="4"/>
      <c r="G381" s="4">
        <v>1</v>
      </c>
      <c r="H381" s="4" t="s">
        <v>11</v>
      </c>
      <c r="I381" s="4">
        <v>1</v>
      </c>
      <c r="J381" s="4" t="s">
        <v>11</v>
      </c>
      <c r="K381" s="6">
        <v>1</v>
      </c>
      <c r="L381" s="24"/>
    </row>
    <row r="382" spans="2:12" ht="17.45" customHeight="1" x14ac:dyDescent="0.2">
      <c r="C382" s="19" t="s">
        <v>296</v>
      </c>
      <c r="D382" s="5">
        <f t="shared" si="84"/>
        <v>7</v>
      </c>
      <c r="E382" s="28">
        <v>3</v>
      </c>
      <c r="F382" s="4">
        <v>2</v>
      </c>
      <c r="G382" s="4" t="s">
        <v>11</v>
      </c>
      <c r="H382" s="4" t="s">
        <v>11</v>
      </c>
      <c r="I382" s="4">
        <v>1</v>
      </c>
      <c r="J382" s="4">
        <v>1</v>
      </c>
      <c r="K382" s="6" t="s">
        <v>11</v>
      </c>
      <c r="L382" s="24"/>
    </row>
    <row r="383" spans="2:12" ht="17.45" customHeight="1" x14ac:dyDescent="0.2">
      <c r="C383" s="19" t="s">
        <v>298</v>
      </c>
      <c r="D383" s="5">
        <f t="shared" ref="D383:D387" si="85">SUM(E383:K383)</f>
        <v>2</v>
      </c>
      <c r="E383" s="4">
        <v>1</v>
      </c>
      <c r="F383" s="4" t="s">
        <v>11</v>
      </c>
      <c r="G383" s="4" t="s">
        <v>11</v>
      </c>
      <c r="H383" s="4" t="s">
        <v>11</v>
      </c>
      <c r="I383" s="4" t="s">
        <v>11</v>
      </c>
      <c r="J383" s="4" t="s">
        <v>11</v>
      </c>
      <c r="K383" s="6">
        <v>1</v>
      </c>
      <c r="L383" s="24"/>
    </row>
    <row r="384" spans="2:12" ht="17.45" customHeight="1" x14ac:dyDescent="0.2">
      <c r="C384" s="19" t="s">
        <v>299</v>
      </c>
      <c r="D384" s="5">
        <f t="shared" si="85"/>
        <v>1</v>
      </c>
      <c r="E384" s="4" t="s">
        <v>11</v>
      </c>
      <c r="F384" s="4" t="s">
        <v>11</v>
      </c>
      <c r="G384" s="4" t="s">
        <v>11</v>
      </c>
      <c r="H384" s="4" t="s">
        <v>11</v>
      </c>
      <c r="I384" s="4">
        <v>1</v>
      </c>
      <c r="J384" s="4" t="s">
        <v>11</v>
      </c>
      <c r="K384" s="6" t="s">
        <v>11</v>
      </c>
      <c r="L384" s="24"/>
    </row>
    <row r="385" spans="1:12" ht="17.45" customHeight="1" x14ac:dyDescent="0.2">
      <c r="C385" s="19" t="s">
        <v>300</v>
      </c>
      <c r="D385" s="5">
        <f t="shared" si="85"/>
        <v>7</v>
      </c>
      <c r="E385" s="4" t="s">
        <v>11</v>
      </c>
      <c r="F385" s="4" t="s">
        <v>11</v>
      </c>
      <c r="G385" s="4">
        <v>1</v>
      </c>
      <c r="H385" s="4" t="s">
        <v>11</v>
      </c>
      <c r="I385" s="4">
        <v>1</v>
      </c>
      <c r="J385" s="4">
        <v>3</v>
      </c>
      <c r="K385" s="6">
        <v>2</v>
      </c>
      <c r="L385" s="24"/>
    </row>
    <row r="386" spans="1:12" ht="17.45" customHeight="1" x14ac:dyDescent="0.2">
      <c r="C386" s="19" t="s">
        <v>195</v>
      </c>
      <c r="D386" s="5">
        <f t="shared" si="85"/>
        <v>20</v>
      </c>
      <c r="E386" s="4">
        <v>1</v>
      </c>
      <c r="F386" s="4">
        <v>3</v>
      </c>
      <c r="G386" s="4" t="s">
        <v>11</v>
      </c>
      <c r="H386" s="4">
        <v>5</v>
      </c>
      <c r="I386" s="4">
        <v>2</v>
      </c>
      <c r="J386" s="4">
        <v>3</v>
      </c>
      <c r="K386" s="6">
        <v>6</v>
      </c>
      <c r="L386" s="24"/>
    </row>
    <row r="387" spans="1:12" ht="17.45" customHeight="1" x14ac:dyDescent="0.2">
      <c r="C387" s="19" t="s">
        <v>301</v>
      </c>
      <c r="D387" s="5">
        <f t="shared" si="85"/>
        <v>3</v>
      </c>
      <c r="E387" s="28">
        <v>1</v>
      </c>
      <c r="F387" s="4" t="s">
        <v>11</v>
      </c>
      <c r="G387" s="4" t="s">
        <v>11</v>
      </c>
      <c r="H387" s="4" t="s">
        <v>11</v>
      </c>
      <c r="I387" s="4" t="s">
        <v>11</v>
      </c>
      <c r="J387" s="4" t="s">
        <v>11</v>
      </c>
      <c r="K387" s="25">
        <v>2</v>
      </c>
      <c r="L387" s="24"/>
    </row>
    <row r="388" spans="1:12" ht="17.45" customHeight="1" x14ac:dyDescent="0.2">
      <c r="C388" s="19" t="s">
        <v>302</v>
      </c>
      <c r="D388" s="5">
        <f>SUM(E388:K388)</f>
        <v>2</v>
      </c>
      <c r="E388" s="4" t="s">
        <v>11</v>
      </c>
      <c r="F388" s="4">
        <v>1</v>
      </c>
      <c r="G388" s="4" t="s">
        <v>11</v>
      </c>
      <c r="H388" s="4">
        <v>1</v>
      </c>
      <c r="I388" s="4" t="s">
        <v>11</v>
      </c>
      <c r="J388" s="4" t="s">
        <v>11</v>
      </c>
      <c r="K388" s="6" t="s">
        <v>11</v>
      </c>
      <c r="L388" s="24"/>
    </row>
    <row r="389" spans="1:12" ht="17.45" customHeight="1" x14ac:dyDescent="0.2">
      <c r="C389" s="19" t="s">
        <v>303</v>
      </c>
      <c r="D389" s="5">
        <f>SUM(E389:K389)</f>
        <v>1</v>
      </c>
      <c r="E389" s="4" t="s">
        <v>11</v>
      </c>
      <c r="F389" s="4" t="s">
        <v>11</v>
      </c>
      <c r="G389" s="4" t="s">
        <v>11</v>
      </c>
      <c r="H389" s="4" t="s">
        <v>11</v>
      </c>
      <c r="I389" s="4">
        <v>1</v>
      </c>
      <c r="J389" s="4" t="s">
        <v>11</v>
      </c>
      <c r="K389" s="6" t="s">
        <v>11</v>
      </c>
      <c r="L389" s="24"/>
    </row>
    <row r="390" spans="1:12" ht="20.100000000000001" customHeight="1" x14ac:dyDescent="0.2">
      <c r="A390" s="53" t="s">
        <v>10</v>
      </c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24"/>
    </row>
    <row r="391" spans="1:12" ht="20.100000000000001" customHeight="1" x14ac:dyDescent="0.2">
      <c r="A391" s="53" t="s">
        <v>15</v>
      </c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24"/>
    </row>
    <row r="392" spans="1:12" ht="9.75" customHeight="1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24"/>
    </row>
    <row r="393" spans="1:12" s="22" customFormat="1" ht="20.25" customHeight="1" x14ac:dyDescent="0.2">
      <c r="A393" s="54" t="s">
        <v>13</v>
      </c>
      <c r="B393" s="54"/>
      <c r="C393" s="55"/>
      <c r="D393" s="60" t="s">
        <v>0</v>
      </c>
      <c r="E393" s="61"/>
      <c r="F393" s="61"/>
      <c r="G393" s="61"/>
      <c r="H393" s="61"/>
      <c r="I393" s="61"/>
      <c r="J393" s="61"/>
      <c r="K393" s="61"/>
      <c r="L393" s="24"/>
    </row>
    <row r="394" spans="1:12" s="22" customFormat="1" ht="20.25" customHeight="1" x14ac:dyDescent="0.2">
      <c r="A394" s="56"/>
      <c r="B394" s="56"/>
      <c r="C394" s="57"/>
      <c r="D394" s="62" t="s">
        <v>1</v>
      </c>
      <c r="E394" s="64" t="s">
        <v>2</v>
      </c>
      <c r="F394" s="61"/>
      <c r="G394" s="61"/>
      <c r="H394" s="61"/>
      <c r="I394" s="61"/>
      <c r="J394" s="61"/>
      <c r="K394" s="61"/>
      <c r="L394" s="24"/>
    </row>
    <row r="395" spans="1:12" s="22" customFormat="1" ht="32.25" customHeight="1" x14ac:dyDescent="0.2">
      <c r="A395" s="58"/>
      <c r="B395" s="58"/>
      <c r="C395" s="59"/>
      <c r="D395" s="63"/>
      <c r="E395" s="47" t="s">
        <v>3</v>
      </c>
      <c r="F395" s="47" t="s">
        <v>4</v>
      </c>
      <c r="G395" s="47" t="s">
        <v>5</v>
      </c>
      <c r="H395" s="47" t="s">
        <v>6</v>
      </c>
      <c r="I395" s="47" t="s">
        <v>7</v>
      </c>
      <c r="J395" s="47" t="s">
        <v>8</v>
      </c>
      <c r="K395" s="48" t="s">
        <v>9</v>
      </c>
      <c r="L395" s="24"/>
    </row>
    <row r="396" spans="1:12" ht="17.45" customHeight="1" x14ac:dyDescent="0.2">
      <c r="B396" s="25" t="s">
        <v>50</v>
      </c>
      <c r="D396" s="5">
        <f>SUM(E396:K396)</f>
        <v>270</v>
      </c>
      <c r="E396" s="34">
        <f>SUM(E397:E411)</f>
        <v>54</v>
      </c>
      <c r="F396" s="34">
        <f t="shared" ref="F396:K396" si="86">SUM(F397:F411)</f>
        <v>42</v>
      </c>
      <c r="G396" s="34">
        <f t="shared" si="86"/>
        <v>27</v>
      </c>
      <c r="H396" s="34">
        <f t="shared" si="86"/>
        <v>21</v>
      </c>
      <c r="I396" s="34">
        <f t="shared" si="86"/>
        <v>38</v>
      </c>
      <c r="J396" s="34">
        <f t="shared" si="86"/>
        <v>36</v>
      </c>
      <c r="K396" s="35">
        <f t="shared" si="86"/>
        <v>52</v>
      </c>
      <c r="L396" s="24"/>
    </row>
    <row r="397" spans="1:12" ht="17.45" customHeight="1" x14ac:dyDescent="0.2">
      <c r="C397" s="19" t="s">
        <v>308</v>
      </c>
      <c r="D397" s="5">
        <f t="shared" ref="D397:D407" si="87">SUM(E397:K397)</f>
        <v>159</v>
      </c>
      <c r="E397" s="28">
        <v>26</v>
      </c>
      <c r="F397" s="28">
        <v>24</v>
      </c>
      <c r="G397" s="28">
        <v>17</v>
      </c>
      <c r="H397" s="28">
        <v>14</v>
      </c>
      <c r="I397" s="28">
        <v>21</v>
      </c>
      <c r="J397" s="28">
        <v>25</v>
      </c>
      <c r="K397" s="29">
        <v>32</v>
      </c>
      <c r="L397" s="24"/>
    </row>
    <row r="398" spans="1:12" ht="17.45" customHeight="1" x14ac:dyDescent="0.2">
      <c r="C398" s="19" t="s">
        <v>305</v>
      </c>
      <c r="D398" s="5">
        <f t="shared" si="87"/>
        <v>4</v>
      </c>
      <c r="E398" s="28">
        <v>2</v>
      </c>
      <c r="F398" s="4">
        <v>2</v>
      </c>
      <c r="G398" s="4" t="s">
        <v>11</v>
      </c>
      <c r="H398" s="4" t="s">
        <v>11</v>
      </c>
      <c r="I398" s="4" t="s">
        <v>11</v>
      </c>
      <c r="J398" s="4" t="s">
        <v>11</v>
      </c>
      <c r="K398" s="6" t="s">
        <v>11</v>
      </c>
      <c r="L398" s="24"/>
    </row>
    <row r="399" spans="1:12" ht="17.45" customHeight="1" x14ac:dyDescent="0.2">
      <c r="C399" s="19" t="s">
        <v>306</v>
      </c>
      <c r="D399" s="5">
        <f t="shared" si="87"/>
        <v>8</v>
      </c>
      <c r="E399" s="4">
        <v>3</v>
      </c>
      <c r="F399" s="4">
        <v>2</v>
      </c>
      <c r="G399" s="4" t="s">
        <v>11</v>
      </c>
      <c r="H399" s="4" t="s">
        <v>11</v>
      </c>
      <c r="I399" s="4">
        <v>2</v>
      </c>
      <c r="J399" s="4" t="s">
        <v>11</v>
      </c>
      <c r="K399" s="6">
        <v>1</v>
      </c>
      <c r="L399" s="24"/>
    </row>
    <row r="400" spans="1:12" ht="17.45" customHeight="1" x14ac:dyDescent="0.2">
      <c r="C400" s="19" t="s">
        <v>307</v>
      </c>
      <c r="D400" s="5">
        <f t="shared" si="87"/>
        <v>5</v>
      </c>
      <c r="E400" s="28">
        <v>2</v>
      </c>
      <c r="F400" s="4">
        <v>1</v>
      </c>
      <c r="G400" s="4" t="s">
        <v>11</v>
      </c>
      <c r="H400" s="4" t="s">
        <v>11</v>
      </c>
      <c r="I400" s="28">
        <v>2</v>
      </c>
      <c r="J400" s="4" t="s">
        <v>11</v>
      </c>
      <c r="K400" s="6" t="s">
        <v>11</v>
      </c>
      <c r="L400" s="24"/>
    </row>
    <row r="401" spans="2:12" ht="17.45" customHeight="1" x14ac:dyDescent="0.2">
      <c r="C401" s="19" t="s">
        <v>309</v>
      </c>
      <c r="D401" s="5">
        <f t="shared" si="87"/>
        <v>7</v>
      </c>
      <c r="E401" s="4" t="s">
        <v>11</v>
      </c>
      <c r="F401" s="4">
        <v>1</v>
      </c>
      <c r="G401" s="4" t="s">
        <v>11</v>
      </c>
      <c r="H401" s="4" t="s">
        <v>11</v>
      </c>
      <c r="I401" s="28">
        <v>1</v>
      </c>
      <c r="J401" s="4">
        <v>2</v>
      </c>
      <c r="K401" s="29">
        <v>3</v>
      </c>
      <c r="L401" s="24"/>
    </row>
    <row r="402" spans="2:12" ht="17.45" customHeight="1" x14ac:dyDescent="0.2">
      <c r="C402" s="19" t="s">
        <v>310</v>
      </c>
      <c r="D402" s="5">
        <f t="shared" si="87"/>
        <v>1</v>
      </c>
      <c r="E402" s="4">
        <v>1</v>
      </c>
      <c r="F402" s="4" t="s">
        <v>11</v>
      </c>
      <c r="G402" s="4" t="s">
        <v>11</v>
      </c>
      <c r="H402" s="4" t="s">
        <v>11</v>
      </c>
      <c r="I402" s="4" t="s">
        <v>11</v>
      </c>
      <c r="J402" s="4" t="s">
        <v>11</v>
      </c>
      <c r="K402" s="6" t="s">
        <v>11</v>
      </c>
      <c r="L402" s="24"/>
    </row>
    <row r="403" spans="2:12" ht="17.45" customHeight="1" x14ac:dyDescent="0.2">
      <c r="C403" s="19" t="s">
        <v>312</v>
      </c>
      <c r="D403" s="5">
        <f t="shared" si="87"/>
        <v>6</v>
      </c>
      <c r="E403" s="4">
        <v>1</v>
      </c>
      <c r="F403" s="4">
        <v>2</v>
      </c>
      <c r="G403" s="4" t="s">
        <v>11</v>
      </c>
      <c r="H403" s="4" t="s">
        <v>11</v>
      </c>
      <c r="I403" s="4">
        <v>1</v>
      </c>
      <c r="J403" s="4" t="s">
        <v>11</v>
      </c>
      <c r="K403" s="6">
        <v>2</v>
      </c>
      <c r="L403" s="24"/>
    </row>
    <row r="404" spans="2:12" ht="17.45" customHeight="1" x14ac:dyDescent="0.2">
      <c r="C404" s="19" t="s">
        <v>313</v>
      </c>
      <c r="D404" s="5">
        <f t="shared" si="87"/>
        <v>11</v>
      </c>
      <c r="E404" s="28">
        <v>2</v>
      </c>
      <c r="F404" s="28">
        <v>2</v>
      </c>
      <c r="G404" s="4">
        <v>3</v>
      </c>
      <c r="H404" s="4" t="s">
        <v>11</v>
      </c>
      <c r="I404" s="4" t="s">
        <v>11</v>
      </c>
      <c r="J404" s="4" t="s">
        <v>11</v>
      </c>
      <c r="K404" s="6">
        <v>4</v>
      </c>
      <c r="L404" s="24"/>
    </row>
    <row r="405" spans="2:12" ht="17.45" customHeight="1" x14ac:dyDescent="0.2">
      <c r="C405" s="19" t="s">
        <v>311</v>
      </c>
      <c r="D405" s="5">
        <f t="shared" si="87"/>
        <v>3</v>
      </c>
      <c r="E405" s="28">
        <v>1</v>
      </c>
      <c r="F405" s="4" t="s">
        <v>11</v>
      </c>
      <c r="G405" s="4">
        <v>1</v>
      </c>
      <c r="H405" s="4" t="s">
        <v>11</v>
      </c>
      <c r="I405" s="4">
        <v>1</v>
      </c>
      <c r="J405" s="4" t="s">
        <v>11</v>
      </c>
      <c r="K405" s="6" t="s">
        <v>11</v>
      </c>
      <c r="L405" s="24"/>
    </row>
    <row r="406" spans="2:12" ht="17.45" customHeight="1" x14ac:dyDescent="0.2">
      <c r="C406" s="19" t="s">
        <v>271</v>
      </c>
      <c r="D406" s="5">
        <f t="shared" si="87"/>
        <v>20</v>
      </c>
      <c r="E406" s="28">
        <v>3</v>
      </c>
      <c r="F406" s="4">
        <v>1</v>
      </c>
      <c r="G406" s="4">
        <v>2</v>
      </c>
      <c r="H406" s="4">
        <v>2</v>
      </c>
      <c r="I406" s="4">
        <v>5</v>
      </c>
      <c r="J406" s="4">
        <v>5</v>
      </c>
      <c r="K406" s="6">
        <v>2</v>
      </c>
      <c r="L406" s="24"/>
    </row>
    <row r="407" spans="2:12" ht="17.45" customHeight="1" x14ac:dyDescent="0.2">
      <c r="C407" s="19" t="s">
        <v>314</v>
      </c>
      <c r="D407" s="5">
        <f t="shared" si="87"/>
        <v>11</v>
      </c>
      <c r="E407" s="28">
        <v>3</v>
      </c>
      <c r="F407" s="28">
        <v>2</v>
      </c>
      <c r="G407" s="4" t="s">
        <v>11</v>
      </c>
      <c r="H407" s="4">
        <v>2</v>
      </c>
      <c r="I407" s="30">
        <v>1</v>
      </c>
      <c r="J407" s="30">
        <v>1</v>
      </c>
      <c r="K407" s="25">
        <v>2</v>
      </c>
      <c r="L407" s="24"/>
    </row>
    <row r="408" spans="2:12" ht="17.45" customHeight="1" x14ac:dyDescent="0.2">
      <c r="C408" s="19" t="s">
        <v>315</v>
      </c>
      <c r="D408" s="5">
        <f>SUM(E408:K408)</f>
        <v>4</v>
      </c>
      <c r="E408" s="28">
        <v>1</v>
      </c>
      <c r="F408" s="4">
        <v>1</v>
      </c>
      <c r="G408" s="4" t="s">
        <v>11</v>
      </c>
      <c r="H408" s="4" t="s">
        <v>11</v>
      </c>
      <c r="I408" s="4" t="s">
        <v>11</v>
      </c>
      <c r="J408" s="30">
        <v>2</v>
      </c>
      <c r="K408" s="6" t="s">
        <v>11</v>
      </c>
      <c r="L408" s="24"/>
    </row>
    <row r="409" spans="2:12" ht="17.45" customHeight="1" x14ac:dyDescent="0.2">
      <c r="C409" s="19" t="s">
        <v>304</v>
      </c>
      <c r="D409" s="5">
        <f>SUM(E409:K409)</f>
        <v>3</v>
      </c>
      <c r="E409" s="4" t="s">
        <v>11</v>
      </c>
      <c r="F409" s="4">
        <v>1</v>
      </c>
      <c r="G409" s="4">
        <v>1</v>
      </c>
      <c r="H409" s="4" t="s">
        <v>11</v>
      </c>
      <c r="I409" s="4" t="s">
        <v>11</v>
      </c>
      <c r="J409" s="4" t="s">
        <v>11</v>
      </c>
      <c r="K409" s="6">
        <v>1</v>
      </c>
      <c r="L409" s="24"/>
    </row>
    <row r="410" spans="2:12" ht="17.45" customHeight="1" x14ac:dyDescent="0.2">
      <c r="C410" s="19" t="s">
        <v>316</v>
      </c>
      <c r="D410" s="5">
        <f>SUM(E410:K410)</f>
        <v>5</v>
      </c>
      <c r="E410" s="4">
        <v>1</v>
      </c>
      <c r="F410" s="4" t="s">
        <v>11</v>
      </c>
      <c r="G410" s="28">
        <v>1</v>
      </c>
      <c r="H410" s="4" t="s">
        <v>11</v>
      </c>
      <c r="I410" s="4">
        <v>2</v>
      </c>
      <c r="J410" s="4" t="s">
        <v>11</v>
      </c>
      <c r="K410" s="6">
        <v>1</v>
      </c>
      <c r="L410" s="24"/>
    </row>
    <row r="411" spans="2:12" ht="17.45" customHeight="1" x14ac:dyDescent="0.2">
      <c r="C411" s="19" t="s">
        <v>539</v>
      </c>
      <c r="D411" s="5">
        <f>SUM(E411:K411)</f>
        <v>23</v>
      </c>
      <c r="E411" s="4">
        <v>8</v>
      </c>
      <c r="F411" s="4">
        <v>3</v>
      </c>
      <c r="G411" s="4">
        <v>2</v>
      </c>
      <c r="H411" s="4">
        <v>3</v>
      </c>
      <c r="I411" s="30">
        <v>2</v>
      </c>
      <c r="J411" s="4">
        <v>1</v>
      </c>
      <c r="K411" s="25">
        <v>4</v>
      </c>
      <c r="L411" s="24"/>
    </row>
    <row r="412" spans="2:12" ht="17.45" customHeight="1" x14ac:dyDescent="0.2">
      <c r="B412" s="25" t="s">
        <v>51</v>
      </c>
      <c r="D412" s="5">
        <f t="shared" ref="D412:D418" si="88">SUM(E412:K412)</f>
        <v>43</v>
      </c>
      <c r="E412" s="34">
        <f t="shared" ref="E412:K412" si="89">SUM(E413:E421)</f>
        <v>8</v>
      </c>
      <c r="F412" s="34">
        <f t="shared" si="89"/>
        <v>8</v>
      </c>
      <c r="G412" s="34">
        <f t="shared" si="89"/>
        <v>4</v>
      </c>
      <c r="H412" s="34">
        <f t="shared" si="89"/>
        <v>8</v>
      </c>
      <c r="I412" s="34">
        <f t="shared" si="89"/>
        <v>2</v>
      </c>
      <c r="J412" s="34">
        <f t="shared" si="89"/>
        <v>7</v>
      </c>
      <c r="K412" s="33">
        <f t="shared" si="89"/>
        <v>6</v>
      </c>
      <c r="L412" s="24"/>
    </row>
    <row r="413" spans="2:12" ht="17.45" customHeight="1" x14ac:dyDescent="0.2">
      <c r="C413" s="19" t="s">
        <v>323</v>
      </c>
      <c r="D413" s="5">
        <f t="shared" si="88"/>
        <v>17</v>
      </c>
      <c r="E413" s="28">
        <v>3</v>
      </c>
      <c r="F413" s="28">
        <v>2</v>
      </c>
      <c r="G413" s="28">
        <v>1</v>
      </c>
      <c r="H413" s="28">
        <v>5</v>
      </c>
      <c r="I413" s="28">
        <v>1</v>
      </c>
      <c r="J413" s="4">
        <v>2</v>
      </c>
      <c r="K413" s="29">
        <v>3</v>
      </c>
      <c r="L413" s="24"/>
    </row>
    <row r="414" spans="2:12" ht="17.45" customHeight="1" x14ac:dyDescent="0.2">
      <c r="C414" s="19" t="s">
        <v>317</v>
      </c>
      <c r="D414" s="5">
        <f t="shared" si="88"/>
        <v>1</v>
      </c>
      <c r="E414" s="4" t="s">
        <v>11</v>
      </c>
      <c r="F414" s="4" t="s">
        <v>11</v>
      </c>
      <c r="G414" s="4" t="s">
        <v>11</v>
      </c>
      <c r="H414" s="4" t="s">
        <v>11</v>
      </c>
      <c r="I414" s="4" t="s">
        <v>11</v>
      </c>
      <c r="J414" s="4">
        <v>1</v>
      </c>
      <c r="K414" s="6" t="s">
        <v>11</v>
      </c>
      <c r="L414" s="24"/>
    </row>
    <row r="415" spans="2:12" ht="17.45" customHeight="1" x14ac:dyDescent="0.2">
      <c r="C415" s="19" t="s">
        <v>318</v>
      </c>
      <c r="D415" s="5">
        <f t="shared" si="88"/>
        <v>3</v>
      </c>
      <c r="E415" s="4">
        <v>1</v>
      </c>
      <c r="F415" s="4" t="s">
        <v>11</v>
      </c>
      <c r="G415" s="4" t="s">
        <v>11</v>
      </c>
      <c r="H415" s="4" t="s">
        <v>11</v>
      </c>
      <c r="I415" s="4" t="s">
        <v>11</v>
      </c>
      <c r="J415" s="4">
        <v>2</v>
      </c>
      <c r="K415" s="6" t="s">
        <v>11</v>
      </c>
      <c r="L415" s="24"/>
    </row>
    <row r="416" spans="2:12" ht="17.45" customHeight="1" x14ac:dyDescent="0.2">
      <c r="C416" s="19" t="s">
        <v>319</v>
      </c>
      <c r="D416" s="5">
        <f t="shared" si="88"/>
        <v>7</v>
      </c>
      <c r="E416" s="4">
        <v>3</v>
      </c>
      <c r="F416" s="28">
        <v>4</v>
      </c>
      <c r="G416" s="4" t="s">
        <v>11</v>
      </c>
      <c r="H416" s="4" t="s">
        <v>11</v>
      </c>
      <c r="I416" s="4" t="s">
        <v>11</v>
      </c>
      <c r="J416" s="4" t="s">
        <v>11</v>
      </c>
      <c r="K416" s="6" t="s">
        <v>11</v>
      </c>
      <c r="L416" s="24"/>
    </row>
    <row r="417" spans="1:12" ht="17.45" customHeight="1" x14ac:dyDescent="0.2">
      <c r="C417" s="19" t="s">
        <v>320</v>
      </c>
      <c r="D417" s="5">
        <f t="shared" si="88"/>
        <v>2</v>
      </c>
      <c r="E417" s="4" t="s">
        <v>11</v>
      </c>
      <c r="F417" s="4" t="s">
        <v>11</v>
      </c>
      <c r="G417" s="4">
        <v>1</v>
      </c>
      <c r="H417" s="4">
        <v>1</v>
      </c>
      <c r="I417" s="4" t="s">
        <v>11</v>
      </c>
      <c r="J417" s="4" t="s">
        <v>11</v>
      </c>
      <c r="K417" s="6" t="s">
        <v>11</v>
      </c>
      <c r="L417" s="24"/>
    </row>
    <row r="418" spans="1:12" ht="17.45" customHeight="1" x14ac:dyDescent="0.2">
      <c r="C418" s="19" t="s">
        <v>321</v>
      </c>
      <c r="D418" s="5">
        <f t="shared" si="88"/>
        <v>1</v>
      </c>
      <c r="E418" s="4" t="s">
        <v>11</v>
      </c>
      <c r="F418" s="4" t="s">
        <v>11</v>
      </c>
      <c r="G418" s="4">
        <v>1</v>
      </c>
      <c r="H418" s="4" t="s">
        <v>11</v>
      </c>
      <c r="I418" s="4" t="s">
        <v>11</v>
      </c>
      <c r="J418" s="4" t="s">
        <v>11</v>
      </c>
      <c r="K418" s="6" t="s">
        <v>11</v>
      </c>
      <c r="L418" s="24"/>
    </row>
    <row r="419" spans="1:12" ht="17.45" customHeight="1" x14ac:dyDescent="0.2">
      <c r="C419" s="19" t="s">
        <v>44</v>
      </c>
      <c r="D419" s="5">
        <f t="shared" ref="D419:D421" si="90">SUM(E419:K419)</f>
        <v>2</v>
      </c>
      <c r="E419" s="4" t="s">
        <v>11</v>
      </c>
      <c r="F419" s="4" t="s">
        <v>11</v>
      </c>
      <c r="G419" s="4" t="s">
        <v>11</v>
      </c>
      <c r="H419" s="4" t="s">
        <v>11</v>
      </c>
      <c r="I419" s="28">
        <v>1</v>
      </c>
      <c r="J419" s="4" t="s">
        <v>11</v>
      </c>
      <c r="K419" s="6">
        <v>1</v>
      </c>
      <c r="L419" s="24"/>
    </row>
    <row r="420" spans="1:12" ht="17.45" customHeight="1" x14ac:dyDescent="0.2">
      <c r="C420" s="19" t="s">
        <v>47</v>
      </c>
      <c r="D420" s="5">
        <f t="shared" si="90"/>
        <v>1</v>
      </c>
      <c r="E420" s="4">
        <v>1</v>
      </c>
      <c r="F420" s="4" t="s">
        <v>11</v>
      </c>
      <c r="G420" s="4" t="s">
        <v>11</v>
      </c>
      <c r="H420" s="4" t="s">
        <v>11</v>
      </c>
      <c r="I420" s="4" t="s">
        <v>11</v>
      </c>
      <c r="J420" s="4" t="s">
        <v>11</v>
      </c>
      <c r="K420" s="6" t="s">
        <v>11</v>
      </c>
      <c r="L420" s="24"/>
    </row>
    <row r="421" spans="1:12" ht="17.45" customHeight="1" x14ac:dyDescent="0.2">
      <c r="C421" s="19" t="s">
        <v>322</v>
      </c>
      <c r="D421" s="5">
        <f t="shared" si="90"/>
        <v>9</v>
      </c>
      <c r="E421" s="4" t="s">
        <v>11</v>
      </c>
      <c r="F421" s="4">
        <v>2</v>
      </c>
      <c r="G421" s="4">
        <v>1</v>
      </c>
      <c r="H421" s="4">
        <v>2</v>
      </c>
      <c r="I421" s="4" t="s">
        <v>11</v>
      </c>
      <c r="J421" s="4">
        <v>2</v>
      </c>
      <c r="K421" s="6">
        <v>2</v>
      </c>
      <c r="L421" s="24"/>
    </row>
    <row r="422" spans="1:12" ht="17.45" customHeight="1" x14ac:dyDescent="0.2">
      <c r="B422" s="25" t="s">
        <v>62</v>
      </c>
      <c r="D422" s="5">
        <f>SUM(E422:K422)</f>
        <v>36</v>
      </c>
      <c r="E422" s="34">
        <f t="shared" ref="E422:K422" si="91">SUM(E423:E427)</f>
        <v>9</v>
      </c>
      <c r="F422" s="34">
        <f t="shared" si="91"/>
        <v>2</v>
      </c>
      <c r="G422" s="34">
        <f t="shared" si="91"/>
        <v>6</v>
      </c>
      <c r="H422" s="34">
        <f t="shared" si="91"/>
        <v>5</v>
      </c>
      <c r="I422" s="34">
        <f t="shared" si="91"/>
        <v>6</v>
      </c>
      <c r="J422" s="34">
        <f t="shared" si="91"/>
        <v>5</v>
      </c>
      <c r="K422" s="33">
        <f t="shared" si="91"/>
        <v>3</v>
      </c>
      <c r="L422" s="24"/>
    </row>
    <row r="423" spans="1:12" ht="17.45" customHeight="1" x14ac:dyDescent="0.2">
      <c r="C423" s="19" t="s">
        <v>327</v>
      </c>
      <c r="D423" s="5">
        <f>SUM(E423:K423)</f>
        <v>20</v>
      </c>
      <c r="E423" s="28">
        <v>5</v>
      </c>
      <c r="F423" s="28">
        <v>2</v>
      </c>
      <c r="G423" s="28">
        <v>3</v>
      </c>
      <c r="H423" s="28">
        <v>3</v>
      </c>
      <c r="I423" s="4">
        <v>4</v>
      </c>
      <c r="J423" s="28">
        <v>2</v>
      </c>
      <c r="K423" s="29">
        <v>1</v>
      </c>
      <c r="L423" s="24"/>
    </row>
    <row r="424" spans="1:12" ht="17.45" customHeight="1" x14ac:dyDescent="0.2">
      <c r="C424" s="19" t="s">
        <v>324</v>
      </c>
      <c r="D424" s="5">
        <f>SUM(E424:K424)</f>
        <v>5</v>
      </c>
      <c r="E424" s="4">
        <v>1</v>
      </c>
      <c r="F424" s="4" t="s">
        <v>11</v>
      </c>
      <c r="G424" s="4" t="s">
        <v>11</v>
      </c>
      <c r="H424" s="4">
        <v>2</v>
      </c>
      <c r="I424" s="4">
        <v>1</v>
      </c>
      <c r="J424" s="28">
        <v>1</v>
      </c>
      <c r="K424" s="6" t="s">
        <v>11</v>
      </c>
      <c r="L424" s="24"/>
    </row>
    <row r="425" spans="1:12" ht="17.45" customHeight="1" x14ac:dyDescent="0.2">
      <c r="C425" s="19" t="s">
        <v>325</v>
      </c>
      <c r="D425" s="5">
        <f>SUM(E425:K425)</f>
        <v>9</v>
      </c>
      <c r="E425" s="4">
        <v>3</v>
      </c>
      <c r="F425" s="4" t="s">
        <v>11</v>
      </c>
      <c r="G425" s="4">
        <v>1</v>
      </c>
      <c r="H425" s="4" t="s">
        <v>11</v>
      </c>
      <c r="I425" s="4">
        <v>1</v>
      </c>
      <c r="J425" s="4">
        <v>2</v>
      </c>
      <c r="K425" s="6">
        <v>2</v>
      </c>
      <c r="L425" s="24"/>
    </row>
    <row r="426" spans="1:12" ht="17.45" customHeight="1" x14ac:dyDescent="0.2">
      <c r="C426" s="19" t="s">
        <v>328</v>
      </c>
      <c r="D426" s="5">
        <f t="shared" ref="D426:D447" si="92">SUM(E426:K426)</f>
        <v>1</v>
      </c>
      <c r="E426" s="4" t="s">
        <v>11</v>
      </c>
      <c r="F426" s="4" t="s">
        <v>11</v>
      </c>
      <c r="G426" s="4">
        <v>1</v>
      </c>
      <c r="H426" s="4" t="s">
        <v>11</v>
      </c>
      <c r="I426" s="4" t="s">
        <v>11</v>
      </c>
      <c r="J426" s="4" t="s">
        <v>11</v>
      </c>
      <c r="K426" s="6" t="s">
        <v>11</v>
      </c>
      <c r="L426" s="24"/>
    </row>
    <row r="427" spans="1:12" ht="17.45" customHeight="1" x14ac:dyDescent="0.2">
      <c r="C427" s="19" t="s">
        <v>326</v>
      </c>
      <c r="D427" s="5">
        <f t="shared" si="92"/>
        <v>1</v>
      </c>
      <c r="E427" s="4" t="s">
        <v>11</v>
      </c>
      <c r="F427" s="4" t="s">
        <v>11</v>
      </c>
      <c r="G427" s="4">
        <v>1</v>
      </c>
      <c r="H427" s="4" t="s">
        <v>11</v>
      </c>
      <c r="I427" s="4" t="s">
        <v>11</v>
      </c>
      <c r="J427" s="4" t="s">
        <v>11</v>
      </c>
      <c r="K427" s="6" t="s">
        <v>11</v>
      </c>
      <c r="L427" s="24"/>
    </row>
    <row r="428" spans="1:12" ht="17.45" customHeight="1" x14ac:dyDescent="0.2">
      <c r="C428" s="19"/>
      <c r="D428" s="9"/>
      <c r="E428" s="7"/>
      <c r="F428" s="7"/>
      <c r="G428" s="7"/>
      <c r="H428" s="7"/>
      <c r="I428" s="7"/>
      <c r="J428" s="7"/>
      <c r="K428" s="7"/>
      <c r="L428" s="24"/>
    </row>
    <row r="429" spans="1:12" ht="20.100000000000001" customHeight="1" x14ac:dyDescent="0.2">
      <c r="A429" s="53" t="s">
        <v>10</v>
      </c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24"/>
    </row>
    <row r="430" spans="1:12" ht="20.100000000000001" customHeight="1" x14ac:dyDescent="0.2">
      <c r="A430" s="53" t="s">
        <v>15</v>
      </c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24"/>
    </row>
    <row r="431" spans="1:12" ht="9.75" customHeight="1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24"/>
    </row>
    <row r="432" spans="1:12" s="22" customFormat="1" ht="20.25" customHeight="1" x14ac:dyDescent="0.2">
      <c r="A432" s="54" t="s">
        <v>13</v>
      </c>
      <c r="B432" s="54"/>
      <c r="C432" s="55"/>
      <c r="D432" s="60" t="s">
        <v>0</v>
      </c>
      <c r="E432" s="61"/>
      <c r="F432" s="61"/>
      <c r="G432" s="61"/>
      <c r="H432" s="61"/>
      <c r="I432" s="61"/>
      <c r="J432" s="61"/>
      <c r="K432" s="61"/>
      <c r="L432" s="24"/>
    </row>
    <row r="433" spans="1:12" s="22" customFormat="1" ht="20.25" customHeight="1" x14ac:dyDescent="0.2">
      <c r="A433" s="56"/>
      <c r="B433" s="56"/>
      <c r="C433" s="57"/>
      <c r="D433" s="62" t="s">
        <v>1</v>
      </c>
      <c r="E433" s="64" t="s">
        <v>2</v>
      </c>
      <c r="F433" s="61"/>
      <c r="G433" s="61"/>
      <c r="H433" s="61"/>
      <c r="I433" s="61"/>
      <c r="J433" s="61"/>
      <c r="K433" s="61"/>
      <c r="L433" s="24"/>
    </row>
    <row r="434" spans="1:12" s="22" customFormat="1" ht="32.25" customHeight="1" x14ac:dyDescent="0.2">
      <c r="A434" s="58"/>
      <c r="B434" s="58"/>
      <c r="C434" s="59"/>
      <c r="D434" s="63"/>
      <c r="E434" s="47" t="s">
        <v>3</v>
      </c>
      <c r="F434" s="47" t="s">
        <v>4</v>
      </c>
      <c r="G434" s="47" t="s">
        <v>5</v>
      </c>
      <c r="H434" s="47" t="s">
        <v>6</v>
      </c>
      <c r="I434" s="47" t="s">
        <v>7</v>
      </c>
      <c r="J434" s="47" t="s">
        <v>8</v>
      </c>
      <c r="K434" s="48" t="s">
        <v>9</v>
      </c>
      <c r="L434" s="24"/>
    </row>
    <row r="435" spans="1:12" ht="17.45" customHeight="1" x14ac:dyDescent="0.2">
      <c r="B435" s="20" t="s">
        <v>66</v>
      </c>
      <c r="C435" s="19"/>
      <c r="D435" s="5">
        <f>SUM(E435:K435)</f>
        <v>18</v>
      </c>
      <c r="E435" s="34">
        <f>SUM(E436:E440)</f>
        <v>3</v>
      </c>
      <c r="F435" s="34">
        <f t="shared" ref="F435:K435" si="93">SUM(F436:F440)</f>
        <v>3</v>
      </c>
      <c r="G435" s="34">
        <f t="shared" si="93"/>
        <v>2</v>
      </c>
      <c r="H435" s="34">
        <f t="shared" si="93"/>
        <v>2</v>
      </c>
      <c r="I435" s="34">
        <f t="shared" si="93"/>
        <v>1</v>
      </c>
      <c r="J435" s="34">
        <f t="shared" si="93"/>
        <v>2</v>
      </c>
      <c r="K435" s="35">
        <f t="shared" si="93"/>
        <v>5</v>
      </c>
      <c r="L435" s="24"/>
    </row>
    <row r="436" spans="1:12" ht="17.45" customHeight="1" x14ac:dyDescent="0.2">
      <c r="C436" s="19" t="s">
        <v>332</v>
      </c>
      <c r="D436" s="5">
        <f>SUM(E436:K436)</f>
        <v>7</v>
      </c>
      <c r="E436" s="4">
        <v>1</v>
      </c>
      <c r="F436" s="4" t="s">
        <v>11</v>
      </c>
      <c r="G436" s="4">
        <v>1</v>
      </c>
      <c r="H436" s="4">
        <v>1</v>
      </c>
      <c r="I436" s="4">
        <v>1</v>
      </c>
      <c r="J436" s="4">
        <v>2</v>
      </c>
      <c r="K436" s="7">
        <v>1</v>
      </c>
      <c r="L436" s="24"/>
    </row>
    <row r="437" spans="1:12" ht="17.45" customHeight="1" x14ac:dyDescent="0.2">
      <c r="C437" s="19" t="s">
        <v>329</v>
      </c>
      <c r="D437" s="5">
        <f t="shared" ref="D437:D440" si="94">SUM(E437:K437)</f>
        <v>1</v>
      </c>
      <c r="E437" s="4" t="s">
        <v>11</v>
      </c>
      <c r="F437" s="4">
        <v>1</v>
      </c>
      <c r="G437" s="4" t="s">
        <v>11</v>
      </c>
      <c r="H437" s="4" t="s">
        <v>11</v>
      </c>
      <c r="I437" s="4" t="s">
        <v>11</v>
      </c>
      <c r="J437" s="4" t="s">
        <v>11</v>
      </c>
      <c r="K437" s="6" t="s">
        <v>11</v>
      </c>
      <c r="L437" s="24"/>
    </row>
    <row r="438" spans="1:12" ht="17.45" customHeight="1" x14ac:dyDescent="0.2">
      <c r="C438" s="19" t="s">
        <v>330</v>
      </c>
      <c r="D438" s="5">
        <f t="shared" si="94"/>
        <v>2</v>
      </c>
      <c r="E438" s="4" t="s">
        <v>11</v>
      </c>
      <c r="F438" s="4" t="s">
        <v>11</v>
      </c>
      <c r="G438" s="4">
        <v>1</v>
      </c>
      <c r="H438" s="4">
        <v>1</v>
      </c>
      <c r="I438" s="4" t="s">
        <v>11</v>
      </c>
      <c r="J438" s="4" t="s">
        <v>11</v>
      </c>
      <c r="K438" s="6" t="s">
        <v>11</v>
      </c>
      <c r="L438" s="24"/>
    </row>
    <row r="439" spans="1:12" ht="17.45" customHeight="1" x14ac:dyDescent="0.2">
      <c r="C439" s="19" t="s">
        <v>179</v>
      </c>
      <c r="D439" s="5">
        <f t="shared" si="94"/>
        <v>4</v>
      </c>
      <c r="E439" s="4">
        <v>2</v>
      </c>
      <c r="F439" s="4" t="s">
        <v>11</v>
      </c>
      <c r="G439" s="4" t="s">
        <v>11</v>
      </c>
      <c r="H439" s="4" t="s">
        <v>11</v>
      </c>
      <c r="I439" s="4" t="s">
        <v>11</v>
      </c>
      <c r="J439" s="4" t="s">
        <v>11</v>
      </c>
      <c r="K439" s="29">
        <v>2</v>
      </c>
      <c r="L439" s="24"/>
    </row>
    <row r="440" spans="1:12" ht="17.45" customHeight="1" x14ac:dyDescent="0.2">
      <c r="C440" s="19" t="s">
        <v>331</v>
      </c>
      <c r="D440" s="5">
        <f t="shared" si="94"/>
        <v>4</v>
      </c>
      <c r="E440" s="4" t="s">
        <v>11</v>
      </c>
      <c r="F440" s="4">
        <v>2</v>
      </c>
      <c r="G440" s="4" t="s">
        <v>11</v>
      </c>
      <c r="H440" s="4" t="s">
        <v>11</v>
      </c>
      <c r="I440" s="4" t="s">
        <v>11</v>
      </c>
      <c r="J440" s="4" t="s">
        <v>11</v>
      </c>
      <c r="K440" s="6">
        <v>2</v>
      </c>
      <c r="L440" s="24"/>
    </row>
    <row r="441" spans="1:12" ht="17.45" customHeight="1" x14ac:dyDescent="0.2">
      <c r="B441" s="25" t="s">
        <v>81</v>
      </c>
      <c r="D441" s="5">
        <f t="shared" si="92"/>
        <v>30</v>
      </c>
      <c r="E441" s="34">
        <f t="shared" ref="E441:K441" si="95">SUM(E442:E449)</f>
        <v>7</v>
      </c>
      <c r="F441" s="34">
        <f t="shared" si="95"/>
        <v>2</v>
      </c>
      <c r="G441" s="34">
        <f t="shared" si="95"/>
        <v>2</v>
      </c>
      <c r="H441" s="34">
        <f t="shared" si="95"/>
        <v>2</v>
      </c>
      <c r="I441" s="34">
        <f t="shared" si="95"/>
        <v>5</v>
      </c>
      <c r="J441" s="34">
        <f t="shared" si="95"/>
        <v>7</v>
      </c>
      <c r="K441" s="33">
        <f t="shared" si="95"/>
        <v>5</v>
      </c>
      <c r="L441" s="24"/>
    </row>
    <row r="442" spans="1:12" ht="17.45" customHeight="1" x14ac:dyDescent="0.2">
      <c r="C442" s="19" t="s">
        <v>340</v>
      </c>
      <c r="D442" s="5">
        <f t="shared" si="92"/>
        <v>10</v>
      </c>
      <c r="E442" s="28">
        <v>2</v>
      </c>
      <c r="F442" s="4" t="s">
        <v>11</v>
      </c>
      <c r="G442" s="4" t="s">
        <v>11</v>
      </c>
      <c r="H442" s="4" t="s">
        <v>11</v>
      </c>
      <c r="I442" s="28">
        <v>3</v>
      </c>
      <c r="J442" s="28">
        <v>3</v>
      </c>
      <c r="K442" s="29">
        <v>2</v>
      </c>
      <c r="L442" s="24"/>
    </row>
    <row r="443" spans="1:12" ht="17.45" customHeight="1" x14ac:dyDescent="0.2">
      <c r="C443" s="19" t="s">
        <v>333</v>
      </c>
      <c r="D443" s="5">
        <f t="shared" si="92"/>
        <v>5</v>
      </c>
      <c r="E443" s="4">
        <v>3</v>
      </c>
      <c r="F443" s="4" t="s">
        <v>11</v>
      </c>
      <c r="G443" s="4" t="s">
        <v>11</v>
      </c>
      <c r="H443" s="4">
        <v>1</v>
      </c>
      <c r="I443" s="4" t="s">
        <v>11</v>
      </c>
      <c r="J443" s="4" t="s">
        <v>11</v>
      </c>
      <c r="K443" s="6">
        <v>1</v>
      </c>
      <c r="L443" s="24"/>
    </row>
    <row r="444" spans="1:12" ht="17.45" customHeight="1" x14ac:dyDescent="0.2">
      <c r="C444" s="19" t="s">
        <v>334</v>
      </c>
      <c r="D444" s="5">
        <f t="shared" si="92"/>
        <v>3</v>
      </c>
      <c r="E444" s="4" t="s">
        <v>11</v>
      </c>
      <c r="F444" s="4" t="s">
        <v>11</v>
      </c>
      <c r="G444" s="4" t="s">
        <v>11</v>
      </c>
      <c r="H444" s="4">
        <v>1</v>
      </c>
      <c r="I444" s="4" t="s">
        <v>11</v>
      </c>
      <c r="J444" s="4">
        <v>1</v>
      </c>
      <c r="K444" s="6">
        <v>1</v>
      </c>
      <c r="L444" s="24"/>
    </row>
    <row r="445" spans="1:12" ht="17.45" customHeight="1" x14ac:dyDescent="0.2">
      <c r="C445" s="19" t="s">
        <v>335</v>
      </c>
      <c r="D445" s="5">
        <f t="shared" si="92"/>
        <v>1</v>
      </c>
      <c r="E445" s="4" t="s">
        <v>11</v>
      </c>
      <c r="F445" s="4">
        <v>1</v>
      </c>
      <c r="G445" s="4" t="s">
        <v>11</v>
      </c>
      <c r="H445" s="4" t="s">
        <v>11</v>
      </c>
      <c r="I445" s="4" t="s">
        <v>11</v>
      </c>
      <c r="J445" s="4" t="s">
        <v>11</v>
      </c>
      <c r="K445" s="6" t="s">
        <v>11</v>
      </c>
      <c r="L445" s="24"/>
    </row>
    <row r="446" spans="1:12" ht="17.45" customHeight="1" x14ac:dyDescent="0.2">
      <c r="C446" s="19" t="s">
        <v>336</v>
      </c>
      <c r="D446" s="5">
        <f t="shared" si="92"/>
        <v>4</v>
      </c>
      <c r="E446" s="4">
        <v>2</v>
      </c>
      <c r="F446" s="4" t="s">
        <v>11</v>
      </c>
      <c r="G446" s="4" t="s">
        <v>11</v>
      </c>
      <c r="H446" s="4" t="s">
        <v>11</v>
      </c>
      <c r="I446" s="4">
        <v>1</v>
      </c>
      <c r="J446" s="4" t="s">
        <v>11</v>
      </c>
      <c r="K446" s="6">
        <v>1</v>
      </c>
      <c r="L446" s="24"/>
    </row>
    <row r="447" spans="1:12" ht="17.45" customHeight="1" x14ac:dyDescent="0.2">
      <c r="C447" s="19" t="s">
        <v>337</v>
      </c>
      <c r="D447" s="5">
        <f t="shared" si="92"/>
        <v>2</v>
      </c>
      <c r="E447" s="4" t="s">
        <v>11</v>
      </c>
      <c r="F447" s="4" t="s">
        <v>11</v>
      </c>
      <c r="G447" s="4">
        <v>1</v>
      </c>
      <c r="H447" s="4" t="s">
        <v>11</v>
      </c>
      <c r="I447" s="4">
        <v>1</v>
      </c>
      <c r="J447" s="4" t="s">
        <v>11</v>
      </c>
      <c r="K447" s="6" t="s">
        <v>11</v>
      </c>
      <c r="L447" s="24"/>
    </row>
    <row r="448" spans="1:12" ht="17.45" customHeight="1" x14ac:dyDescent="0.2">
      <c r="C448" s="19" t="s">
        <v>338</v>
      </c>
      <c r="D448" s="5">
        <f t="shared" ref="D448:D449" si="96">SUM(E448:K448)</f>
        <v>3</v>
      </c>
      <c r="E448" s="4" t="s">
        <v>11</v>
      </c>
      <c r="F448" s="4">
        <v>1</v>
      </c>
      <c r="G448" s="4">
        <v>1</v>
      </c>
      <c r="H448" s="4" t="s">
        <v>11</v>
      </c>
      <c r="I448" s="4" t="s">
        <v>11</v>
      </c>
      <c r="J448" s="4">
        <v>1</v>
      </c>
      <c r="K448" s="6" t="s">
        <v>11</v>
      </c>
      <c r="L448" s="24"/>
    </row>
    <row r="449" spans="1:12" ht="17.45" customHeight="1" x14ac:dyDescent="0.2">
      <c r="C449" s="19" t="s">
        <v>339</v>
      </c>
      <c r="D449" s="5">
        <f t="shared" si="96"/>
        <v>2</v>
      </c>
      <c r="E449" s="4" t="s">
        <v>11</v>
      </c>
      <c r="F449" s="4" t="s">
        <v>11</v>
      </c>
      <c r="G449" s="4" t="s">
        <v>11</v>
      </c>
      <c r="H449" s="4" t="s">
        <v>11</v>
      </c>
      <c r="I449" s="4" t="s">
        <v>11</v>
      </c>
      <c r="J449" s="4">
        <v>2</v>
      </c>
      <c r="K449" s="6" t="s">
        <v>11</v>
      </c>
      <c r="L449" s="24"/>
    </row>
    <row r="450" spans="1:12" ht="17.45" customHeight="1" x14ac:dyDescent="0.2">
      <c r="A450" s="25" t="s">
        <v>60</v>
      </c>
      <c r="D450" s="5">
        <f>SUM(D451+D458+D492)</f>
        <v>30141</v>
      </c>
      <c r="E450" s="5">
        <f t="shared" ref="E450:K450" si="97">SUM(E451,E458,E492)</f>
        <v>2550</v>
      </c>
      <c r="F450" s="5">
        <f t="shared" si="97"/>
        <v>4482</v>
      </c>
      <c r="G450" s="5">
        <f t="shared" si="97"/>
        <v>4615</v>
      </c>
      <c r="H450" s="5">
        <f t="shared" si="97"/>
        <v>4550</v>
      </c>
      <c r="I450" s="5">
        <f t="shared" si="97"/>
        <v>4594</v>
      </c>
      <c r="J450" s="5">
        <f t="shared" si="97"/>
        <v>5222</v>
      </c>
      <c r="K450" s="11">
        <f t="shared" si="97"/>
        <v>4128</v>
      </c>
      <c r="L450" s="24"/>
    </row>
    <row r="451" spans="1:12" s="24" customFormat="1" ht="17.45" customHeight="1" x14ac:dyDescent="0.2">
      <c r="A451" s="20"/>
      <c r="B451" s="25" t="s">
        <v>34</v>
      </c>
      <c r="C451" s="20"/>
      <c r="D451" s="5">
        <f>SUM(E451:K451)</f>
        <v>400</v>
      </c>
      <c r="E451" s="34">
        <f t="shared" ref="E451:K451" si="98">SUM(E452:E457)</f>
        <v>76</v>
      </c>
      <c r="F451" s="34">
        <f t="shared" si="98"/>
        <v>61</v>
      </c>
      <c r="G451" s="34">
        <f t="shared" si="98"/>
        <v>52</v>
      </c>
      <c r="H451" s="34">
        <f t="shared" si="98"/>
        <v>52</v>
      </c>
      <c r="I451" s="34">
        <f t="shared" si="98"/>
        <v>45</v>
      </c>
      <c r="J451" s="34">
        <f t="shared" si="98"/>
        <v>53</v>
      </c>
      <c r="K451" s="35">
        <f t="shared" si="98"/>
        <v>61</v>
      </c>
    </row>
    <row r="452" spans="1:12" ht="17.45" customHeight="1" x14ac:dyDescent="0.2">
      <c r="C452" s="19" t="s">
        <v>342</v>
      </c>
      <c r="D452" s="5">
        <f t="shared" ref="D452" si="99">SUM(E452:K452)</f>
        <v>231</v>
      </c>
      <c r="E452" s="28">
        <v>39</v>
      </c>
      <c r="F452" s="28">
        <v>36</v>
      </c>
      <c r="G452" s="28">
        <v>26</v>
      </c>
      <c r="H452" s="28">
        <v>30</v>
      </c>
      <c r="I452" s="28">
        <v>31</v>
      </c>
      <c r="J452" s="28">
        <v>34</v>
      </c>
      <c r="K452" s="29">
        <v>35</v>
      </c>
      <c r="L452" s="24"/>
    </row>
    <row r="453" spans="1:12" ht="17.45" customHeight="1" x14ac:dyDescent="0.2">
      <c r="C453" s="19" t="s">
        <v>341</v>
      </c>
      <c r="D453" s="5">
        <f>SUM(E453:K453)</f>
        <v>20</v>
      </c>
      <c r="E453" s="28">
        <v>7</v>
      </c>
      <c r="F453" s="28">
        <v>1</v>
      </c>
      <c r="G453" s="28">
        <v>3</v>
      </c>
      <c r="H453" s="4">
        <v>1</v>
      </c>
      <c r="I453" s="4" t="s">
        <v>11</v>
      </c>
      <c r="J453" s="28">
        <v>3</v>
      </c>
      <c r="K453" s="29">
        <v>5</v>
      </c>
      <c r="L453" s="24"/>
    </row>
    <row r="454" spans="1:12" ht="17.45" customHeight="1" x14ac:dyDescent="0.2">
      <c r="C454" s="19" t="s">
        <v>344</v>
      </c>
      <c r="D454" s="5">
        <f>SUM(E454:K454)</f>
        <v>17</v>
      </c>
      <c r="E454" s="28">
        <v>5</v>
      </c>
      <c r="F454" s="28">
        <v>3</v>
      </c>
      <c r="G454" s="4">
        <v>1</v>
      </c>
      <c r="H454" s="28">
        <v>6</v>
      </c>
      <c r="I454" s="28">
        <v>1</v>
      </c>
      <c r="J454" s="28">
        <v>1</v>
      </c>
      <c r="K454" s="6" t="s">
        <v>11</v>
      </c>
      <c r="L454" s="24"/>
    </row>
    <row r="455" spans="1:12" ht="17.45" customHeight="1" x14ac:dyDescent="0.2">
      <c r="C455" s="19" t="s">
        <v>345</v>
      </c>
      <c r="D455" s="5">
        <f t="shared" ref="D455:D465" si="100">SUM(E455:K455)</f>
        <v>26</v>
      </c>
      <c r="E455" s="28">
        <v>4</v>
      </c>
      <c r="F455" s="28">
        <v>5</v>
      </c>
      <c r="G455" s="28">
        <v>6</v>
      </c>
      <c r="H455" s="28">
        <v>2</v>
      </c>
      <c r="I455" s="4">
        <v>3</v>
      </c>
      <c r="J455" s="28">
        <v>1</v>
      </c>
      <c r="K455" s="29">
        <v>5</v>
      </c>
      <c r="L455" s="24"/>
    </row>
    <row r="456" spans="1:12" ht="17.45" customHeight="1" x14ac:dyDescent="0.2">
      <c r="C456" s="19" t="s">
        <v>343</v>
      </c>
      <c r="D456" s="5">
        <f t="shared" si="100"/>
        <v>4</v>
      </c>
      <c r="E456" s="4">
        <v>1</v>
      </c>
      <c r="F456" s="4" t="s">
        <v>11</v>
      </c>
      <c r="G456" s="4">
        <v>1</v>
      </c>
      <c r="H456" s="4" t="s">
        <v>11</v>
      </c>
      <c r="I456" s="4">
        <v>1</v>
      </c>
      <c r="J456" s="4" t="s">
        <v>11</v>
      </c>
      <c r="K456" s="29">
        <v>1</v>
      </c>
      <c r="L456" s="24"/>
    </row>
    <row r="457" spans="1:12" ht="17.45" customHeight="1" x14ac:dyDescent="0.2">
      <c r="C457" s="19" t="s">
        <v>346</v>
      </c>
      <c r="D457" s="5">
        <f t="shared" si="100"/>
        <v>102</v>
      </c>
      <c r="E457" s="28">
        <v>20</v>
      </c>
      <c r="F457" s="4">
        <v>16</v>
      </c>
      <c r="G457" s="4">
        <v>15</v>
      </c>
      <c r="H457" s="28">
        <v>13</v>
      </c>
      <c r="I457" s="4">
        <v>9</v>
      </c>
      <c r="J457" s="4">
        <v>14</v>
      </c>
      <c r="K457" s="6">
        <v>15</v>
      </c>
      <c r="L457" s="24"/>
    </row>
    <row r="458" spans="1:12" ht="17.45" customHeight="1" x14ac:dyDescent="0.2">
      <c r="B458" s="25" t="s">
        <v>60</v>
      </c>
      <c r="D458" s="5">
        <f>SUM(E458:K458)</f>
        <v>25033</v>
      </c>
      <c r="E458" s="26">
        <f t="shared" ref="E458:K458" si="101">SUM(E459:E491)</f>
        <v>2032</v>
      </c>
      <c r="F458" s="26">
        <f t="shared" si="101"/>
        <v>3718</v>
      </c>
      <c r="G458" s="26">
        <f t="shared" si="101"/>
        <v>3818</v>
      </c>
      <c r="H458" s="26">
        <f t="shared" si="101"/>
        <v>3855</v>
      </c>
      <c r="I458" s="26">
        <f t="shared" si="101"/>
        <v>3860</v>
      </c>
      <c r="J458" s="26">
        <f t="shared" si="101"/>
        <v>4404</v>
      </c>
      <c r="K458" s="10">
        <f t="shared" si="101"/>
        <v>3346</v>
      </c>
      <c r="L458" s="24"/>
    </row>
    <row r="459" spans="1:12" ht="17.45" customHeight="1" x14ac:dyDescent="0.2">
      <c r="C459" s="19" t="s">
        <v>364</v>
      </c>
      <c r="D459" s="26">
        <f t="shared" si="100"/>
        <v>161</v>
      </c>
      <c r="E459" s="28">
        <v>22</v>
      </c>
      <c r="F459" s="28">
        <v>16</v>
      </c>
      <c r="G459" s="28">
        <v>25</v>
      </c>
      <c r="H459" s="28">
        <v>27</v>
      </c>
      <c r="I459" s="28">
        <v>15</v>
      </c>
      <c r="J459" s="28">
        <v>27</v>
      </c>
      <c r="K459" s="29">
        <v>29</v>
      </c>
      <c r="L459" s="24"/>
    </row>
    <row r="460" spans="1:12" ht="17.45" customHeight="1" x14ac:dyDescent="0.2">
      <c r="C460" s="19" t="s">
        <v>355</v>
      </c>
      <c r="D460" s="26">
        <f t="shared" si="100"/>
        <v>172</v>
      </c>
      <c r="E460" s="28">
        <v>13</v>
      </c>
      <c r="F460" s="28">
        <v>20</v>
      </c>
      <c r="G460" s="28">
        <v>17</v>
      </c>
      <c r="H460" s="28">
        <v>27</v>
      </c>
      <c r="I460" s="28">
        <v>29</v>
      </c>
      <c r="J460" s="28">
        <v>38</v>
      </c>
      <c r="K460" s="29">
        <v>28</v>
      </c>
      <c r="L460" s="24"/>
    </row>
    <row r="461" spans="1:12" ht="17.45" customHeight="1" x14ac:dyDescent="0.2">
      <c r="C461" s="19" t="s">
        <v>314</v>
      </c>
      <c r="D461" s="26">
        <f t="shared" si="100"/>
        <v>341</v>
      </c>
      <c r="E461" s="28">
        <v>25</v>
      </c>
      <c r="F461" s="28">
        <v>50</v>
      </c>
      <c r="G461" s="28">
        <v>47</v>
      </c>
      <c r="H461" s="28">
        <v>67</v>
      </c>
      <c r="I461" s="28">
        <v>52</v>
      </c>
      <c r="J461" s="28">
        <v>63</v>
      </c>
      <c r="K461" s="29">
        <v>37</v>
      </c>
      <c r="L461" s="24"/>
    </row>
    <row r="462" spans="1:12" ht="17.45" customHeight="1" x14ac:dyDescent="0.2">
      <c r="C462" s="19" t="s">
        <v>356</v>
      </c>
      <c r="D462" s="26">
        <f t="shared" si="100"/>
        <v>1525</v>
      </c>
      <c r="E462" s="28">
        <v>116</v>
      </c>
      <c r="F462" s="28">
        <v>226</v>
      </c>
      <c r="G462" s="28">
        <v>228</v>
      </c>
      <c r="H462" s="28">
        <v>253</v>
      </c>
      <c r="I462" s="28">
        <v>240</v>
      </c>
      <c r="J462" s="28">
        <v>278</v>
      </c>
      <c r="K462" s="29">
        <v>184</v>
      </c>
      <c r="L462" s="24"/>
    </row>
    <row r="463" spans="1:12" ht="17.45" customHeight="1" x14ac:dyDescent="0.2">
      <c r="C463" s="19" t="s">
        <v>353</v>
      </c>
      <c r="D463" s="26">
        <f t="shared" si="100"/>
        <v>328</v>
      </c>
      <c r="E463" s="28">
        <v>17</v>
      </c>
      <c r="F463" s="28">
        <v>44</v>
      </c>
      <c r="G463" s="28">
        <v>44</v>
      </c>
      <c r="H463" s="28">
        <v>48</v>
      </c>
      <c r="I463" s="28">
        <v>59</v>
      </c>
      <c r="J463" s="28">
        <v>81</v>
      </c>
      <c r="K463" s="29">
        <v>35</v>
      </c>
      <c r="L463" s="24"/>
    </row>
    <row r="464" spans="1:12" ht="17.45" customHeight="1" x14ac:dyDescent="0.2">
      <c r="C464" s="19" t="s">
        <v>350</v>
      </c>
      <c r="D464" s="26">
        <f t="shared" si="100"/>
        <v>2187</v>
      </c>
      <c r="E464" s="28">
        <v>115</v>
      </c>
      <c r="F464" s="28">
        <v>362</v>
      </c>
      <c r="G464" s="28">
        <v>333</v>
      </c>
      <c r="H464" s="28">
        <v>345</v>
      </c>
      <c r="I464" s="28">
        <v>367</v>
      </c>
      <c r="J464" s="28">
        <v>400</v>
      </c>
      <c r="K464" s="29">
        <v>265</v>
      </c>
      <c r="L464" s="24"/>
    </row>
    <row r="465" spans="1:12" ht="17.45" customHeight="1" x14ac:dyDescent="0.2">
      <c r="C465" s="19" t="s">
        <v>231</v>
      </c>
      <c r="D465" s="26">
        <f t="shared" si="100"/>
        <v>2281</v>
      </c>
      <c r="E465" s="28">
        <v>148</v>
      </c>
      <c r="F465" s="28">
        <v>353</v>
      </c>
      <c r="G465" s="28">
        <v>389</v>
      </c>
      <c r="H465" s="28">
        <v>381</v>
      </c>
      <c r="I465" s="28">
        <v>391</v>
      </c>
      <c r="J465" s="28">
        <v>411</v>
      </c>
      <c r="K465" s="29">
        <v>208</v>
      </c>
      <c r="L465" s="24"/>
    </row>
    <row r="466" spans="1:12" ht="17.45" customHeight="1" x14ac:dyDescent="0.2">
      <c r="C466" s="19" t="s">
        <v>362</v>
      </c>
      <c r="D466" s="26">
        <f>SUM(E466:K466)</f>
        <v>1156</v>
      </c>
      <c r="E466" s="28">
        <v>60</v>
      </c>
      <c r="F466" s="28">
        <v>198</v>
      </c>
      <c r="G466" s="28">
        <v>185</v>
      </c>
      <c r="H466" s="28">
        <v>186</v>
      </c>
      <c r="I466" s="28">
        <v>173</v>
      </c>
      <c r="J466" s="28">
        <v>200</v>
      </c>
      <c r="K466" s="29">
        <v>154</v>
      </c>
      <c r="L466" s="24"/>
    </row>
    <row r="467" spans="1:12" ht="17.45" customHeight="1" x14ac:dyDescent="0.2">
      <c r="C467" s="19" t="s">
        <v>73</v>
      </c>
      <c r="D467" s="26">
        <f t="shared" ref="D467" si="102">SUM(E467:K467)</f>
        <v>2215</v>
      </c>
      <c r="E467" s="28">
        <v>128</v>
      </c>
      <c r="F467" s="28">
        <v>357</v>
      </c>
      <c r="G467" s="28">
        <v>366</v>
      </c>
      <c r="H467" s="28">
        <v>361</v>
      </c>
      <c r="I467" s="28">
        <v>346</v>
      </c>
      <c r="J467" s="28">
        <v>393</v>
      </c>
      <c r="K467" s="29">
        <v>264</v>
      </c>
      <c r="L467" s="24"/>
    </row>
    <row r="468" spans="1:12" ht="20.100000000000001" customHeight="1" x14ac:dyDescent="0.2">
      <c r="A468" s="53" t="s">
        <v>10</v>
      </c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24"/>
    </row>
    <row r="469" spans="1:12" ht="20.100000000000001" customHeight="1" x14ac:dyDescent="0.2">
      <c r="A469" s="53" t="s">
        <v>15</v>
      </c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24"/>
    </row>
    <row r="470" spans="1:12" ht="9.75" customHeight="1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24"/>
    </row>
    <row r="471" spans="1:12" s="22" customFormat="1" ht="20.25" customHeight="1" x14ac:dyDescent="0.2">
      <c r="A471" s="54" t="s">
        <v>13</v>
      </c>
      <c r="B471" s="54"/>
      <c r="C471" s="55"/>
      <c r="D471" s="60" t="s">
        <v>0</v>
      </c>
      <c r="E471" s="61"/>
      <c r="F471" s="61"/>
      <c r="G471" s="61"/>
      <c r="H471" s="61"/>
      <c r="I471" s="61"/>
      <c r="J471" s="61"/>
      <c r="K471" s="61"/>
      <c r="L471" s="24"/>
    </row>
    <row r="472" spans="1:12" s="22" customFormat="1" ht="20.25" customHeight="1" x14ac:dyDescent="0.2">
      <c r="A472" s="56"/>
      <c r="B472" s="56"/>
      <c r="C472" s="57"/>
      <c r="D472" s="62" t="s">
        <v>1</v>
      </c>
      <c r="E472" s="64" t="s">
        <v>2</v>
      </c>
      <c r="F472" s="61"/>
      <c r="G472" s="61"/>
      <c r="H472" s="61"/>
      <c r="I472" s="61"/>
      <c r="J472" s="61"/>
      <c r="K472" s="61"/>
      <c r="L472" s="24"/>
    </row>
    <row r="473" spans="1:12" s="22" customFormat="1" ht="32.25" customHeight="1" x14ac:dyDescent="0.2">
      <c r="A473" s="58"/>
      <c r="B473" s="58"/>
      <c r="C473" s="59"/>
      <c r="D473" s="63"/>
      <c r="E473" s="47" t="s">
        <v>3</v>
      </c>
      <c r="F473" s="47" t="s">
        <v>4</v>
      </c>
      <c r="G473" s="47" t="s">
        <v>5</v>
      </c>
      <c r="H473" s="47" t="s">
        <v>6</v>
      </c>
      <c r="I473" s="47" t="s">
        <v>7</v>
      </c>
      <c r="J473" s="47" t="s">
        <v>8</v>
      </c>
      <c r="K473" s="48" t="s">
        <v>9</v>
      </c>
      <c r="L473" s="24"/>
    </row>
    <row r="474" spans="1:12" s="22" customFormat="1" ht="17.45" customHeight="1" x14ac:dyDescent="0.2">
      <c r="A474" s="46"/>
      <c r="B474" s="25" t="s">
        <v>565</v>
      </c>
      <c r="C474" s="46"/>
      <c r="D474" s="23"/>
      <c r="E474" s="14"/>
      <c r="F474" s="14"/>
      <c r="G474" s="14"/>
      <c r="H474" s="14"/>
      <c r="I474" s="14"/>
      <c r="J474" s="14"/>
      <c r="K474" s="15"/>
      <c r="L474" s="24"/>
    </row>
    <row r="475" spans="1:12" ht="17.45" customHeight="1" x14ac:dyDescent="0.2">
      <c r="C475" s="19" t="s">
        <v>361</v>
      </c>
      <c r="D475" s="26">
        <f t="shared" ref="D475:D480" si="103">SUM(E475:K475)</f>
        <v>1292</v>
      </c>
      <c r="E475" s="28">
        <v>83</v>
      </c>
      <c r="F475" s="28">
        <v>197</v>
      </c>
      <c r="G475" s="28">
        <v>220</v>
      </c>
      <c r="H475" s="28">
        <v>197</v>
      </c>
      <c r="I475" s="2">
        <v>211</v>
      </c>
      <c r="J475" s="2">
        <v>206</v>
      </c>
      <c r="K475" s="3">
        <v>178</v>
      </c>
      <c r="L475" s="24"/>
    </row>
    <row r="476" spans="1:12" ht="17.45" customHeight="1" x14ac:dyDescent="0.2">
      <c r="C476" s="19" t="s">
        <v>363</v>
      </c>
      <c r="D476" s="26">
        <f t="shared" si="103"/>
        <v>623</v>
      </c>
      <c r="E476" s="28">
        <v>48</v>
      </c>
      <c r="F476" s="28">
        <v>108</v>
      </c>
      <c r="G476" s="28">
        <v>92</v>
      </c>
      <c r="H476" s="28">
        <v>85</v>
      </c>
      <c r="I476" s="31">
        <v>91</v>
      </c>
      <c r="J476" s="31">
        <v>112</v>
      </c>
      <c r="K476" s="19">
        <v>87</v>
      </c>
      <c r="L476" s="24"/>
    </row>
    <row r="477" spans="1:12" ht="17.45" customHeight="1" x14ac:dyDescent="0.2">
      <c r="C477" s="19" t="s">
        <v>108</v>
      </c>
      <c r="D477" s="26">
        <f t="shared" si="103"/>
        <v>1956</v>
      </c>
      <c r="E477" s="28">
        <v>140</v>
      </c>
      <c r="F477" s="28">
        <v>272</v>
      </c>
      <c r="G477" s="28">
        <v>314</v>
      </c>
      <c r="H477" s="28">
        <v>308</v>
      </c>
      <c r="I477" s="28">
        <v>296</v>
      </c>
      <c r="J477" s="28">
        <v>330</v>
      </c>
      <c r="K477" s="29">
        <v>296</v>
      </c>
      <c r="L477" s="24"/>
    </row>
    <row r="478" spans="1:12" ht="17.45" customHeight="1" x14ac:dyDescent="0.2">
      <c r="C478" s="19" t="s">
        <v>180</v>
      </c>
      <c r="D478" s="26">
        <f t="shared" si="103"/>
        <v>617</v>
      </c>
      <c r="E478" s="28">
        <v>77</v>
      </c>
      <c r="F478" s="28">
        <v>81</v>
      </c>
      <c r="G478" s="28">
        <v>75</v>
      </c>
      <c r="H478" s="28">
        <v>93</v>
      </c>
      <c r="I478" s="28">
        <v>80</v>
      </c>
      <c r="J478" s="28">
        <v>120</v>
      </c>
      <c r="K478" s="29">
        <v>91</v>
      </c>
      <c r="L478" s="24"/>
    </row>
    <row r="479" spans="1:12" ht="17.45" customHeight="1" x14ac:dyDescent="0.2">
      <c r="C479" s="19" t="s">
        <v>349</v>
      </c>
      <c r="D479" s="26">
        <f t="shared" si="103"/>
        <v>3222</v>
      </c>
      <c r="E479" s="28">
        <v>204</v>
      </c>
      <c r="F479" s="28">
        <v>472</v>
      </c>
      <c r="G479" s="28">
        <v>478</v>
      </c>
      <c r="H479" s="28">
        <v>517</v>
      </c>
      <c r="I479" s="28">
        <v>538</v>
      </c>
      <c r="J479" s="28">
        <v>620</v>
      </c>
      <c r="K479" s="29">
        <v>393</v>
      </c>
      <c r="L479" s="24"/>
    </row>
    <row r="480" spans="1:12" ht="17.45" customHeight="1" x14ac:dyDescent="0.2">
      <c r="C480" s="19" t="s">
        <v>352</v>
      </c>
      <c r="D480" s="26">
        <f t="shared" si="103"/>
        <v>566</v>
      </c>
      <c r="E480" s="28">
        <v>64</v>
      </c>
      <c r="F480" s="28">
        <v>80</v>
      </c>
      <c r="G480" s="28">
        <v>78</v>
      </c>
      <c r="H480" s="28">
        <v>83</v>
      </c>
      <c r="I480" s="28">
        <v>74</v>
      </c>
      <c r="J480" s="28">
        <v>106</v>
      </c>
      <c r="K480" s="29">
        <v>81</v>
      </c>
      <c r="L480" s="24"/>
    </row>
    <row r="481" spans="1:12" ht="17.45" customHeight="1" x14ac:dyDescent="0.2">
      <c r="C481" s="19" t="s">
        <v>357</v>
      </c>
      <c r="D481" s="26">
        <f t="shared" ref="D481:D491" si="104">SUM(E481:K481)</f>
        <v>350</v>
      </c>
      <c r="E481" s="28">
        <v>42</v>
      </c>
      <c r="F481" s="28">
        <v>67</v>
      </c>
      <c r="G481" s="28">
        <v>46</v>
      </c>
      <c r="H481" s="28">
        <v>39</v>
      </c>
      <c r="I481" s="28">
        <v>51</v>
      </c>
      <c r="J481" s="28">
        <v>51</v>
      </c>
      <c r="K481" s="29">
        <v>54</v>
      </c>
      <c r="L481" s="24"/>
    </row>
    <row r="482" spans="1:12" ht="17.45" customHeight="1" x14ac:dyDescent="0.2">
      <c r="C482" s="19" t="s">
        <v>360</v>
      </c>
      <c r="D482" s="26">
        <f t="shared" si="104"/>
        <v>494</v>
      </c>
      <c r="E482" s="28">
        <v>82</v>
      </c>
      <c r="F482" s="28">
        <v>57</v>
      </c>
      <c r="G482" s="28">
        <v>76</v>
      </c>
      <c r="H482" s="28">
        <v>55</v>
      </c>
      <c r="I482" s="28">
        <v>67</v>
      </c>
      <c r="J482" s="28">
        <v>82</v>
      </c>
      <c r="K482" s="29">
        <v>75</v>
      </c>
      <c r="L482" s="24"/>
    </row>
    <row r="483" spans="1:12" ht="17.45" customHeight="1" x14ac:dyDescent="0.2">
      <c r="C483" s="19" t="s">
        <v>365</v>
      </c>
      <c r="D483" s="26">
        <f t="shared" si="104"/>
        <v>19</v>
      </c>
      <c r="E483" s="28">
        <v>4</v>
      </c>
      <c r="F483" s="28">
        <v>1</v>
      </c>
      <c r="G483" s="28">
        <v>6</v>
      </c>
      <c r="H483" s="4" t="s">
        <v>11</v>
      </c>
      <c r="I483" s="28">
        <v>3</v>
      </c>
      <c r="J483" s="28">
        <v>1</v>
      </c>
      <c r="K483" s="29">
        <v>4</v>
      </c>
      <c r="L483" s="24"/>
    </row>
    <row r="484" spans="1:12" ht="17.45" customHeight="1" x14ac:dyDescent="0.2">
      <c r="C484" s="19" t="s">
        <v>366</v>
      </c>
      <c r="D484" s="26">
        <f t="shared" si="104"/>
        <v>1635</v>
      </c>
      <c r="E484" s="28">
        <v>166</v>
      </c>
      <c r="F484" s="28">
        <v>225</v>
      </c>
      <c r="G484" s="28">
        <v>235</v>
      </c>
      <c r="H484" s="28">
        <v>252</v>
      </c>
      <c r="I484" s="28">
        <v>215</v>
      </c>
      <c r="J484" s="28">
        <v>293</v>
      </c>
      <c r="K484" s="29">
        <v>249</v>
      </c>
      <c r="L484" s="24"/>
    </row>
    <row r="485" spans="1:12" ht="17.45" customHeight="1" x14ac:dyDescent="0.2">
      <c r="A485" s="24"/>
      <c r="B485" s="24"/>
      <c r="C485" s="19" t="s">
        <v>359</v>
      </c>
      <c r="D485" s="26">
        <f t="shared" si="104"/>
        <v>545</v>
      </c>
      <c r="E485" s="28">
        <v>78</v>
      </c>
      <c r="F485" s="28">
        <v>71</v>
      </c>
      <c r="G485" s="28">
        <v>70</v>
      </c>
      <c r="H485" s="28">
        <v>75</v>
      </c>
      <c r="I485" s="2">
        <v>78</v>
      </c>
      <c r="J485" s="2">
        <v>89</v>
      </c>
      <c r="K485" s="3">
        <v>84</v>
      </c>
      <c r="L485" s="24"/>
    </row>
    <row r="486" spans="1:12" ht="17.45" customHeight="1" x14ac:dyDescent="0.2">
      <c r="A486" s="24"/>
      <c r="B486" s="24"/>
      <c r="C486" s="19" t="s">
        <v>347</v>
      </c>
      <c r="D486" s="26">
        <f t="shared" si="104"/>
        <v>1343</v>
      </c>
      <c r="E486" s="28">
        <v>150</v>
      </c>
      <c r="F486" s="28">
        <v>199</v>
      </c>
      <c r="G486" s="28">
        <v>184</v>
      </c>
      <c r="H486" s="28">
        <v>198</v>
      </c>
      <c r="I486" s="2">
        <v>182</v>
      </c>
      <c r="J486" s="2">
        <v>207</v>
      </c>
      <c r="K486" s="3">
        <v>223</v>
      </c>
      <c r="L486" s="24"/>
    </row>
    <row r="487" spans="1:12" ht="17.45" customHeight="1" x14ac:dyDescent="0.2">
      <c r="C487" s="19" t="s">
        <v>348</v>
      </c>
      <c r="D487" s="26">
        <f t="shared" si="104"/>
        <v>708</v>
      </c>
      <c r="E487" s="28">
        <v>90</v>
      </c>
      <c r="F487" s="28">
        <v>90</v>
      </c>
      <c r="G487" s="28">
        <v>116</v>
      </c>
      <c r="H487" s="28">
        <v>99</v>
      </c>
      <c r="I487" s="30">
        <v>104</v>
      </c>
      <c r="J487" s="30">
        <v>100</v>
      </c>
      <c r="K487" s="25">
        <v>109</v>
      </c>
      <c r="L487" s="24"/>
    </row>
    <row r="488" spans="1:12" ht="17.45" customHeight="1" x14ac:dyDescent="0.2">
      <c r="C488" s="19" t="s">
        <v>540</v>
      </c>
      <c r="D488" s="26">
        <f t="shared" si="104"/>
        <v>494</v>
      </c>
      <c r="E488" s="28">
        <v>48</v>
      </c>
      <c r="F488" s="28">
        <v>83</v>
      </c>
      <c r="G488" s="28">
        <v>69</v>
      </c>
      <c r="H488" s="28">
        <v>62</v>
      </c>
      <c r="I488" s="30">
        <v>73</v>
      </c>
      <c r="J488" s="30">
        <v>79</v>
      </c>
      <c r="K488" s="25">
        <v>80</v>
      </c>
      <c r="L488" s="24"/>
    </row>
    <row r="489" spans="1:12" ht="17.45" customHeight="1" x14ac:dyDescent="0.2">
      <c r="C489" s="19" t="s">
        <v>351</v>
      </c>
      <c r="D489" s="26">
        <f t="shared" si="104"/>
        <v>49</v>
      </c>
      <c r="E489" s="28">
        <v>11</v>
      </c>
      <c r="F489" s="28">
        <v>7</v>
      </c>
      <c r="G489" s="28">
        <v>4</v>
      </c>
      <c r="H489" s="28">
        <v>4</v>
      </c>
      <c r="I489" s="30">
        <v>7</v>
      </c>
      <c r="J489" s="30">
        <v>7</v>
      </c>
      <c r="K489" s="25">
        <v>9</v>
      </c>
      <c r="L489" s="24"/>
    </row>
    <row r="490" spans="1:12" ht="17.45" customHeight="1" x14ac:dyDescent="0.2">
      <c r="C490" s="19" t="s">
        <v>358</v>
      </c>
      <c r="D490" s="26">
        <f t="shared" si="104"/>
        <v>129</v>
      </c>
      <c r="E490" s="28">
        <v>25</v>
      </c>
      <c r="F490" s="28">
        <v>17</v>
      </c>
      <c r="G490" s="28">
        <v>13</v>
      </c>
      <c r="H490" s="28">
        <v>13</v>
      </c>
      <c r="I490" s="30">
        <v>16</v>
      </c>
      <c r="J490" s="30">
        <v>18</v>
      </c>
      <c r="K490" s="25">
        <v>27</v>
      </c>
      <c r="L490" s="24"/>
    </row>
    <row r="491" spans="1:12" ht="17.45" customHeight="1" x14ac:dyDescent="0.2">
      <c r="C491" s="19" t="s">
        <v>354</v>
      </c>
      <c r="D491" s="26">
        <f t="shared" si="104"/>
        <v>625</v>
      </c>
      <c r="E491" s="28">
        <v>76</v>
      </c>
      <c r="F491" s="28">
        <v>65</v>
      </c>
      <c r="G491" s="28">
        <v>108</v>
      </c>
      <c r="H491" s="28">
        <v>80</v>
      </c>
      <c r="I491" s="30">
        <v>102</v>
      </c>
      <c r="J491" s="30">
        <v>92</v>
      </c>
      <c r="K491" s="25">
        <v>102</v>
      </c>
      <c r="L491" s="24"/>
    </row>
    <row r="492" spans="1:12" ht="17.45" customHeight="1" x14ac:dyDescent="0.2">
      <c r="B492" s="25" t="s">
        <v>75</v>
      </c>
      <c r="D492" s="5">
        <f t="shared" ref="D492:D494" si="105">SUM(E492:K492)</f>
        <v>4708</v>
      </c>
      <c r="E492" s="26">
        <f t="shared" ref="E492:K492" si="106">SUM(E493:E501)</f>
        <v>442</v>
      </c>
      <c r="F492" s="26">
        <f t="shared" si="106"/>
        <v>703</v>
      </c>
      <c r="G492" s="26">
        <f t="shared" si="106"/>
        <v>745</v>
      </c>
      <c r="H492" s="26">
        <f t="shared" si="106"/>
        <v>643</v>
      </c>
      <c r="I492" s="26">
        <f t="shared" si="106"/>
        <v>689</v>
      </c>
      <c r="J492" s="26">
        <f t="shared" si="106"/>
        <v>765</v>
      </c>
      <c r="K492" s="27">
        <f t="shared" si="106"/>
        <v>721</v>
      </c>
      <c r="L492" s="24"/>
    </row>
    <row r="493" spans="1:12" ht="17.45" customHeight="1" x14ac:dyDescent="0.2">
      <c r="C493" s="19" t="s">
        <v>367</v>
      </c>
      <c r="D493" s="26">
        <f t="shared" si="105"/>
        <v>313</v>
      </c>
      <c r="E493" s="28">
        <v>30</v>
      </c>
      <c r="F493" s="28">
        <v>58</v>
      </c>
      <c r="G493" s="28">
        <v>47</v>
      </c>
      <c r="H493" s="28">
        <v>35</v>
      </c>
      <c r="I493" s="28">
        <v>50</v>
      </c>
      <c r="J493" s="28">
        <v>47</v>
      </c>
      <c r="K493" s="29">
        <v>46</v>
      </c>
      <c r="L493" s="24"/>
    </row>
    <row r="494" spans="1:12" ht="17.45" customHeight="1" x14ac:dyDescent="0.2">
      <c r="C494" s="19" t="s">
        <v>370</v>
      </c>
      <c r="D494" s="26">
        <f t="shared" si="105"/>
        <v>583</v>
      </c>
      <c r="E494" s="28">
        <v>61</v>
      </c>
      <c r="F494" s="28">
        <v>83</v>
      </c>
      <c r="G494" s="28">
        <v>98</v>
      </c>
      <c r="H494" s="28">
        <v>84</v>
      </c>
      <c r="I494" s="28">
        <v>68</v>
      </c>
      <c r="J494" s="28">
        <v>97</v>
      </c>
      <c r="K494" s="29">
        <v>92</v>
      </c>
      <c r="L494" s="24"/>
    </row>
    <row r="495" spans="1:12" ht="17.45" customHeight="1" x14ac:dyDescent="0.2">
      <c r="C495" s="19" t="s">
        <v>371</v>
      </c>
      <c r="D495" s="26">
        <f>SUM(E495:K495)</f>
        <v>625</v>
      </c>
      <c r="E495" s="28">
        <v>46</v>
      </c>
      <c r="F495" s="28">
        <v>81</v>
      </c>
      <c r="G495" s="28">
        <v>109</v>
      </c>
      <c r="H495" s="28">
        <v>91</v>
      </c>
      <c r="I495" s="28">
        <v>103</v>
      </c>
      <c r="J495" s="28">
        <v>115</v>
      </c>
      <c r="K495" s="29">
        <v>80</v>
      </c>
      <c r="L495" s="24"/>
    </row>
    <row r="496" spans="1:12" ht="17.45" customHeight="1" x14ac:dyDescent="0.2">
      <c r="C496" s="19" t="s">
        <v>372</v>
      </c>
      <c r="D496" s="26">
        <f>SUM(E496:K496)</f>
        <v>245</v>
      </c>
      <c r="E496" s="28">
        <v>21</v>
      </c>
      <c r="F496" s="28">
        <v>44</v>
      </c>
      <c r="G496" s="28">
        <v>35</v>
      </c>
      <c r="H496" s="28">
        <v>36</v>
      </c>
      <c r="I496" s="28">
        <v>36</v>
      </c>
      <c r="J496" s="28">
        <v>44</v>
      </c>
      <c r="K496" s="29">
        <v>29</v>
      </c>
      <c r="L496" s="24"/>
    </row>
    <row r="497" spans="1:12" ht="17.45" customHeight="1" x14ac:dyDescent="0.2">
      <c r="C497" s="19" t="s">
        <v>375</v>
      </c>
      <c r="D497" s="26">
        <f>SUM(E497:K497)</f>
        <v>574</v>
      </c>
      <c r="E497" s="28">
        <v>34</v>
      </c>
      <c r="F497" s="28">
        <v>82</v>
      </c>
      <c r="G497" s="28">
        <v>96</v>
      </c>
      <c r="H497" s="28">
        <v>96</v>
      </c>
      <c r="I497" s="28">
        <v>87</v>
      </c>
      <c r="J497" s="28">
        <v>100</v>
      </c>
      <c r="K497" s="29">
        <v>79</v>
      </c>
      <c r="L497" s="24"/>
    </row>
    <row r="498" spans="1:12" ht="17.45" customHeight="1" x14ac:dyDescent="0.2">
      <c r="C498" s="19" t="s">
        <v>368</v>
      </c>
      <c r="D498" s="26">
        <f t="shared" ref="D498:D501" si="107">SUM(E498:K498)</f>
        <v>124</v>
      </c>
      <c r="E498" s="28">
        <v>12</v>
      </c>
      <c r="F498" s="28">
        <v>17</v>
      </c>
      <c r="G498" s="28">
        <v>19</v>
      </c>
      <c r="H498" s="28">
        <v>8</v>
      </c>
      <c r="I498" s="2">
        <v>20</v>
      </c>
      <c r="J498" s="2">
        <v>16</v>
      </c>
      <c r="K498" s="3">
        <v>32</v>
      </c>
      <c r="L498" s="24"/>
    </row>
    <row r="499" spans="1:12" ht="17.45" customHeight="1" x14ac:dyDescent="0.2">
      <c r="C499" s="19" t="s">
        <v>369</v>
      </c>
      <c r="D499" s="26">
        <f t="shared" si="107"/>
        <v>316</v>
      </c>
      <c r="E499" s="28">
        <v>45</v>
      </c>
      <c r="F499" s="28">
        <v>48</v>
      </c>
      <c r="G499" s="28">
        <v>54</v>
      </c>
      <c r="H499" s="28">
        <v>31</v>
      </c>
      <c r="I499" s="31">
        <v>49</v>
      </c>
      <c r="J499" s="31">
        <v>40</v>
      </c>
      <c r="K499" s="19">
        <v>49</v>
      </c>
      <c r="L499" s="24"/>
    </row>
    <row r="500" spans="1:12" ht="17.45" customHeight="1" x14ac:dyDescent="0.2">
      <c r="C500" s="19" t="s">
        <v>373</v>
      </c>
      <c r="D500" s="26">
        <f t="shared" si="107"/>
        <v>1150</v>
      </c>
      <c r="E500" s="28">
        <v>113</v>
      </c>
      <c r="F500" s="28">
        <v>166</v>
      </c>
      <c r="G500" s="28">
        <v>172</v>
      </c>
      <c r="H500" s="28">
        <v>161</v>
      </c>
      <c r="I500" s="30">
        <v>157</v>
      </c>
      <c r="J500" s="30">
        <v>197</v>
      </c>
      <c r="K500" s="25">
        <v>184</v>
      </c>
      <c r="L500" s="24"/>
    </row>
    <row r="501" spans="1:12" ht="17.45" customHeight="1" x14ac:dyDescent="0.2">
      <c r="C501" s="19" t="s">
        <v>374</v>
      </c>
      <c r="D501" s="26">
        <f t="shared" si="107"/>
        <v>778</v>
      </c>
      <c r="E501" s="28">
        <v>80</v>
      </c>
      <c r="F501" s="28">
        <v>124</v>
      </c>
      <c r="G501" s="28">
        <v>115</v>
      </c>
      <c r="H501" s="28">
        <v>101</v>
      </c>
      <c r="I501" s="30">
        <v>119</v>
      </c>
      <c r="J501" s="30">
        <v>109</v>
      </c>
      <c r="K501" s="25">
        <v>130</v>
      </c>
      <c r="L501" s="24"/>
    </row>
    <row r="502" spans="1:12" ht="17.45" customHeight="1" x14ac:dyDescent="0.2">
      <c r="A502" s="25" t="s">
        <v>84</v>
      </c>
      <c r="D502" s="5">
        <f>SUM(D503+D519+D532+D543+D568)</f>
        <v>8028</v>
      </c>
      <c r="E502" s="5">
        <f t="shared" ref="E502:K502" si="108">SUM(E503,E519,E532,E543,E568)</f>
        <v>1079</v>
      </c>
      <c r="F502" s="5">
        <f t="shared" si="108"/>
        <v>1157</v>
      </c>
      <c r="G502" s="5">
        <f t="shared" si="108"/>
        <v>1129</v>
      </c>
      <c r="H502" s="5">
        <f t="shared" si="108"/>
        <v>1051</v>
      </c>
      <c r="I502" s="5">
        <f t="shared" si="108"/>
        <v>1080</v>
      </c>
      <c r="J502" s="5">
        <f t="shared" si="108"/>
        <v>1257</v>
      </c>
      <c r="K502" s="11">
        <f t="shared" si="108"/>
        <v>1275</v>
      </c>
      <c r="L502" s="24"/>
    </row>
    <row r="503" spans="1:12" ht="17.45" customHeight="1" x14ac:dyDescent="0.2">
      <c r="B503" s="19" t="s">
        <v>20</v>
      </c>
      <c r="D503" s="5">
        <f t="shared" ref="D503:D515" si="109">SUM(E503:K503)</f>
        <v>4137</v>
      </c>
      <c r="E503" s="5">
        <f t="shared" ref="E503:K503" si="110">SUM(E504:E518)</f>
        <v>469</v>
      </c>
      <c r="F503" s="12">
        <f t="shared" si="110"/>
        <v>631</v>
      </c>
      <c r="G503" s="12">
        <f t="shared" si="110"/>
        <v>583</v>
      </c>
      <c r="H503" s="12">
        <f t="shared" si="110"/>
        <v>545</v>
      </c>
      <c r="I503" s="12">
        <f t="shared" si="110"/>
        <v>606</v>
      </c>
      <c r="J503" s="12">
        <f t="shared" si="110"/>
        <v>686</v>
      </c>
      <c r="K503" s="9">
        <f t="shared" si="110"/>
        <v>617</v>
      </c>
      <c r="L503" s="24"/>
    </row>
    <row r="504" spans="1:12" ht="17.45" customHeight="1" x14ac:dyDescent="0.2">
      <c r="C504" s="19" t="s">
        <v>376</v>
      </c>
      <c r="D504" s="26">
        <f>SUM(E504:K504)</f>
        <v>1213</v>
      </c>
      <c r="E504" s="28">
        <v>126</v>
      </c>
      <c r="F504" s="28">
        <v>174</v>
      </c>
      <c r="G504" s="28">
        <v>162</v>
      </c>
      <c r="H504" s="28">
        <v>167</v>
      </c>
      <c r="I504" s="28">
        <v>193</v>
      </c>
      <c r="J504" s="28">
        <v>215</v>
      </c>
      <c r="K504" s="29">
        <v>176</v>
      </c>
      <c r="L504" s="24"/>
    </row>
    <row r="505" spans="1:12" ht="17.45" customHeight="1" x14ac:dyDescent="0.2">
      <c r="C505" s="19" t="s">
        <v>379</v>
      </c>
      <c r="D505" s="26">
        <f>SUM(E505:K505)</f>
        <v>454</v>
      </c>
      <c r="E505" s="28">
        <v>71</v>
      </c>
      <c r="F505" s="28">
        <v>58</v>
      </c>
      <c r="G505" s="28">
        <v>67</v>
      </c>
      <c r="H505" s="28">
        <v>52</v>
      </c>
      <c r="I505" s="28">
        <v>66</v>
      </c>
      <c r="J505" s="28">
        <v>68</v>
      </c>
      <c r="K505" s="29">
        <v>72</v>
      </c>
      <c r="L505" s="24"/>
    </row>
    <row r="506" spans="1:12" ht="17.45" customHeight="1" x14ac:dyDescent="0.2">
      <c r="C506" s="19" t="s">
        <v>380</v>
      </c>
      <c r="D506" s="26">
        <f>SUM(E506:K506)</f>
        <v>49</v>
      </c>
      <c r="E506" s="28">
        <v>6</v>
      </c>
      <c r="F506" s="28">
        <v>4</v>
      </c>
      <c r="G506" s="28">
        <v>5</v>
      </c>
      <c r="H506" s="28">
        <v>11</v>
      </c>
      <c r="I506" s="28">
        <v>6</v>
      </c>
      <c r="J506" s="28">
        <v>6</v>
      </c>
      <c r="K506" s="29">
        <v>11</v>
      </c>
      <c r="L506" s="24"/>
    </row>
    <row r="507" spans="1:12" ht="20.100000000000001" customHeight="1" x14ac:dyDescent="0.2">
      <c r="A507" s="53" t="s">
        <v>10</v>
      </c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24"/>
    </row>
    <row r="508" spans="1:12" ht="20.100000000000001" customHeight="1" x14ac:dyDescent="0.2">
      <c r="A508" s="53" t="s">
        <v>15</v>
      </c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24"/>
    </row>
    <row r="509" spans="1:12" ht="9.75" customHeight="1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24"/>
    </row>
    <row r="510" spans="1:12" s="22" customFormat="1" ht="20.25" customHeight="1" x14ac:dyDescent="0.2">
      <c r="A510" s="54" t="s">
        <v>13</v>
      </c>
      <c r="B510" s="54"/>
      <c r="C510" s="55"/>
      <c r="D510" s="60" t="s">
        <v>0</v>
      </c>
      <c r="E510" s="61"/>
      <c r="F510" s="61"/>
      <c r="G510" s="61"/>
      <c r="H510" s="61"/>
      <c r="I510" s="61"/>
      <c r="J510" s="61"/>
      <c r="K510" s="61"/>
      <c r="L510" s="24"/>
    </row>
    <row r="511" spans="1:12" s="22" customFormat="1" ht="20.25" customHeight="1" x14ac:dyDescent="0.2">
      <c r="A511" s="56"/>
      <c r="B511" s="56"/>
      <c r="C511" s="57"/>
      <c r="D511" s="62" t="s">
        <v>1</v>
      </c>
      <c r="E511" s="64" t="s">
        <v>2</v>
      </c>
      <c r="F511" s="61"/>
      <c r="G511" s="61"/>
      <c r="H511" s="61"/>
      <c r="I511" s="61"/>
      <c r="J511" s="61"/>
      <c r="K511" s="61"/>
      <c r="L511" s="24"/>
    </row>
    <row r="512" spans="1:12" s="22" customFormat="1" ht="32.25" customHeight="1" x14ac:dyDescent="0.2">
      <c r="A512" s="58"/>
      <c r="B512" s="58"/>
      <c r="C512" s="59"/>
      <c r="D512" s="63"/>
      <c r="E512" s="47" t="s">
        <v>3</v>
      </c>
      <c r="F512" s="47" t="s">
        <v>4</v>
      </c>
      <c r="G512" s="47" t="s">
        <v>5</v>
      </c>
      <c r="H512" s="47" t="s">
        <v>6</v>
      </c>
      <c r="I512" s="47" t="s">
        <v>7</v>
      </c>
      <c r="J512" s="47" t="s">
        <v>8</v>
      </c>
      <c r="K512" s="48" t="s">
        <v>9</v>
      </c>
      <c r="L512" s="24"/>
    </row>
    <row r="513" spans="1:12" s="22" customFormat="1" ht="17.45" customHeight="1" x14ac:dyDescent="0.2">
      <c r="A513" s="51"/>
      <c r="B513" s="50" t="s">
        <v>566</v>
      </c>
      <c r="C513" s="51"/>
      <c r="D513" s="23"/>
      <c r="E513" s="38"/>
      <c r="F513" s="38"/>
      <c r="G513" s="38"/>
      <c r="H513" s="38"/>
      <c r="I513" s="38"/>
      <c r="J513" s="38"/>
      <c r="K513" s="39"/>
      <c r="L513" s="24"/>
    </row>
    <row r="514" spans="1:12" ht="17.45" customHeight="1" x14ac:dyDescent="0.2">
      <c r="C514" s="19" t="s">
        <v>381</v>
      </c>
      <c r="D514" s="26">
        <f t="shared" si="109"/>
        <v>3</v>
      </c>
      <c r="E514" s="4">
        <v>2</v>
      </c>
      <c r="F514" s="4" t="s">
        <v>11</v>
      </c>
      <c r="G514" s="4" t="s">
        <v>11</v>
      </c>
      <c r="H514" s="4" t="s">
        <v>11</v>
      </c>
      <c r="I514" s="4" t="s">
        <v>11</v>
      </c>
      <c r="J514" s="4" t="s">
        <v>11</v>
      </c>
      <c r="K514" s="6">
        <v>1</v>
      </c>
      <c r="L514" s="24"/>
    </row>
    <row r="515" spans="1:12" ht="17.45" customHeight="1" x14ac:dyDescent="0.2">
      <c r="C515" s="19" t="s">
        <v>382</v>
      </c>
      <c r="D515" s="26">
        <f t="shared" si="109"/>
        <v>381</v>
      </c>
      <c r="E515" s="28">
        <v>37</v>
      </c>
      <c r="F515" s="28">
        <v>62</v>
      </c>
      <c r="G515" s="28">
        <v>66</v>
      </c>
      <c r="H515" s="28">
        <v>44</v>
      </c>
      <c r="I515" s="28">
        <v>60</v>
      </c>
      <c r="J515" s="28">
        <v>56</v>
      </c>
      <c r="K515" s="29">
        <v>56</v>
      </c>
      <c r="L515" s="24"/>
    </row>
    <row r="516" spans="1:12" ht="17.45" customHeight="1" x14ac:dyDescent="0.2">
      <c r="C516" s="19" t="s">
        <v>383</v>
      </c>
      <c r="D516" s="26">
        <f>SUM(E516:K516)</f>
        <v>1083</v>
      </c>
      <c r="E516" s="28">
        <v>128</v>
      </c>
      <c r="F516" s="28">
        <v>172</v>
      </c>
      <c r="G516" s="28">
        <v>144</v>
      </c>
      <c r="H516" s="28">
        <v>128</v>
      </c>
      <c r="I516" s="2">
        <v>163</v>
      </c>
      <c r="J516" s="2">
        <v>175</v>
      </c>
      <c r="K516" s="3">
        <v>173</v>
      </c>
      <c r="L516" s="24"/>
    </row>
    <row r="517" spans="1:12" ht="17.45" customHeight="1" x14ac:dyDescent="0.2">
      <c r="C517" s="19" t="s">
        <v>377</v>
      </c>
      <c r="D517" s="26">
        <f t="shared" ref="D517:D518" si="111">SUM(E517:K517)</f>
        <v>479</v>
      </c>
      <c r="E517" s="28">
        <v>44</v>
      </c>
      <c r="F517" s="28">
        <v>76</v>
      </c>
      <c r="G517" s="28">
        <v>68</v>
      </c>
      <c r="H517" s="28">
        <v>80</v>
      </c>
      <c r="I517" s="31">
        <v>64</v>
      </c>
      <c r="J517" s="31">
        <v>87</v>
      </c>
      <c r="K517" s="19">
        <v>60</v>
      </c>
      <c r="L517" s="24"/>
    </row>
    <row r="518" spans="1:12" ht="17.45" customHeight="1" x14ac:dyDescent="0.2">
      <c r="C518" s="19" t="s">
        <v>378</v>
      </c>
      <c r="D518" s="26">
        <f t="shared" si="111"/>
        <v>475</v>
      </c>
      <c r="E518" s="28">
        <v>55</v>
      </c>
      <c r="F518" s="28">
        <v>85</v>
      </c>
      <c r="G518" s="28">
        <v>71</v>
      </c>
      <c r="H518" s="28">
        <v>63</v>
      </c>
      <c r="I518" s="30">
        <v>54</v>
      </c>
      <c r="J518" s="30">
        <v>79</v>
      </c>
      <c r="K518" s="25">
        <v>68</v>
      </c>
      <c r="L518" s="24"/>
    </row>
    <row r="519" spans="1:12" ht="17.45" customHeight="1" x14ac:dyDescent="0.2">
      <c r="B519" s="19" t="s">
        <v>29</v>
      </c>
      <c r="D519" s="5">
        <f t="shared" ref="D519:D526" si="112">SUM(E519:K519)</f>
        <v>334</v>
      </c>
      <c r="E519" s="5">
        <f>SUM(E520:E531)</f>
        <v>76</v>
      </c>
      <c r="F519" s="12">
        <f t="shared" ref="F519:K519" si="113">SUM(F520:F531)</f>
        <v>52</v>
      </c>
      <c r="G519" s="12">
        <f t="shared" si="113"/>
        <v>45</v>
      </c>
      <c r="H519" s="12">
        <f t="shared" si="113"/>
        <v>33</v>
      </c>
      <c r="I519" s="12">
        <f t="shared" si="113"/>
        <v>37</v>
      </c>
      <c r="J519" s="12">
        <f t="shared" si="113"/>
        <v>42</v>
      </c>
      <c r="K519" s="9">
        <f t="shared" si="113"/>
        <v>49</v>
      </c>
      <c r="L519" s="24"/>
    </row>
    <row r="520" spans="1:12" ht="17.45" customHeight="1" x14ac:dyDescent="0.2">
      <c r="C520" s="19" t="s">
        <v>386</v>
      </c>
      <c r="D520" s="26">
        <f t="shared" si="112"/>
        <v>116</v>
      </c>
      <c r="E520" s="28">
        <v>24</v>
      </c>
      <c r="F520" s="28">
        <v>17</v>
      </c>
      <c r="G520" s="28">
        <v>19</v>
      </c>
      <c r="H520" s="28">
        <v>15</v>
      </c>
      <c r="I520" s="28">
        <v>7</v>
      </c>
      <c r="J520" s="28">
        <v>15</v>
      </c>
      <c r="K520" s="29">
        <v>19</v>
      </c>
      <c r="L520" s="24"/>
    </row>
    <row r="521" spans="1:12" ht="17.45" customHeight="1" x14ac:dyDescent="0.2">
      <c r="C521" s="19" t="s">
        <v>384</v>
      </c>
      <c r="D521" s="26">
        <f>SUM(E521:K521)</f>
        <v>1</v>
      </c>
      <c r="E521" s="28">
        <v>1</v>
      </c>
      <c r="F521" s="4" t="s">
        <v>11</v>
      </c>
      <c r="G521" s="4" t="s">
        <v>11</v>
      </c>
      <c r="H521" s="4" t="s">
        <v>11</v>
      </c>
      <c r="I521" s="4" t="s">
        <v>11</v>
      </c>
      <c r="J521" s="4" t="s">
        <v>11</v>
      </c>
      <c r="K521" s="6" t="s">
        <v>11</v>
      </c>
      <c r="L521" s="24"/>
    </row>
    <row r="522" spans="1:12" ht="17.45" customHeight="1" x14ac:dyDescent="0.2">
      <c r="C522" s="19" t="s">
        <v>385</v>
      </c>
      <c r="D522" s="26">
        <f t="shared" si="112"/>
        <v>75</v>
      </c>
      <c r="E522" s="4">
        <v>20</v>
      </c>
      <c r="F522" s="4">
        <v>11</v>
      </c>
      <c r="G522" s="4">
        <v>10</v>
      </c>
      <c r="H522" s="4">
        <v>4</v>
      </c>
      <c r="I522" s="4">
        <v>6</v>
      </c>
      <c r="J522" s="4">
        <v>13</v>
      </c>
      <c r="K522" s="6">
        <v>11</v>
      </c>
      <c r="L522" s="24"/>
    </row>
    <row r="523" spans="1:12" ht="17.45" customHeight="1" x14ac:dyDescent="0.2">
      <c r="C523" s="19" t="s">
        <v>387</v>
      </c>
      <c r="D523" s="26">
        <f t="shared" si="112"/>
        <v>11</v>
      </c>
      <c r="E523" s="4" t="s">
        <v>11</v>
      </c>
      <c r="F523" s="4">
        <v>3</v>
      </c>
      <c r="G523" s="4">
        <v>2</v>
      </c>
      <c r="H523" s="4" t="s">
        <v>11</v>
      </c>
      <c r="I523" s="4">
        <v>3</v>
      </c>
      <c r="J523" s="4">
        <v>2</v>
      </c>
      <c r="K523" s="6">
        <v>1</v>
      </c>
      <c r="L523" s="24"/>
    </row>
    <row r="524" spans="1:12" ht="17.45" customHeight="1" x14ac:dyDescent="0.2">
      <c r="C524" s="19" t="s">
        <v>388</v>
      </c>
      <c r="D524" s="26">
        <f t="shared" si="112"/>
        <v>7</v>
      </c>
      <c r="E524" s="4" t="s">
        <v>11</v>
      </c>
      <c r="F524" s="4">
        <v>3</v>
      </c>
      <c r="G524" s="4">
        <v>2</v>
      </c>
      <c r="H524" s="4">
        <v>1</v>
      </c>
      <c r="I524" s="4">
        <v>1</v>
      </c>
      <c r="J524" s="4" t="s">
        <v>11</v>
      </c>
      <c r="K524" s="6" t="s">
        <v>11</v>
      </c>
      <c r="L524" s="24"/>
    </row>
    <row r="525" spans="1:12" ht="17.45" customHeight="1" x14ac:dyDescent="0.2">
      <c r="C525" s="19" t="s">
        <v>336</v>
      </c>
      <c r="D525" s="26">
        <f t="shared" si="112"/>
        <v>4</v>
      </c>
      <c r="E525" s="28">
        <v>2</v>
      </c>
      <c r="F525" s="4" t="s">
        <v>11</v>
      </c>
      <c r="G525" s="4">
        <v>1</v>
      </c>
      <c r="H525" s="4" t="s">
        <v>11</v>
      </c>
      <c r="I525" s="4" t="s">
        <v>11</v>
      </c>
      <c r="J525" s="4">
        <v>1</v>
      </c>
      <c r="K525" s="6" t="s">
        <v>11</v>
      </c>
      <c r="L525" s="24"/>
    </row>
    <row r="526" spans="1:12" ht="17.45" customHeight="1" x14ac:dyDescent="0.2">
      <c r="C526" s="19" t="s">
        <v>389</v>
      </c>
      <c r="D526" s="26">
        <f t="shared" si="112"/>
        <v>4</v>
      </c>
      <c r="E526" s="4">
        <v>1</v>
      </c>
      <c r="F526" s="4" t="s">
        <v>11</v>
      </c>
      <c r="G526" s="28">
        <v>1</v>
      </c>
      <c r="H526" s="4">
        <v>1</v>
      </c>
      <c r="I526" s="4" t="s">
        <v>11</v>
      </c>
      <c r="J526" s="4">
        <v>1</v>
      </c>
      <c r="K526" s="6" t="s">
        <v>11</v>
      </c>
      <c r="L526" s="24"/>
    </row>
    <row r="527" spans="1:12" ht="17.45" customHeight="1" x14ac:dyDescent="0.2">
      <c r="C527" s="19" t="s">
        <v>390</v>
      </c>
      <c r="D527" s="26">
        <f>SUM(E527:K527)</f>
        <v>6</v>
      </c>
      <c r="E527" s="28">
        <v>3</v>
      </c>
      <c r="F527" s="28">
        <v>1</v>
      </c>
      <c r="G527" s="4" t="s">
        <v>11</v>
      </c>
      <c r="H527" s="4">
        <v>1</v>
      </c>
      <c r="I527" s="4" t="s">
        <v>11</v>
      </c>
      <c r="J527" s="4" t="s">
        <v>11</v>
      </c>
      <c r="K527" s="25">
        <v>1</v>
      </c>
      <c r="L527" s="24"/>
    </row>
    <row r="528" spans="1:12" ht="17.45" customHeight="1" x14ac:dyDescent="0.2">
      <c r="C528" s="19" t="s">
        <v>391</v>
      </c>
      <c r="D528" s="26">
        <f>SUM(E528:K528)</f>
        <v>15</v>
      </c>
      <c r="E528" s="28">
        <v>3</v>
      </c>
      <c r="F528" s="4">
        <v>1</v>
      </c>
      <c r="G528" s="28">
        <v>2</v>
      </c>
      <c r="H528" s="4">
        <v>2</v>
      </c>
      <c r="I528" s="28">
        <v>5</v>
      </c>
      <c r="J528" s="4">
        <v>1</v>
      </c>
      <c r="K528" s="6">
        <v>1</v>
      </c>
      <c r="L528" s="24"/>
    </row>
    <row r="529" spans="1:12" ht="17.45" customHeight="1" x14ac:dyDescent="0.2">
      <c r="C529" s="19" t="s">
        <v>392</v>
      </c>
      <c r="D529" s="26">
        <f t="shared" ref="D529:D536" si="114">SUM(E529:K529)</f>
        <v>46</v>
      </c>
      <c r="E529" s="28">
        <v>15</v>
      </c>
      <c r="F529" s="28">
        <v>7</v>
      </c>
      <c r="G529" s="28">
        <v>6</v>
      </c>
      <c r="H529" s="28">
        <v>4</v>
      </c>
      <c r="I529" s="28">
        <v>5</v>
      </c>
      <c r="J529" s="28">
        <v>3</v>
      </c>
      <c r="K529" s="29">
        <v>6</v>
      </c>
      <c r="L529" s="24"/>
    </row>
    <row r="530" spans="1:12" ht="17.45" customHeight="1" x14ac:dyDescent="0.2">
      <c r="C530" s="19" t="s">
        <v>393</v>
      </c>
      <c r="D530" s="26">
        <f t="shared" si="114"/>
        <v>43</v>
      </c>
      <c r="E530" s="28">
        <v>7</v>
      </c>
      <c r="F530" s="28">
        <v>7</v>
      </c>
      <c r="G530" s="28">
        <v>2</v>
      </c>
      <c r="H530" s="28">
        <v>5</v>
      </c>
      <c r="I530" s="2">
        <v>8</v>
      </c>
      <c r="J530" s="2">
        <v>4</v>
      </c>
      <c r="K530" s="3">
        <v>10</v>
      </c>
      <c r="L530" s="24"/>
    </row>
    <row r="531" spans="1:12" ht="17.45" customHeight="1" x14ac:dyDescent="0.2">
      <c r="C531" s="19" t="s">
        <v>150</v>
      </c>
      <c r="D531" s="26">
        <f t="shared" si="114"/>
        <v>6</v>
      </c>
      <c r="E531" s="4" t="s">
        <v>11</v>
      </c>
      <c r="F531" s="4">
        <v>2</v>
      </c>
      <c r="G531" s="4" t="s">
        <v>11</v>
      </c>
      <c r="H531" s="4" t="s">
        <v>11</v>
      </c>
      <c r="I531" s="4">
        <v>2</v>
      </c>
      <c r="J531" s="4">
        <v>2</v>
      </c>
      <c r="K531" s="6" t="s">
        <v>11</v>
      </c>
      <c r="L531" s="24"/>
    </row>
    <row r="532" spans="1:12" s="24" customFormat="1" ht="17.45" customHeight="1" x14ac:dyDescent="0.2">
      <c r="A532" s="20"/>
      <c r="B532" s="19" t="s">
        <v>31</v>
      </c>
      <c r="C532" s="20"/>
      <c r="D532" s="5">
        <f t="shared" si="114"/>
        <v>326</v>
      </c>
      <c r="E532" s="5">
        <f t="shared" ref="E532:K532" si="115">SUM(E533:E542)</f>
        <v>67</v>
      </c>
      <c r="F532" s="5">
        <f t="shared" si="115"/>
        <v>40</v>
      </c>
      <c r="G532" s="5">
        <f t="shared" si="115"/>
        <v>37</v>
      </c>
      <c r="H532" s="5">
        <f t="shared" si="115"/>
        <v>33</v>
      </c>
      <c r="I532" s="5">
        <f t="shared" si="115"/>
        <v>42</v>
      </c>
      <c r="J532" s="5">
        <f t="shared" si="115"/>
        <v>46</v>
      </c>
      <c r="K532" s="11">
        <f t="shared" si="115"/>
        <v>61</v>
      </c>
    </row>
    <row r="533" spans="1:12" ht="17.45" customHeight="1" x14ac:dyDescent="0.2">
      <c r="C533" s="19" t="s">
        <v>396</v>
      </c>
      <c r="D533" s="26">
        <f t="shared" si="114"/>
        <v>70</v>
      </c>
      <c r="E533" s="28">
        <v>19</v>
      </c>
      <c r="F533" s="28">
        <v>7</v>
      </c>
      <c r="G533" s="28">
        <v>10</v>
      </c>
      <c r="H533" s="28">
        <v>6</v>
      </c>
      <c r="I533" s="28">
        <v>12</v>
      </c>
      <c r="J533" s="28">
        <v>5</v>
      </c>
      <c r="K533" s="29">
        <v>11</v>
      </c>
      <c r="L533" s="24"/>
    </row>
    <row r="534" spans="1:12" ht="17.45" customHeight="1" x14ac:dyDescent="0.2">
      <c r="C534" s="19" t="s">
        <v>394</v>
      </c>
      <c r="D534" s="26">
        <f>SUM(E534:K534)</f>
        <v>78</v>
      </c>
      <c r="E534" s="28">
        <v>10</v>
      </c>
      <c r="F534" s="4">
        <v>11</v>
      </c>
      <c r="G534" s="28">
        <v>8</v>
      </c>
      <c r="H534" s="4">
        <v>12</v>
      </c>
      <c r="I534" s="4">
        <v>10</v>
      </c>
      <c r="J534" s="28">
        <v>12</v>
      </c>
      <c r="K534" s="6">
        <v>15</v>
      </c>
      <c r="L534" s="24"/>
    </row>
    <row r="535" spans="1:12" ht="17.45" customHeight="1" x14ac:dyDescent="0.2">
      <c r="C535" s="19" t="s">
        <v>395</v>
      </c>
      <c r="D535" s="26">
        <f>SUM(E535:K535)</f>
        <v>5</v>
      </c>
      <c r="E535" s="4" t="s">
        <v>11</v>
      </c>
      <c r="F535" s="28">
        <v>1</v>
      </c>
      <c r="G535" s="4" t="s">
        <v>11</v>
      </c>
      <c r="H535" s="4">
        <v>1</v>
      </c>
      <c r="I535" s="4" t="s">
        <v>11</v>
      </c>
      <c r="J535" s="28">
        <v>1</v>
      </c>
      <c r="K535" s="6">
        <v>2</v>
      </c>
      <c r="L535" s="24"/>
    </row>
    <row r="536" spans="1:12" ht="17.45" customHeight="1" x14ac:dyDescent="0.2">
      <c r="C536" s="19" t="s">
        <v>104</v>
      </c>
      <c r="D536" s="26">
        <f t="shared" si="114"/>
        <v>10</v>
      </c>
      <c r="E536" s="28">
        <v>6</v>
      </c>
      <c r="F536" s="28">
        <v>1</v>
      </c>
      <c r="G536" s="4" t="s">
        <v>11</v>
      </c>
      <c r="H536" s="28">
        <v>1</v>
      </c>
      <c r="I536" s="28">
        <v>1</v>
      </c>
      <c r="J536" s="4" t="s">
        <v>11</v>
      </c>
      <c r="K536" s="29">
        <v>1</v>
      </c>
      <c r="L536" s="24"/>
    </row>
    <row r="537" spans="1:12" ht="17.45" customHeight="1" x14ac:dyDescent="0.2">
      <c r="C537" s="19" t="s">
        <v>397</v>
      </c>
      <c r="D537" s="26">
        <f t="shared" ref="D537:D554" si="116">SUM(E537:K537)</f>
        <v>5</v>
      </c>
      <c r="E537" s="28">
        <v>1</v>
      </c>
      <c r="F537" s="4" t="s">
        <v>11</v>
      </c>
      <c r="G537" s="4" t="s">
        <v>11</v>
      </c>
      <c r="H537" s="4">
        <v>1</v>
      </c>
      <c r="I537" s="4">
        <v>1</v>
      </c>
      <c r="J537" s="4">
        <v>1</v>
      </c>
      <c r="K537" s="6">
        <v>1</v>
      </c>
      <c r="L537" s="24"/>
    </row>
    <row r="538" spans="1:12" ht="17.45" customHeight="1" x14ac:dyDescent="0.2">
      <c r="C538" s="19" t="s">
        <v>398</v>
      </c>
      <c r="D538" s="26">
        <f t="shared" si="116"/>
        <v>74</v>
      </c>
      <c r="E538" s="4">
        <v>8</v>
      </c>
      <c r="F538" s="4">
        <v>9</v>
      </c>
      <c r="G538" s="4">
        <v>11</v>
      </c>
      <c r="H538" s="4">
        <v>5</v>
      </c>
      <c r="I538" s="4">
        <v>9</v>
      </c>
      <c r="J538" s="28">
        <v>17</v>
      </c>
      <c r="K538" s="6">
        <v>15</v>
      </c>
      <c r="L538" s="24"/>
    </row>
    <row r="539" spans="1:12" ht="17.45" customHeight="1" x14ac:dyDescent="0.2">
      <c r="C539" s="19" t="s">
        <v>399</v>
      </c>
      <c r="D539" s="26">
        <f t="shared" si="116"/>
        <v>43</v>
      </c>
      <c r="E539" s="28">
        <v>14</v>
      </c>
      <c r="F539" s="4">
        <v>4</v>
      </c>
      <c r="G539" s="4">
        <v>3</v>
      </c>
      <c r="H539" s="28">
        <v>3</v>
      </c>
      <c r="I539" s="4">
        <v>5</v>
      </c>
      <c r="J539" s="28">
        <v>6</v>
      </c>
      <c r="K539" s="7">
        <v>8</v>
      </c>
      <c r="L539" s="24"/>
    </row>
    <row r="540" spans="1:12" ht="17.45" customHeight="1" x14ac:dyDescent="0.2">
      <c r="C540" s="19" t="s">
        <v>400</v>
      </c>
      <c r="D540" s="26">
        <f t="shared" si="116"/>
        <v>3</v>
      </c>
      <c r="E540" s="28">
        <v>2</v>
      </c>
      <c r="F540" s="4" t="s">
        <v>11</v>
      </c>
      <c r="G540" s="4" t="s">
        <v>11</v>
      </c>
      <c r="H540" s="4" t="s">
        <v>11</v>
      </c>
      <c r="I540" s="4" t="s">
        <v>11</v>
      </c>
      <c r="J540" s="4">
        <v>1</v>
      </c>
      <c r="K540" s="6" t="s">
        <v>11</v>
      </c>
      <c r="L540" s="24"/>
    </row>
    <row r="541" spans="1:12" ht="17.45" customHeight="1" x14ac:dyDescent="0.2">
      <c r="C541" s="19" t="s">
        <v>401</v>
      </c>
      <c r="D541" s="26">
        <f t="shared" si="116"/>
        <v>31</v>
      </c>
      <c r="E541" s="4">
        <v>6</v>
      </c>
      <c r="F541" s="4">
        <v>7</v>
      </c>
      <c r="G541" s="4">
        <v>5</v>
      </c>
      <c r="H541" s="4">
        <v>3</v>
      </c>
      <c r="I541" s="31">
        <v>3</v>
      </c>
      <c r="J541" s="4">
        <v>1</v>
      </c>
      <c r="K541" s="6">
        <v>6</v>
      </c>
      <c r="L541" s="24"/>
    </row>
    <row r="542" spans="1:12" ht="17.45" customHeight="1" x14ac:dyDescent="0.2">
      <c r="C542" s="19" t="s">
        <v>402</v>
      </c>
      <c r="D542" s="26">
        <f t="shared" si="116"/>
        <v>7</v>
      </c>
      <c r="E542" s="28">
        <v>1</v>
      </c>
      <c r="F542" s="4" t="s">
        <v>11</v>
      </c>
      <c r="G542" s="4" t="s">
        <v>11</v>
      </c>
      <c r="H542" s="28">
        <v>1</v>
      </c>
      <c r="I542" s="30">
        <v>1</v>
      </c>
      <c r="J542" s="30">
        <v>2</v>
      </c>
      <c r="K542" s="25">
        <v>2</v>
      </c>
      <c r="L542" s="24"/>
    </row>
    <row r="543" spans="1:12" ht="17.45" customHeight="1" x14ac:dyDescent="0.2">
      <c r="B543" s="19" t="s">
        <v>43</v>
      </c>
      <c r="D543" s="5">
        <f t="shared" si="116"/>
        <v>3053</v>
      </c>
      <c r="E543" s="5">
        <f t="shared" ref="E543:K543" si="117">SUM(E544:E567)</f>
        <v>419</v>
      </c>
      <c r="F543" s="12">
        <f t="shared" si="117"/>
        <v>416</v>
      </c>
      <c r="G543" s="12">
        <f t="shared" si="117"/>
        <v>440</v>
      </c>
      <c r="H543" s="12">
        <f t="shared" si="117"/>
        <v>422</v>
      </c>
      <c r="I543" s="12">
        <f t="shared" si="117"/>
        <v>383</v>
      </c>
      <c r="J543" s="12">
        <f t="shared" si="117"/>
        <v>458</v>
      </c>
      <c r="K543" s="9">
        <f t="shared" si="117"/>
        <v>515</v>
      </c>
      <c r="L543" s="24"/>
    </row>
    <row r="544" spans="1:12" ht="17.45" customHeight="1" x14ac:dyDescent="0.2">
      <c r="C544" s="19" t="s">
        <v>405</v>
      </c>
      <c r="D544" s="26">
        <f t="shared" si="116"/>
        <v>675</v>
      </c>
      <c r="E544" s="28">
        <v>77</v>
      </c>
      <c r="F544" s="28">
        <v>102</v>
      </c>
      <c r="G544" s="28">
        <v>83</v>
      </c>
      <c r="H544" s="28">
        <v>106</v>
      </c>
      <c r="I544" s="28">
        <v>106</v>
      </c>
      <c r="J544" s="28">
        <v>104</v>
      </c>
      <c r="K544" s="29">
        <v>97</v>
      </c>
      <c r="L544" s="24"/>
    </row>
    <row r="545" spans="1:12" ht="17.45" customHeight="1" x14ac:dyDescent="0.2">
      <c r="C545" s="19" t="s">
        <v>406</v>
      </c>
      <c r="D545" s="26">
        <f t="shared" si="116"/>
        <v>1143</v>
      </c>
      <c r="E545" s="28">
        <v>130</v>
      </c>
      <c r="F545" s="28">
        <v>171</v>
      </c>
      <c r="G545" s="28">
        <v>201</v>
      </c>
      <c r="H545" s="28">
        <v>143</v>
      </c>
      <c r="I545" s="28">
        <v>143</v>
      </c>
      <c r="J545" s="28">
        <v>176</v>
      </c>
      <c r="K545" s="29">
        <v>179</v>
      </c>
      <c r="L545" s="24"/>
    </row>
    <row r="546" spans="1:12" ht="20.100000000000001" customHeight="1" x14ac:dyDescent="0.2">
      <c r="A546" s="53" t="s">
        <v>10</v>
      </c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24"/>
    </row>
    <row r="547" spans="1:12" ht="20.100000000000001" customHeight="1" x14ac:dyDescent="0.2">
      <c r="A547" s="53" t="s">
        <v>15</v>
      </c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24"/>
    </row>
    <row r="548" spans="1:12" ht="9.75" customHeight="1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24"/>
    </row>
    <row r="549" spans="1:12" s="22" customFormat="1" ht="20.25" customHeight="1" x14ac:dyDescent="0.2">
      <c r="A549" s="54" t="s">
        <v>13</v>
      </c>
      <c r="B549" s="54"/>
      <c r="C549" s="55"/>
      <c r="D549" s="60" t="s">
        <v>0</v>
      </c>
      <c r="E549" s="61"/>
      <c r="F549" s="61"/>
      <c r="G549" s="61"/>
      <c r="H549" s="61"/>
      <c r="I549" s="61"/>
      <c r="J549" s="61"/>
      <c r="K549" s="61"/>
      <c r="L549" s="24"/>
    </row>
    <row r="550" spans="1:12" s="22" customFormat="1" ht="20.25" customHeight="1" x14ac:dyDescent="0.2">
      <c r="A550" s="56"/>
      <c r="B550" s="56"/>
      <c r="C550" s="57"/>
      <c r="D550" s="62" t="s">
        <v>1</v>
      </c>
      <c r="E550" s="64" t="s">
        <v>2</v>
      </c>
      <c r="F550" s="61"/>
      <c r="G550" s="61"/>
      <c r="H550" s="61"/>
      <c r="I550" s="61"/>
      <c r="J550" s="61"/>
      <c r="K550" s="61"/>
      <c r="L550" s="24"/>
    </row>
    <row r="551" spans="1:12" s="22" customFormat="1" ht="32.25" customHeight="1" x14ac:dyDescent="0.2">
      <c r="A551" s="58"/>
      <c r="B551" s="58"/>
      <c r="C551" s="59"/>
      <c r="D551" s="63"/>
      <c r="E551" s="47" t="s">
        <v>3</v>
      </c>
      <c r="F551" s="47" t="s">
        <v>4</v>
      </c>
      <c r="G551" s="47" t="s">
        <v>5</v>
      </c>
      <c r="H551" s="47" t="s">
        <v>6</v>
      </c>
      <c r="I551" s="47" t="s">
        <v>7</v>
      </c>
      <c r="J551" s="47" t="s">
        <v>8</v>
      </c>
      <c r="K551" s="48" t="s">
        <v>9</v>
      </c>
      <c r="L551" s="24"/>
    </row>
    <row r="552" spans="1:12" s="22" customFormat="1" ht="17.45" customHeight="1" x14ac:dyDescent="0.2">
      <c r="A552" s="51"/>
      <c r="B552" s="50" t="s">
        <v>567</v>
      </c>
      <c r="C552" s="51"/>
      <c r="D552" s="23"/>
      <c r="E552" s="38"/>
      <c r="F552" s="38"/>
      <c r="G552" s="38"/>
      <c r="H552" s="38"/>
      <c r="I552" s="38"/>
      <c r="J552" s="38"/>
      <c r="K552" s="39"/>
      <c r="L552" s="24"/>
    </row>
    <row r="553" spans="1:12" ht="17.45" customHeight="1" x14ac:dyDescent="0.2">
      <c r="C553" s="19" t="s">
        <v>403</v>
      </c>
      <c r="D553" s="26">
        <f t="shared" si="116"/>
        <v>5</v>
      </c>
      <c r="E553" s="4">
        <v>1</v>
      </c>
      <c r="F553" s="4" t="s">
        <v>11</v>
      </c>
      <c r="G553" s="4">
        <v>2</v>
      </c>
      <c r="H553" s="4" t="s">
        <v>11</v>
      </c>
      <c r="I553" s="4" t="s">
        <v>11</v>
      </c>
      <c r="J553" s="4" t="s">
        <v>11</v>
      </c>
      <c r="K553" s="6">
        <v>2</v>
      </c>
      <c r="L553" s="24"/>
    </row>
    <row r="554" spans="1:12" ht="17.45" customHeight="1" x14ac:dyDescent="0.2">
      <c r="C554" s="19" t="s">
        <v>404</v>
      </c>
      <c r="D554" s="26">
        <f t="shared" si="116"/>
        <v>6</v>
      </c>
      <c r="E554" s="28">
        <v>2</v>
      </c>
      <c r="F554" s="4">
        <v>1</v>
      </c>
      <c r="G554" s="4" t="s">
        <v>11</v>
      </c>
      <c r="H554" s="4">
        <v>1</v>
      </c>
      <c r="I554" s="4" t="s">
        <v>11</v>
      </c>
      <c r="J554" s="4" t="s">
        <v>11</v>
      </c>
      <c r="K554" s="6">
        <v>2</v>
      </c>
      <c r="L554" s="24"/>
    </row>
    <row r="555" spans="1:12" ht="17.45" customHeight="1" x14ac:dyDescent="0.2">
      <c r="C555" s="19" t="s">
        <v>407</v>
      </c>
      <c r="D555" s="26">
        <f>SUM(E555:K555)</f>
        <v>21</v>
      </c>
      <c r="E555" s="28">
        <v>3</v>
      </c>
      <c r="F555" s="28">
        <v>3</v>
      </c>
      <c r="G555" s="4">
        <v>3</v>
      </c>
      <c r="H555" s="28">
        <v>1</v>
      </c>
      <c r="I555" s="4">
        <v>3</v>
      </c>
      <c r="J555" s="4">
        <v>5</v>
      </c>
      <c r="K555" s="6">
        <v>3</v>
      </c>
      <c r="L555" s="24"/>
    </row>
    <row r="556" spans="1:12" ht="17.45" customHeight="1" x14ac:dyDescent="0.2">
      <c r="C556" s="19" t="s">
        <v>128</v>
      </c>
      <c r="D556" s="26">
        <f>SUM(E556:K556)</f>
        <v>163</v>
      </c>
      <c r="E556" s="28">
        <v>21</v>
      </c>
      <c r="F556" s="28">
        <v>16</v>
      </c>
      <c r="G556" s="28">
        <v>20</v>
      </c>
      <c r="H556" s="28">
        <v>28</v>
      </c>
      <c r="I556" s="2">
        <v>24</v>
      </c>
      <c r="J556" s="2">
        <v>26</v>
      </c>
      <c r="K556" s="3">
        <v>28</v>
      </c>
      <c r="L556" s="24"/>
    </row>
    <row r="557" spans="1:12" ht="17.45" customHeight="1" x14ac:dyDescent="0.2">
      <c r="C557" s="19" t="s">
        <v>408</v>
      </c>
      <c r="D557" s="26">
        <f t="shared" ref="D557:D563" si="118">SUM(E557:K557)</f>
        <v>87</v>
      </c>
      <c r="E557" s="28">
        <v>27</v>
      </c>
      <c r="F557" s="28">
        <v>9</v>
      </c>
      <c r="G557" s="28">
        <v>7</v>
      </c>
      <c r="H557" s="28">
        <v>13</v>
      </c>
      <c r="I557" s="28">
        <v>5</v>
      </c>
      <c r="J557" s="28">
        <v>6</v>
      </c>
      <c r="K557" s="29">
        <v>20</v>
      </c>
      <c r="L557" s="24"/>
    </row>
    <row r="558" spans="1:12" ht="17.45" customHeight="1" x14ac:dyDescent="0.2">
      <c r="C558" s="19" t="s">
        <v>409</v>
      </c>
      <c r="D558" s="26">
        <f t="shared" si="118"/>
        <v>451</v>
      </c>
      <c r="E558" s="28">
        <v>80</v>
      </c>
      <c r="F558" s="28">
        <v>52</v>
      </c>
      <c r="G558" s="28">
        <v>48</v>
      </c>
      <c r="H558" s="28">
        <v>60</v>
      </c>
      <c r="I558" s="28">
        <v>48</v>
      </c>
      <c r="J558" s="28">
        <v>71</v>
      </c>
      <c r="K558" s="29">
        <v>92</v>
      </c>
      <c r="L558" s="24"/>
    </row>
    <row r="559" spans="1:12" ht="17.45" customHeight="1" x14ac:dyDescent="0.2">
      <c r="C559" s="19" t="s">
        <v>87</v>
      </c>
      <c r="D559" s="26">
        <f t="shared" si="118"/>
        <v>42</v>
      </c>
      <c r="E559" s="28">
        <v>10</v>
      </c>
      <c r="F559" s="28">
        <v>1</v>
      </c>
      <c r="G559" s="28">
        <v>10</v>
      </c>
      <c r="H559" s="28">
        <v>3</v>
      </c>
      <c r="I559" s="28">
        <v>5</v>
      </c>
      <c r="J559" s="28">
        <v>3</v>
      </c>
      <c r="K559" s="29">
        <v>10</v>
      </c>
      <c r="L559" s="24"/>
    </row>
    <row r="560" spans="1:12" ht="17.45" customHeight="1" x14ac:dyDescent="0.2">
      <c r="C560" s="19" t="s">
        <v>410</v>
      </c>
      <c r="D560" s="26">
        <f t="shared" si="118"/>
        <v>6</v>
      </c>
      <c r="E560" s="4" t="s">
        <v>11</v>
      </c>
      <c r="F560" s="4" t="s">
        <v>11</v>
      </c>
      <c r="G560" s="4" t="s">
        <v>11</v>
      </c>
      <c r="H560" s="4">
        <v>1</v>
      </c>
      <c r="I560" s="4" t="s">
        <v>11</v>
      </c>
      <c r="J560" s="28">
        <v>1</v>
      </c>
      <c r="K560" s="6">
        <v>4</v>
      </c>
      <c r="L560" s="24"/>
    </row>
    <row r="561" spans="1:12" ht="17.45" customHeight="1" x14ac:dyDescent="0.2">
      <c r="C561" s="19" t="s">
        <v>411</v>
      </c>
      <c r="D561" s="26">
        <f t="shared" si="118"/>
        <v>6</v>
      </c>
      <c r="E561" s="4">
        <v>1</v>
      </c>
      <c r="F561" s="4" t="s">
        <v>11</v>
      </c>
      <c r="G561" s="4">
        <v>1</v>
      </c>
      <c r="H561" s="4" t="s">
        <v>11</v>
      </c>
      <c r="I561" s="4">
        <v>2</v>
      </c>
      <c r="J561" s="4" t="s">
        <v>11</v>
      </c>
      <c r="K561" s="6">
        <v>2</v>
      </c>
      <c r="L561" s="24"/>
    </row>
    <row r="562" spans="1:12" ht="17.45" customHeight="1" x14ac:dyDescent="0.2">
      <c r="C562" s="19" t="s">
        <v>412</v>
      </c>
      <c r="D562" s="26">
        <f t="shared" si="118"/>
        <v>9</v>
      </c>
      <c r="E562" s="4">
        <v>4</v>
      </c>
      <c r="F562" s="4" t="s">
        <v>11</v>
      </c>
      <c r="G562" s="4" t="s">
        <v>11</v>
      </c>
      <c r="H562" s="4">
        <v>1</v>
      </c>
      <c r="I562" s="4">
        <v>1</v>
      </c>
      <c r="J562" s="4" t="s">
        <v>11</v>
      </c>
      <c r="K562" s="6">
        <v>3</v>
      </c>
      <c r="L562" s="24"/>
    </row>
    <row r="563" spans="1:12" ht="17.45" customHeight="1" x14ac:dyDescent="0.2">
      <c r="C563" s="19" t="s">
        <v>413</v>
      </c>
      <c r="D563" s="26">
        <f t="shared" si="118"/>
        <v>20</v>
      </c>
      <c r="E563" s="28">
        <v>6</v>
      </c>
      <c r="F563" s="28">
        <v>1</v>
      </c>
      <c r="G563" s="4">
        <v>4</v>
      </c>
      <c r="H563" s="4">
        <v>1</v>
      </c>
      <c r="I563" s="4">
        <v>1</v>
      </c>
      <c r="J563" s="4">
        <v>4</v>
      </c>
      <c r="K563" s="19">
        <v>3</v>
      </c>
      <c r="L563" s="24"/>
    </row>
    <row r="564" spans="1:12" ht="17.45" customHeight="1" x14ac:dyDescent="0.2">
      <c r="C564" s="19" t="s">
        <v>414</v>
      </c>
      <c r="D564" s="26">
        <f>SUM(E564:K564)</f>
        <v>1</v>
      </c>
      <c r="E564" s="4" t="s">
        <v>11</v>
      </c>
      <c r="F564" s="4" t="s">
        <v>11</v>
      </c>
      <c r="G564" s="28">
        <v>1</v>
      </c>
      <c r="H564" s="4" t="s">
        <v>11</v>
      </c>
      <c r="I564" s="4" t="s">
        <v>11</v>
      </c>
      <c r="J564" s="4" t="s">
        <v>11</v>
      </c>
      <c r="K564" s="6" t="s">
        <v>11</v>
      </c>
      <c r="L564" s="24"/>
    </row>
    <row r="565" spans="1:12" ht="17.45" customHeight="1" x14ac:dyDescent="0.2">
      <c r="C565" s="19" t="s">
        <v>415</v>
      </c>
      <c r="D565" s="26">
        <f>SUM(E565:K565)</f>
        <v>119</v>
      </c>
      <c r="E565" s="4">
        <v>16</v>
      </c>
      <c r="F565" s="4">
        <v>22</v>
      </c>
      <c r="G565" s="4">
        <v>19</v>
      </c>
      <c r="H565" s="4">
        <v>18</v>
      </c>
      <c r="I565" s="4">
        <v>12</v>
      </c>
      <c r="J565" s="4">
        <v>14</v>
      </c>
      <c r="K565" s="6">
        <v>18</v>
      </c>
      <c r="L565" s="24"/>
    </row>
    <row r="566" spans="1:12" ht="17.45" customHeight="1" x14ac:dyDescent="0.2">
      <c r="C566" s="19" t="s">
        <v>416</v>
      </c>
      <c r="D566" s="26">
        <f t="shared" ref="D566:D567" si="119">SUM(E566:K566)</f>
        <v>279</v>
      </c>
      <c r="E566" s="28">
        <v>35</v>
      </c>
      <c r="F566" s="28">
        <v>37</v>
      </c>
      <c r="G566" s="28">
        <v>41</v>
      </c>
      <c r="H566" s="28">
        <v>43</v>
      </c>
      <c r="I566" s="2">
        <v>30</v>
      </c>
      <c r="J566" s="2">
        <v>43</v>
      </c>
      <c r="K566" s="3">
        <v>50</v>
      </c>
      <c r="L566" s="24"/>
    </row>
    <row r="567" spans="1:12" ht="17.45" customHeight="1" x14ac:dyDescent="0.2">
      <c r="C567" s="19" t="s">
        <v>111</v>
      </c>
      <c r="D567" s="26">
        <f t="shared" si="119"/>
        <v>20</v>
      </c>
      <c r="E567" s="28">
        <v>6</v>
      </c>
      <c r="F567" s="28">
        <v>1</v>
      </c>
      <c r="G567" s="4" t="s">
        <v>11</v>
      </c>
      <c r="H567" s="28">
        <v>3</v>
      </c>
      <c r="I567" s="31">
        <v>3</v>
      </c>
      <c r="J567" s="31">
        <v>5</v>
      </c>
      <c r="K567" s="19">
        <v>2</v>
      </c>
      <c r="L567" s="24"/>
    </row>
    <row r="568" spans="1:12" ht="17.45" customHeight="1" x14ac:dyDescent="0.2">
      <c r="B568" s="19" t="s">
        <v>71</v>
      </c>
      <c r="D568" s="5">
        <f>SUM(E568:K568)</f>
        <v>178</v>
      </c>
      <c r="E568" s="5">
        <v>48</v>
      </c>
      <c r="F568" s="5">
        <v>18</v>
      </c>
      <c r="G568" s="5">
        <v>24</v>
      </c>
      <c r="H568" s="5">
        <v>18</v>
      </c>
      <c r="I568" s="5">
        <v>12</v>
      </c>
      <c r="J568" s="5">
        <v>25</v>
      </c>
      <c r="K568" s="11">
        <v>33</v>
      </c>
      <c r="L568" s="24"/>
    </row>
    <row r="569" spans="1:12" s="24" customFormat="1" ht="17.45" customHeight="1" x14ac:dyDescent="0.2">
      <c r="A569" s="20"/>
      <c r="B569" s="20"/>
      <c r="C569" s="19" t="s">
        <v>424</v>
      </c>
      <c r="D569" s="26">
        <f t="shared" ref="D569:D577" si="120">SUM(E569:K569)</f>
        <v>66</v>
      </c>
      <c r="E569" s="28">
        <v>17</v>
      </c>
      <c r="F569" s="28">
        <v>7</v>
      </c>
      <c r="G569" s="28">
        <v>11</v>
      </c>
      <c r="H569" s="28">
        <v>9</v>
      </c>
      <c r="I569" s="28">
        <v>3</v>
      </c>
      <c r="J569" s="28">
        <v>10</v>
      </c>
      <c r="K569" s="29">
        <v>9</v>
      </c>
    </row>
    <row r="570" spans="1:12" ht="17.45" customHeight="1" x14ac:dyDescent="0.2">
      <c r="C570" s="19" t="s">
        <v>417</v>
      </c>
      <c r="D570" s="26">
        <f t="shared" si="120"/>
        <v>11</v>
      </c>
      <c r="E570" s="28">
        <v>6</v>
      </c>
      <c r="F570" s="4" t="s">
        <v>11</v>
      </c>
      <c r="G570" s="4">
        <v>1</v>
      </c>
      <c r="H570" s="4" t="s">
        <v>11</v>
      </c>
      <c r="I570" s="4">
        <v>3</v>
      </c>
      <c r="J570" s="4" t="s">
        <v>11</v>
      </c>
      <c r="K570" s="6">
        <v>1</v>
      </c>
      <c r="L570" s="24"/>
    </row>
    <row r="571" spans="1:12" ht="17.45" customHeight="1" x14ac:dyDescent="0.2">
      <c r="C571" s="19" t="s">
        <v>418</v>
      </c>
      <c r="D571" s="26">
        <f>SUM(E571:K571)</f>
        <v>18</v>
      </c>
      <c r="E571" s="28">
        <v>3</v>
      </c>
      <c r="F571" s="28">
        <v>2</v>
      </c>
      <c r="G571" s="4">
        <v>3</v>
      </c>
      <c r="H571" s="4">
        <v>4</v>
      </c>
      <c r="I571" s="4" t="s">
        <v>11</v>
      </c>
      <c r="J571" s="28">
        <v>2</v>
      </c>
      <c r="K571" s="7">
        <v>4</v>
      </c>
      <c r="L571" s="24"/>
    </row>
    <row r="572" spans="1:12" ht="17.45" customHeight="1" x14ac:dyDescent="0.2">
      <c r="C572" s="19" t="s">
        <v>419</v>
      </c>
      <c r="D572" s="26">
        <f>SUM(E572:K572)</f>
        <v>2</v>
      </c>
      <c r="E572" s="28">
        <v>2</v>
      </c>
      <c r="F572" s="4" t="s">
        <v>11</v>
      </c>
      <c r="G572" s="4" t="s">
        <v>11</v>
      </c>
      <c r="H572" s="4" t="s">
        <v>11</v>
      </c>
      <c r="I572" s="4" t="s">
        <v>11</v>
      </c>
      <c r="J572" s="4" t="s">
        <v>11</v>
      </c>
      <c r="K572" s="6" t="s">
        <v>11</v>
      </c>
      <c r="L572" s="24"/>
    </row>
    <row r="573" spans="1:12" ht="17.45" customHeight="1" x14ac:dyDescent="0.2">
      <c r="C573" s="19" t="s">
        <v>420</v>
      </c>
      <c r="D573" s="26">
        <f t="shared" si="120"/>
        <v>12</v>
      </c>
      <c r="E573" s="28">
        <v>2</v>
      </c>
      <c r="F573" s="28">
        <v>1</v>
      </c>
      <c r="G573" s="4">
        <v>1</v>
      </c>
      <c r="H573" s="28">
        <v>1</v>
      </c>
      <c r="I573" s="28">
        <v>1</v>
      </c>
      <c r="J573" s="28">
        <v>2</v>
      </c>
      <c r="K573" s="29">
        <v>4</v>
      </c>
      <c r="L573" s="24"/>
    </row>
    <row r="574" spans="1:12" ht="17.45" customHeight="1" x14ac:dyDescent="0.2">
      <c r="C574" s="19" t="s">
        <v>421</v>
      </c>
      <c r="D574" s="26">
        <f t="shared" si="120"/>
        <v>1</v>
      </c>
      <c r="E574" s="4">
        <v>1</v>
      </c>
      <c r="F574" s="4" t="s">
        <v>11</v>
      </c>
      <c r="G574" s="4" t="s">
        <v>11</v>
      </c>
      <c r="H574" s="4" t="s">
        <v>11</v>
      </c>
      <c r="I574" s="4" t="s">
        <v>11</v>
      </c>
      <c r="J574" s="4" t="s">
        <v>11</v>
      </c>
      <c r="K574" s="6" t="s">
        <v>11</v>
      </c>
      <c r="L574" s="24"/>
    </row>
    <row r="575" spans="1:12" ht="17.45" customHeight="1" x14ac:dyDescent="0.2">
      <c r="C575" s="19" t="s">
        <v>422</v>
      </c>
      <c r="D575" s="26">
        <f t="shared" si="120"/>
        <v>13</v>
      </c>
      <c r="E575" s="28">
        <v>5</v>
      </c>
      <c r="F575" s="4" t="s">
        <v>11</v>
      </c>
      <c r="G575" s="4">
        <v>2</v>
      </c>
      <c r="H575" s="4" t="s">
        <v>11</v>
      </c>
      <c r="I575" s="4" t="s">
        <v>11</v>
      </c>
      <c r="J575" s="28">
        <v>4</v>
      </c>
      <c r="K575" s="29">
        <v>2</v>
      </c>
      <c r="L575" s="24"/>
    </row>
    <row r="576" spans="1:12" ht="17.45" customHeight="1" x14ac:dyDescent="0.2">
      <c r="C576" s="19" t="s">
        <v>423</v>
      </c>
      <c r="D576" s="26">
        <f t="shared" si="120"/>
        <v>15</v>
      </c>
      <c r="E576" s="28">
        <v>3</v>
      </c>
      <c r="F576" s="4" t="s">
        <v>11</v>
      </c>
      <c r="G576" s="28">
        <v>3</v>
      </c>
      <c r="H576" s="28">
        <v>2</v>
      </c>
      <c r="I576" s="4">
        <v>1</v>
      </c>
      <c r="J576" s="4">
        <v>3</v>
      </c>
      <c r="K576" s="6">
        <v>3</v>
      </c>
      <c r="L576" s="24"/>
    </row>
    <row r="577" spans="1:12" ht="17.45" customHeight="1" x14ac:dyDescent="0.2">
      <c r="C577" s="19" t="s">
        <v>300</v>
      </c>
      <c r="D577" s="26">
        <f t="shared" si="120"/>
        <v>40</v>
      </c>
      <c r="E577" s="28">
        <v>9</v>
      </c>
      <c r="F577" s="28">
        <v>8</v>
      </c>
      <c r="G577" s="28">
        <v>3</v>
      </c>
      <c r="H577" s="28">
        <v>2</v>
      </c>
      <c r="I577" s="31">
        <v>4</v>
      </c>
      <c r="J577" s="31">
        <v>4</v>
      </c>
      <c r="K577" s="19">
        <v>10</v>
      </c>
      <c r="L577" s="24"/>
    </row>
    <row r="578" spans="1:12" ht="17.45" customHeight="1" x14ac:dyDescent="0.2">
      <c r="A578" s="20" t="s">
        <v>85</v>
      </c>
      <c r="B578" s="19"/>
      <c r="D578" s="5">
        <f>SUM(D579+D583+D597+D603+D611+D622+D634+D639+D644+D651+D674+D686)</f>
        <v>1698</v>
      </c>
      <c r="E578" s="5">
        <f>SUM(E579,E583,E597,E603,E611,E622,E634,E639,E644,E651,E674,E686)</f>
        <v>253</v>
      </c>
      <c r="F578" s="12">
        <f>SUM(F579,F583,F597,F603,F611,F622,F634,F639,F644,F651,F674,F686)</f>
        <v>280</v>
      </c>
      <c r="G578" s="12">
        <f>SUM(G579,G583,G597,G603,G611,G622,G634,G639,G644,G651,G674,G686)</f>
        <v>213</v>
      </c>
      <c r="H578" s="12">
        <f>SUM(H579,H583,H597,H603,H611,H622,H634,H639,H644,H651,H674,H686)</f>
        <v>240</v>
      </c>
      <c r="I578" s="12">
        <f>SUM(I579,I583,I597,I603,I611,I622,I634,I639,I644,I651,I674,I686)</f>
        <v>194</v>
      </c>
      <c r="J578" s="12">
        <f>SUM(J579+J583+J597+J603+J611+J622+J634+J639+J644+J651+J674+J686)</f>
        <v>258</v>
      </c>
      <c r="K578" s="11">
        <f>SUM(K579+K583+K597+K603+K611+K622+K634+K639+K651+K674+K644+K686)</f>
        <v>260</v>
      </c>
      <c r="L578" s="24"/>
    </row>
    <row r="579" spans="1:12" ht="17.45" customHeight="1" x14ac:dyDescent="0.2">
      <c r="B579" s="19" t="s">
        <v>21</v>
      </c>
      <c r="D579" s="5">
        <f>SUM(E579:K579)</f>
        <v>90</v>
      </c>
      <c r="E579" s="5">
        <f t="shared" ref="E579:K579" si="121">SUM(E580:E582)</f>
        <v>7</v>
      </c>
      <c r="F579" s="5">
        <f t="shared" si="121"/>
        <v>18</v>
      </c>
      <c r="G579" s="5">
        <f t="shared" si="121"/>
        <v>6</v>
      </c>
      <c r="H579" s="5">
        <f t="shared" si="121"/>
        <v>18</v>
      </c>
      <c r="I579" s="5">
        <f t="shared" si="121"/>
        <v>10</v>
      </c>
      <c r="J579" s="5">
        <f t="shared" si="121"/>
        <v>16</v>
      </c>
      <c r="K579" s="11">
        <f t="shared" si="121"/>
        <v>15</v>
      </c>
      <c r="L579" s="24"/>
    </row>
    <row r="580" spans="1:12" ht="17.45" customHeight="1" x14ac:dyDescent="0.2">
      <c r="C580" s="19" t="s">
        <v>425</v>
      </c>
      <c r="D580" s="26">
        <f t="shared" ref="D580:D603" si="122">SUM(E580:K580)</f>
        <v>45</v>
      </c>
      <c r="E580" s="28">
        <v>3</v>
      </c>
      <c r="F580" s="28">
        <v>8</v>
      </c>
      <c r="G580" s="28">
        <v>3</v>
      </c>
      <c r="H580" s="28">
        <v>7</v>
      </c>
      <c r="I580" s="28">
        <v>5</v>
      </c>
      <c r="J580" s="28">
        <v>9</v>
      </c>
      <c r="K580" s="29">
        <v>10</v>
      </c>
      <c r="L580" s="24"/>
    </row>
    <row r="581" spans="1:12" ht="17.45" customHeight="1" x14ac:dyDescent="0.2">
      <c r="C581" s="19" t="s">
        <v>426</v>
      </c>
      <c r="D581" s="26">
        <f t="shared" si="122"/>
        <v>2</v>
      </c>
      <c r="E581" s="4" t="s">
        <v>11</v>
      </c>
      <c r="F581" s="4">
        <v>1</v>
      </c>
      <c r="G581" s="4" t="s">
        <v>11</v>
      </c>
      <c r="H581" s="4" t="s">
        <v>11</v>
      </c>
      <c r="I581" s="4" t="s">
        <v>11</v>
      </c>
      <c r="J581" s="4" t="s">
        <v>11</v>
      </c>
      <c r="K581" s="6">
        <v>1</v>
      </c>
      <c r="L581" s="24"/>
    </row>
    <row r="582" spans="1:12" ht="17.45" customHeight="1" x14ac:dyDescent="0.2">
      <c r="C582" s="19" t="s">
        <v>427</v>
      </c>
      <c r="D582" s="26">
        <f t="shared" si="122"/>
        <v>43</v>
      </c>
      <c r="E582" s="4">
        <v>4</v>
      </c>
      <c r="F582" s="4">
        <v>9</v>
      </c>
      <c r="G582" s="4">
        <v>3</v>
      </c>
      <c r="H582" s="4">
        <v>11</v>
      </c>
      <c r="I582" s="4">
        <v>5</v>
      </c>
      <c r="J582" s="4">
        <v>7</v>
      </c>
      <c r="K582" s="6">
        <v>4</v>
      </c>
      <c r="L582" s="24"/>
    </row>
    <row r="583" spans="1:12" ht="17.45" customHeight="1" x14ac:dyDescent="0.2">
      <c r="B583" s="19" t="s">
        <v>27</v>
      </c>
      <c r="D583" s="5">
        <f t="shared" ref="D583:D596" si="123">SUM(E583:K583)</f>
        <v>18</v>
      </c>
      <c r="E583" s="5">
        <f>SUM(E584:E596)</f>
        <v>5</v>
      </c>
      <c r="F583" s="12">
        <f>SUM(F584:F596)</f>
        <v>2</v>
      </c>
      <c r="G583" s="12">
        <f>SUM(G584:G596)</f>
        <v>4</v>
      </c>
      <c r="H583" s="4" t="s">
        <v>11</v>
      </c>
      <c r="I583" s="12">
        <f>SUM(I584:I596)</f>
        <v>2</v>
      </c>
      <c r="J583" s="12">
        <f>SUM(J584:J596)</f>
        <v>2</v>
      </c>
      <c r="K583" s="9">
        <f>SUM(K584:K596)</f>
        <v>3</v>
      </c>
      <c r="L583" s="24"/>
    </row>
    <row r="584" spans="1:12" ht="17.45" customHeight="1" x14ac:dyDescent="0.2">
      <c r="C584" s="19" t="s">
        <v>428</v>
      </c>
      <c r="D584" s="26">
        <f t="shared" si="123"/>
        <v>6</v>
      </c>
      <c r="E584" s="28">
        <v>3</v>
      </c>
      <c r="F584" s="28">
        <v>1</v>
      </c>
      <c r="G584" s="4">
        <v>1</v>
      </c>
      <c r="H584" s="4" t="s">
        <v>11</v>
      </c>
      <c r="I584" s="4" t="s">
        <v>11</v>
      </c>
      <c r="J584" s="4">
        <v>1</v>
      </c>
      <c r="K584" s="6" t="s">
        <v>11</v>
      </c>
      <c r="L584" s="24"/>
    </row>
    <row r="585" spans="1:12" ht="20.100000000000001" customHeight="1" x14ac:dyDescent="0.2">
      <c r="A585" s="53" t="s">
        <v>10</v>
      </c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24"/>
    </row>
    <row r="586" spans="1:12" ht="20.100000000000001" customHeight="1" x14ac:dyDescent="0.2">
      <c r="A586" s="53" t="s">
        <v>15</v>
      </c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24"/>
    </row>
    <row r="587" spans="1:12" ht="9.75" customHeight="1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24"/>
    </row>
    <row r="588" spans="1:12" s="22" customFormat="1" ht="20.25" customHeight="1" x14ac:dyDescent="0.2">
      <c r="A588" s="54" t="s">
        <v>13</v>
      </c>
      <c r="B588" s="54"/>
      <c r="C588" s="55"/>
      <c r="D588" s="60" t="s">
        <v>0</v>
      </c>
      <c r="E588" s="61"/>
      <c r="F588" s="61"/>
      <c r="G588" s="61"/>
      <c r="H588" s="61"/>
      <c r="I588" s="61"/>
      <c r="J588" s="61"/>
      <c r="K588" s="61"/>
      <c r="L588" s="24"/>
    </row>
    <row r="589" spans="1:12" s="22" customFormat="1" ht="20.25" customHeight="1" x14ac:dyDescent="0.2">
      <c r="A589" s="56"/>
      <c r="B589" s="56"/>
      <c r="C589" s="57"/>
      <c r="D589" s="62" t="s">
        <v>1</v>
      </c>
      <c r="E589" s="64" t="s">
        <v>2</v>
      </c>
      <c r="F589" s="61"/>
      <c r="G589" s="61"/>
      <c r="H589" s="61"/>
      <c r="I589" s="61"/>
      <c r="J589" s="61"/>
      <c r="K589" s="61"/>
      <c r="L589" s="24"/>
    </row>
    <row r="590" spans="1:12" s="22" customFormat="1" ht="32.25" customHeight="1" x14ac:dyDescent="0.2">
      <c r="A590" s="58"/>
      <c r="B590" s="58"/>
      <c r="C590" s="59"/>
      <c r="D590" s="63"/>
      <c r="E590" s="47" t="s">
        <v>3</v>
      </c>
      <c r="F590" s="47" t="s">
        <v>4</v>
      </c>
      <c r="G590" s="47" t="s">
        <v>5</v>
      </c>
      <c r="H590" s="47" t="s">
        <v>6</v>
      </c>
      <c r="I590" s="47" t="s">
        <v>7</v>
      </c>
      <c r="J590" s="47" t="s">
        <v>8</v>
      </c>
      <c r="K590" s="48" t="s">
        <v>9</v>
      </c>
      <c r="L590" s="24"/>
    </row>
    <row r="591" spans="1:12" s="22" customFormat="1" ht="17.45" customHeight="1" x14ac:dyDescent="0.2">
      <c r="A591" s="46"/>
      <c r="B591" s="50" t="s">
        <v>558</v>
      </c>
      <c r="C591" s="51"/>
      <c r="D591" s="23"/>
      <c r="E591" s="38"/>
      <c r="F591" s="38"/>
      <c r="G591" s="38"/>
      <c r="H591" s="38"/>
      <c r="I591" s="38"/>
      <c r="J591" s="38"/>
      <c r="K591" s="39"/>
      <c r="L591" s="24"/>
    </row>
    <row r="592" spans="1:12" ht="17.45" customHeight="1" x14ac:dyDescent="0.2">
      <c r="C592" s="19" t="s">
        <v>429</v>
      </c>
      <c r="D592" s="26">
        <f t="shared" si="123"/>
        <v>3</v>
      </c>
      <c r="E592" s="4" t="s">
        <v>11</v>
      </c>
      <c r="F592" s="4">
        <v>1</v>
      </c>
      <c r="G592" s="4">
        <v>1</v>
      </c>
      <c r="H592" s="4" t="s">
        <v>11</v>
      </c>
      <c r="I592" s="4">
        <v>1</v>
      </c>
      <c r="J592" s="4" t="s">
        <v>11</v>
      </c>
      <c r="K592" s="6" t="s">
        <v>11</v>
      </c>
      <c r="L592" s="24"/>
    </row>
    <row r="593" spans="1:12" ht="17.45" customHeight="1" x14ac:dyDescent="0.2">
      <c r="C593" s="19" t="s">
        <v>421</v>
      </c>
      <c r="D593" s="26">
        <f t="shared" si="123"/>
        <v>1</v>
      </c>
      <c r="E593" s="4">
        <v>1</v>
      </c>
      <c r="F593" s="4" t="s">
        <v>11</v>
      </c>
      <c r="G593" s="4" t="s">
        <v>11</v>
      </c>
      <c r="H593" s="4" t="s">
        <v>11</v>
      </c>
      <c r="I593" s="4" t="s">
        <v>11</v>
      </c>
      <c r="J593" s="4" t="s">
        <v>11</v>
      </c>
      <c r="K593" s="6" t="s">
        <v>11</v>
      </c>
      <c r="L593" s="24"/>
    </row>
    <row r="594" spans="1:12" ht="17.45" customHeight="1" x14ac:dyDescent="0.2">
      <c r="C594" s="19" t="s">
        <v>430</v>
      </c>
      <c r="D594" s="26">
        <f t="shared" si="123"/>
        <v>2</v>
      </c>
      <c r="E594" s="4">
        <v>1</v>
      </c>
      <c r="F594" s="4" t="s">
        <v>11</v>
      </c>
      <c r="G594" s="4" t="s">
        <v>11</v>
      </c>
      <c r="H594" s="4" t="s">
        <v>11</v>
      </c>
      <c r="I594" s="4" t="s">
        <v>11</v>
      </c>
      <c r="J594" s="4">
        <v>1</v>
      </c>
      <c r="K594" s="6" t="s">
        <v>11</v>
      </c>
      <c r="L594" s="24"/>
    </row>
    <row r="595" spans="1:12" ht="17.45" customHeight="1" x14ac:dyDescent="0.2">
      <c r="C595" s="19" t="s">
        <v>431</v>
      </c>
      <c r="D595" s="26">
        <f t="shared" si="123"/>
        <v>4</v>
      </c>
      <c r="E595" s="4" t="s">
        <v>11</v>
      </c>
      <c r="F595" s="4" t="s">
        <v>11</v>
      </c>
      <c r="G595" s="4">
        <v>2</v>
      </c>
      <c r="H595" s="4" t="s">
        <v>11</v>
      </c>
      <c r="I595" s="4">
        <v>1</v>
      </c>
      <c r="J595" s="4" t="s">
        <v>11</v>
      </c>
      <c r="K595" s="6">
        <v>1</v>
      </c>
      <c r="L595" s="24"/>
    </row>
    <row r="596" spans="1:12" ht="17.45" customHeight="1" x14ac:dyDescent="0.2">
      <c r="C596" s="19" t="s">
        <v>432</v>
      </c>
      <c r="D596" s="26">
        <f t="shared" si="123"/>
        <v>2</v>
      </c>
      <c r="E596" s="4" t="s">
        <v>11</v>
      </c>
      <c r="F596" s="4" t="s">
        <v>11</v>
      </c>
      <c r="G596" s="4" t="s">
        <v>11</v>
      </c>
      <c r="H596" s="4" t="s">
        <v>11</v>
      </c>
      <c r="I596" s="4" t="s">
        <v>11</v>
      </c>
      <c r="J596" s="4" t="s">
        <v>11</v>
      </c>
      <c r="K596" s="6">
        <v>2</v>
      </c>
      <c r="L596" s="24"/>
    </row>
    <row r="597" spans="1:12" ht="17.45" customHeight="1" x14ac:dyDescent="0.2">
      <c r="B597" s="19" t="s">
        <v>28</v>
      </c>
      <c r="D597" s="5">
        <f>SUM(E597:K597)</f>
        <v>23</v>
      </c>
      <c r="E597" s="5">
        <f t="shared" ref="E597:K597" si="124">SUM(E598:E602)</f>
        <v>8</v>
      </c>
      <c r="F597" s="12">
        <f t="shared" si="124"/>
        <v>5</v>
      </c>
      <c r="G597" s="12">
        <f t="shared" si="124"/>
        <v>4</v>
      </c>
      <c r="H597" s="12">
        <f t="shared" si="124"/>
        <v>2</v>
      </c>
      <c r="I597" s="12">
        <f t="shared" si="124"/>
        <v>1</v>
      </c>
      <c r="J597" s="12">
        <f t="shared" si="124"/>
        <v>2</v>
      </c>
      <c r="K597" s="9">
        <f t="shared" si="124"/>
        <v>1</v>
      </c>
      <c r="L597" s="24"/>
    </row>
    <row r="598" spans="1:12" ht="17.45" customHeight="1" x14ac:dyDescent="0.2">
      <c r="C598" s="19" t="s">
        <v>433</v>
      </c>
      <c r="D598" s="26">
        <f>SUM(E598:K598)</f>
        <v>14</v>
      </c>
      <c r="E598" s="28">
        <v>6</v>
      </c>
      <c r="F598" s="28">
        <v>2</v>
      </c>
      <c r="G598" s="4">
        <v>4</v>
      </c>
      <c r="H598" s="28">
        <v>1</v>
      </c>
      <c r="I598" s="4" t="s">
        <v>11</v>
      </c>
      <c r="J598" s="4">
        <v>1</v>
      </c>
      <c r="K598" s="6" t="s">
        <v>11</v>
      </c>
      <c r="L598" s="24"/>
    </row>
    <row r="599" spans="1:12" ht="17.45" customHeight="1" x14ac:dyDescent="0.2">
      <c r="C599" s="19" t="s">
        <v>541</v>
      </c>
      <c r="D599" s="26">
        <f>SUM(E599:K599)</f>
        <v>2</v>
      </c>
      <c r="E599" s="4">
        <v>1</v>
      </c>
      <c r="F599" s="4">
        <v>1</v>
      </c>
      <c r="G599" s="4" t="s">
        <v>11</v>
      </c>
      <c r="H599" s="4" t="s">
        <v>11</v>
      </c>
      <c r="I599" s="4" t="s">
        <v>11</v>
      </c>
      <c r="J599" s="4" t="s">
        <v>11</v>
      </c>
      <c r="K599" s="6" t="s">
        <v>11</v>
      </c>
      <c r="L599" s="24"/>
    </row>
    <row r="600" spans="1:12" ht="17.45" customHeight="1" x14ac:dyDescent="0.2">
      <c r="C600" s="19" t="s">
        <v>434</v>
      </c>
      <c r="D600" s="26">
        <f t="shared" si="122"/>
        <v>4</v>
      </c>
      <c r="E600" s="4">
        <v>1</v>
      </c>
      <c r="F600" s="4" t="s">
        <v>11</v>
      </c>
      <c r="G600" s="4" t="s">
        <v>11</v>
      </c>
      <c r="H600" s="4">
        <v>1</v>
      </c>
      <c r="I600" s="4" t="s">
        <v>11</v>
      </c>
      <c r="J600" s="4">
        <v>1</v>
      </c>
      <c r="K600" s="6">
        <v>1</v>
      </c>
      <c r="L600" s="24"/>
    </row>
    <row r="601" spans="1:12" ht="17.45" customHeight="1" x14ac:dyDescent="0.2">
      <c r="C601" s="19" t="s">
        <v>300</v>
      </c>
      <c r="D601" s="26">
        <f t="shared" si="122"/>
        <v>1</v>
      </c>
      <c r="E601" s="4" t="s">
        <v>11</v>
      </c>
      <c r="F601" s="4">
        <v>1</v>
      </c>
      <c r="G601" s="4" t="s">
        <v>11</v>
      </c>
      <c r="H601" s="4" t="s">
        <v>11</v>
      </c>
      <c r="I601" s="4" t="s">
        <v>11</v>
      </c>
      <c r="J601" s="4" t="s">
        <v>11</v>
      </c>
      <c r="K601" s="6" t="s">
        <v>11</v>
      </c>
      <c r="L601" s="24"/>
    </row>
    <row r="602" spans="1:12" ht="17.45" customHeight="1" x14ac:dyDescent="0.2">
      <c r="C602" s="19" t="s">
        <v>435</v>
      </c>
      <c r="D602" s="26">
        <f t="shared" si="122"/>
        <v>2</v>
      </c>
      <c r="E602" s="4" t="s">
        <v>11</v>
      </c>
      <c r="F602" s="4">
        <v>1</v>
      </c>
      <c r="G602" s="4" t="s">
        <v>11</v>
      </c>
      <c r="H602" s="4" t="s">
        <v>11</v>
      </c>
      <c r="I602" s="4">
        <v>1</v>
      </c>
      <c r="J602" s="4" t="s">
        <v>11</v>
      </c>
      <c r="K602" s="6" t="s">
        <v>11</v>
      </c>
      <c r="L602" s="24"/>
    </row>
    <row r="603" spans="1:12" ht="17.45" customHeight="1" x14ac:dyDescent="0.2">
      <c r="B603" s="19" t="s">
        <v>44</v>
      </c>
      <c r="D603" s="5">
        <f t="shared" si="122"/>
        <v>62</v>
      </c>
      <c r="E603" s="5">
        <f t="shared" ref="E603:K603" si="125">SUM(E604:E610)</f>
        <v>17</v>
      </c>
      <c r="F603" s="12">
        <f t="shared" si="125"/>
        <v>7</v>
      </c>
      <c r="G603" s="12">
        <f t="shared" si="125"/>
        <v>4</v>
      </c>
      <c r="H603" s="12">
        <f t="shared" si="125"/>
        <v>2</v>
      </c>
      <c r="I603" s="12">
        <f t="shared" si="125"/>
        <v>13</v>
      </c>
      <c r="J603" s="12">
        <f t="shared" si="125"/>
        <v>9</v>
      </c>
      <c r="K603" s="9">
        <f t="shared" si="125"/>
        <v>10</v>
      </c>
      <c r="L603" s="24"/>
    </row>
    <row r="604" spans="1:12" ht="17.45" customHeight="1" x14ac:dyDescent="0.2">
      <c r="C604" s="19" t="s">
        <v>438</v>
      </c>
      <c r="D604" s="26">
        <f t="shared" ref="D604:D610" si="126">SUM(E604:K604)</f>
        <v>21</v>
      </c>
      <c r="E604" s="28">
        <v>4</v>
      </c>
      <c r="F604" s="28">
        <v>2</v>
      </c>
      <c r="G604" s="28">
        <v>1</v>
      </c>
      <c r="H604" s="4" t="s">
        <v>11</v>
      </c>
      <c r="I604" s="28">
        <v>7</v>
      </c>
      <c r="J604" s="28">
        <v>4</v>
      </c>
      <c r="K604" s="29">
        <v>3</v>
      </c>
      <c r="L604" s="24"/>
    </row>
    <row r="605" spans="1:12" ht="17.45" customHeight="1" x14ac:dyDescent="0.2">
      <c r="C605" s="19" t="s">
        <v>436</v>
      </c>
      <c r="D605" s="26">
        <f>SUM(E605:K605)</f>
        <v>4</v>
      </c>
      <c r="E605" s="4">
        <v>2</v>
      </c>
      <c r="F605" s="4">
        <v>1</v>
      </c>
      <c r="G605" s="4">
        <v>1</v>
      </c>
      <c r="H605" s="4" t="s">
        <v>11</v>
      </c>
      <c r="I605" s="4" t="s">
        <v>11</v>
      </c>
      <c r="J605" s="4" t="s">
        <v>11</v>
      </c>
      <c r="K605" s="6" t="s">
        <v>11</v>
      </c>
      <c r="L605" s="24"/>
    </row>
    <row r="606" spans="1:12" ht="17.45" customHeight="1" x14ac:dyDescent="0.2">
      <c r="C606" s="19" t="s">
        <v>437</v>
      </c>
      <c r="D606" s="26">
        <f>SUM(E606:K606)</f>
        <v>3</v>
      </c>
      <c r="E606" s="4" t="s">
        <v>11</v>
      </c>
      <c r="F606" s="4" t="s">
        <v>11</v>
      </c>
      <c r="G606" s="28">
        <v>1</v>
      </c>
      <c r="H606" s="4" t="s">
        <v>11</v>
      </c>
      <c r="I606" s="4">
        <v>1</v>
      </c>
      <c r="J606" s="4">
        <v>1</v>
      </c>
      <c r="K606" s="6" t="s">
        <v>11</v>
      </c>
      <c r="L606" s="24"/>
    </row>
    <row r="607" spans="1:12" s="24" customFormat="1" ht="17.45" customHeight="1" x14ac:dyDescent="0.2">
      <c r="A607" s="20"/>
      <c r="B607" s="20"/>
      <c r="C607" s="19" t="s">
        <v>116</v>
      </c>
      <c r="D607" s="26">
        <f>SUM(E607:K607)</f>
        <v>2</v>
      </c>
      <c r="E607" s="4" t="s">
        <v>11</v>
      </c>
      <c r="F607" s="4" t="s">
        <v>11</v>
      </c>
      <c r="G607" s="4" t="s">
        <v>11</v>
      </c>
      <c r="H607" s="4" t="s">
        <v>11</v>
      </c>
      <c r="I607" s="4" t="s">
        <v>11</v>
      </c>
      <c r="J607" s="4">
        <v>1</v>
      </c>
      <c r="K607" s="6">
        <v>1</v>
      </c>
    </row>
    <row r="608" spans="1:12" s="24" customFormat="1" ht="17.45" customHeight="1" x14ac:dyDescent="0.2">
      <c r="A608" s="20"/>
      <c r="B608" s="20"/>
      <c r="C608" s="19" t="s">
        <v>440</v>
      </c>
      <c r="D608" s="26">
        <f>SUM(E608:K608)</f>
        <v>10</v>
      </c>
      <c r="E608" s="4">
        <v>3</v>
      </c>
      <c r="F608" s="4">
        <v>1</v>
      </c>
      <c r="G608" s="4" t="s">
        <v>11</v>
      </c>
      <c r="H608" s="4" t="s">
        <v>11</v>
      </c>
      <c r="I608" s="28">
        <v>2</v>
      </c>
      <c r="J608" s="4">
        <v>1</v>
      </c>
      <c r="K608" s="29">
        <v>3</v>
      </c>
    </row>
    <row r="609" spans="1:12" ht="17.45" customHeight="1" x14ac:dyDescent="0.2">
      <c r="C609" s="19" t="s">
        <v>439</v>
      </c>
      <c r="D609" s="26">
        <f t="shared" si="126"/>
        <v>10</v>
      </c>
      <c r="E609" s="28">
        <v>5</v>
      </c>
      <c r="F609" s="4">
        <v>1</v>
      </c>
      <c r="G609" s="4" t="s">
        <v>11</v>
      </c>
      <c r="H609" s="4" t="s">
        <v>11</v>
      </c>
      <c r="I609" s="4">
        <v>2</v>
      </c>
      <c r="J609" s="2">
        <v>1</v>
      </c>
      <c r="K609" s="6">
        <v>1</v>
      </c>
      <c r="L609" s="24"/>
    </row>
    <row r="610" spans="1:12" ht="17.45" customHeight="1" x14ac:dyDescent="0.2">
      <c r="C610" s="19" t="s">
        <v>418</v>
      </c>
      <c r="D610" s="26">
        <f t="shared" si="126"/>
        <v>12</v>
      </c>
      <c r="E610" s="28">
        <v>3</v>
      </c>
      <c r="F610" s="28">
        <v>2</v>
      </c>
      <c r="G610" s="28">
        <v>1</v>
      </c>
      <c r="H610" s="4">
        <v>2</v>
      </c>
      <c r="I610" s="4">
        <v>1</v>
      </c>
      <c r="J610" s="31">
        <v>1</v>
      </c>
      <c r="K610" s="19">
        <v>2</v>
      </c>
      <c r="L610" s="24"/>
    </row>
    <row r="611" spans="1:12" ht="17.45" customHeight="1" x14ac:dyDescent="0.2">
      <c r="B611" s="19" t="s">
        <v>47</v>
      </c>
      <c r="D611" s="5">
        <f>SUM(E611:K611)</f>
        <v>63</v>
      </c>
      <c r="E611" s="5">
        <f t="shared" ref="E611:K611" si="127">SUM(E612:E621)</f>
        <v>14</v>
      </c>
      <c r="F611" s="12">
        <f t="shared" si="127"/>
        <v>6</v>
      </c>
      <c r="G611" s="12">
        <f t="shared" si="127"/>
        <v>6</v>
      </c>
      <c r="H611" s="12">
        <f t="shared" si="127"/>
        <v>11</v>
      </c>
      <c r="I611" s="12">
        <f t="shared" si="127"/>
        <v>3</v>
      </c>
      <c r="J611" s="12">
        <f t="shared" si="127"/>
        <v>14</v>
      </c>
      <c r="K611" s="9">
        <f t="shared" si="127"/>
        <v>9</v>
      </c>
      <c r="L611" s="24"/>
    </row>
    <row r="612" spans="1:12" ht="17.45" customHeight="1" x14ac:dyDescent="0.2">
      <c r="C612" s="19" t="s">
        <v>444</v>
      </c>
      <c r="D612" s="26">
        <f>SUM(E612:K612)</f>
        <v>16</v>
      </c>
      <c r="E612" s="28">
        <v>4</v>
      </c>
      <c r="F612" s="4">
        <v>3</v>
      </c>
      <c r="G612" s="4" t="s">
        <v>11</v>
      </c>
      <c r="H612" s="28">
        <v>2</v>
      </c>
      <c r="I612" s="4" t="s">
        <v>11</v>
      </c>
      <c r="J612" s="28">
        <v>3</v>
      </c>
      <c r="K612" s="29">
        <v>4</v>
      </c>
      <c r="L612" s="24"/>
    </row>
    <row r="613" spans="1:12" ht="17.45" customHeight="1" x14ac:dyDescent="0.2">
      <c r="C613" s="19" t="s">
        <v>441</v>
      </c>
      <c r="D613" s="26">
        <f>SUM(E613:K613)</f>
        <v>2</v>
      </c>
      <c r="E613" s="4" t="s">
        <v>11</v>
      </c>
      <c r="F613" s="4" t="s">
        <v>11</v>
      </c>
      <c r="G613" s="4">
        <v>1</v>
      </c>
      <c r="H613" s="4" t="s">
        <v>11</v>
      </c>
      <c r="I613" s="4" t="s">
        <v>11</v>
      </c>
      <c r="J613" s="4">
        <v>1</v>
      </c>
      <c r="K613" s="6" t="s">
        <v>11</v>
      </c>
      <c r="L613" s="24"/>
    </row>
    <row r="614" spans="1:12" ht="17.45" customHeight="1" x14ac:dyDescent="0.2">
      <c r="C614" s="19" t="s">
        <v>442</v>
      </c>
      <c r="D614" s="26">
        <f t="shared" ref="D614:D617" si="128">SUM(E614:K614)</f>
        <v>4</v>
      </c>
      <c r="E614" s="4" t="s">
        <v>11</v>
      </c>
      <c r="F614" s="4">
        <v>1</v>
      </c>
      <c r="G614" s="4">
        <v>1</v>
      </c>
      <c r="H614" s="4" t="s">
        <v>11</v>
      </c>
      <c r="I614" s="4" t="s">
        <v>11</v>
      </c>
      <c r="J614" s="4">
        <v>2</v>
      </c>
      <c r="K614" s="6" t="s">
        <v>11</v>
      </c>
      <c r="L614" s="24"/>
    </row>
    <row r="615" spans="1:12" ht="17.45" customHeight="1" x14ac:dyDescent="0.2">
      <c r="C615" s="19" t="s">
        <v>443</v>
      </c>
      <c r="D615" s="26">
        <f t="shared" si="128"/>
        <v>21</v>
      </c>
      <c r="E615" s="4">
        <v>4</v>
      </c>
      <c r="F615" s="4">
        <v>2</v>
      </c>
      <c r="G615" s="4">
        <v>1</v>
      </c>
      <c r="H615" s="4">
        <v>2</v>
      </c>
      <c r="I615" s="4">
        <v>2</v>
      </c>
      <c r="J615" s="4">
        <v>7</v>
      </c>
      <c r="K615" s="6">
        <v>3</v>
      </c>
      <c r="L615" s="24"/>
    </row>
    <row r="616" spans="1:12" ht="17.45" customHeight="1" x14ac:dyDescent="0.2">
      <c r="C616" s="19" t="s">
        <v>274</v>
      </c>
      <c r="D616" s="26">
        <f t="shared" si="128"/>
        <v>12</v>
      </c>
      <c r="E616" s="28">
        <v>4</v>
      </c>
      <c r="F616" s="4" t="s">
        <v>11</v>
      </c>
      <c r="G616" s="28">
        <v>1</v>
      </c>
      <c r="H616" s="4">
        <v>5</v>
      </c>
      <c r="I616" s="4" t="s">
        <v>11</v>
      </c>
      <c r="J616" s="4" t="s">
        <v>11</v>
      </c>
      <c r="K616" s="29">
        <v>2</v>
      </c>
      <c r="L616" s="24"/>
    </row>
    <row r="617" spans="1:12" ht="17.45" customHeight="1" x14ac:dyDescent="0.2">
      <c r="C617" s="19" t="s">
        <v>445</v>
      </c>
      <c r="D617" s="26">
        <f t="shared" si="128"/>
        <v>1</v>
      </c>
      <c r="E617" s="4" t="s">
        <v>11</v>
      </c>
      <c r="F617" s="4" t="s">
        <v>11</v>
      </c>
      <c r="G617" s="4" t="s">
        <v>11</v>
      </c>
      <c r="H617" s="4" t="s">
        <v>11</v>
      </c>
      <c r="I617" s="4">
        <v>1</v>
      </c>
      <c r="J617" s="4" t="s">
        <v>11</v>
      </c>
      <c r="K617" s="6" t="s">
        <v>11</v>
      </c>
      <c r="L617" s="24"/>
    </row>
    <row r="618" spans="1:12" ht="17.45" customHeight="1" x14ac:dyDescent="0.2">
      <c r="C618" s="19" t="s">
        <v>446</v>
      </c>
      <c r="D618" s="26">
        <f t="shared" ref="D618:D633" si="129">SUM(E618:K618)</f>
        <v>2</v>
      </c>
      <c r="E618" s="4">
        <v>1</v>
      </c>
      <c r="F618" s="4" t="s">
        <v>11</v>
      </c>
      <c r="G618" s="4" t="s">
        <v>11</v>
      </c>
      <c r="H618" s="4">
        <v>1</v>
      </c>
      <c r="I618" s="4" t="s">
        <v>11</v>
      </c>
      <c r="J618" s="4" t="s">
        <v>11</v>
      </c>
      <c r="K618" s="6" t="s">
        <v>11</v>
      </c>
      <c r="L618" s="24"/>
    </row>
    <row r="619" spans="1:12" ht="17.45" customHeight="1" x14ac:dyDescent="0.2">
      <c r="C619" s="19" t="s">
        <v>447</v>
      </c>
      <c r="D619" s="26">
        <f t="shared" si="129"/>
        <v>3</v>
      </c>
      <c r="E619" s="4" t="s">
        <v>11</v>
      </c>
      <c r="F619" s="4" t="s">
        <v>11</v>
      </c>
      <c r="G619" s="4">
        <v>1</v>
      </c>
      <c r="H619" s="28">
        <v>1</v>
      </c>
      <c r="I619" s="4" t="s">
        <v>11</v>
      </c>
      <c r="J619" s="31">
        <v>1</v>
      </c>
      <c r="K619" s="6" t="s">
        <v>11</v>
      </c>
      <c r="L619" s="24"/>
    </row>
    <row r="620" spans="1:12" ht="17.45" customHeight="1" x14ac:dyDescent="0.2">
      <c r="C620" s="19" t="s">
        <v>448</v>
      </c>
      <c r="D620" s="26">
        <f t="shared" si="129"/>
        <v>1</v>
      </c>
      <c r="E620" s="4" t="s">
        <v>11</v>
      </c>
      <c r="F620" s="4" t="s">
        <v>11</v>
      </c>
      <c r="G620" s="4">
        <v>1</v>
      </c>
      <c r="H620" s="4" t="s">
        <v>11</v>
      </c>
      <c r="I620" s="4" t="s">
        <v>11</v>
      </c>
      <c r="J620" s="4" t="s">
        <v>11</v>
      </c>
      <c r="K620" s="6" t="s">
        <v>11</v>
      </c>
      <c r="L620" s="24"/>
    </row>
    <row r="621" spans="1:12" ht="17.45" customHeight="1" x14ac:dyDescent="0.2">
      <c r="C621" s="19" t="s">
        <v>449</v>
      </c>
      <c r="D621" s="26">
        <f t="shared" si="129"/>
        <v>1</v>
      </c>
      <c r="E621" s="4">
        <v>1</v>
      </c>
      <c r="F621" s="4" t="s">
        <v>11</v>
      </c>
      <c r="G621" s="4" t="s">
        <v>11</v>
      </c>
      <c r="H621" s="4" t="s">
        <v>11</v>
      </c>
      <c r="I621" s="4" t="s">
        <v>11</v>
      </c>
      <c r="J621" s="4" t="s">
        <v>11</v>
      </c>
      <c r="K621" s="6" t="s">
        <v>11</v>
      </c>
      <c r="L621" s="24"/>
    </row>
    <row r="622" spans="1:12" ht="17.45" customHeight="1" x14ac:dyDescent="0.25">
      <c r="B622" s="19" t="s">
        <v>53</v>
      </c>
      <c r="D622" s="5">
        <f t="shared" si="129"/>
        <v>17</v>
      </c>
      <c r="E622" s="12">
        <f>SUM(E623:E633)</f>
        <v>5</v>
      </c>
      <c r="F622" s="12">
        <f>SUM(F623:F633)</f>
        <v>1</v>
      </c>
      <c r="G622" s="17" t="s">
        <v>11</v>
      </c>
      <c r="H622" s="12">
        <f>SUM(H623:H633)</f>
        <v>4</v>
      </c>
      <c r="I622" s="12">
        <f>SUM(I623:I633)</f>
        <v>1</v>
      </c>
      <c r="J622" s="12">
        <f>SUM(J623:J633)</f>
        <v>2</v>
      </c>
      <c r="K622" s="9">
        <f>SUM(K623:K633)</f>
        <v>4</v>
      </c>
      <c r="L622" s="24"/>
    </row>
    <row r="623" spans="1:12" ht="17.45" customHeight="1" x14ac:dyDescent="0.2">
      <c r="C623" s="19" t="s">
        <v>455</v>
      </c>
      <c r="D623" s="26">
        <f t="shared" si="129"/>
        <v>12</v>
      </c>
      <c r="E623" s="28">
        <v>4</v>
      </c>
      <c r="F623" s="4" t="s">
        <v>11</v>
      </c>
      <c r="G623" s="4" t="s">
        <v>11</v>
      </c>
      <c r="H623" s="4">
        <v>3</v>
      </c>
      <c r="I623" s="4" t="s">
        <v>11</v>
      </c>
      <c r="J623" s="28">
        <v>2</v>
      </c>
      <c r="K623" s="6">
        <v>3</v>
      </c>
      <c r="L623" s="24"/>
    </row>
    <row r="624" spans="1:12" ht="20.100000000000001" customHeight="1" x14ac:dyDescent="0.2">
      <c r="A624" s="53" t="s">
        <v>10</v>
      </c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24"/>
    </row>
    <row r="625" spans="1:12" ht="20.100000000000001" customHeight="1" x14ac:dyDescent="0.2">
      <c r="A625" s="53" t="s">
        <v>15</v>
      </c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24"/>
    </row>
    <row r="626" spans="1:12" ht="9.75" customHeight="1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24"/>
    </row>
    <row r="627" spans="1:12" s="22" customFormat="1" ht="20.25" customHeight="1" x14ac:dyDescent="0.2">
      <c r="A627" s="54" t="s">
        <v>13</v>
      </c>
      <c r="B627" s="54"/>
      <c r="C627" s="55"/>
      <c r="D627" s="60" t="s">
        <v>0</v>
      </c>
      <c r="E627" s="61"/>
      <c r="F627" s="61"/>
      <c r="G627" s="61"/>
      <c r="H627" s="61"/>
      <c r="I627" s="61"/>
      <c r="J627" s="61"/>
      <c r="K627" s="61"/>
      <c r="L627" s="24"/>
    </row>
    <row r="628" spans="1:12" s="22" customFormat="1" ht="20.25" customHeight="1" x14ac:dyDescent="0.2">
      <c r="A628" s="56"/>
      <c r="B628" s="56"/>
      <c r="C628" s="57"/>
      <c r="D628" s="62" t="s">
        <v>1</v>
      </c>
      <c r="E628" s="64" t="s">
        <v>2</v>
      </c>
      <c r="F628" s="61"/>
      <c r="G628" s="61"/>
      <c r="H628" s="61"/>
      <c r="I628" s="61"/>
      <c r="J628" s="61"/>
      <c r="K628" s="61"/>
      <c r="L628" s="24"/>
    </row>
    <row r="629" spans="1:12" s="22" customFormat="1" ht="32.25" customHeight="1" x14ac:dyDescent="0.2">
      <c r="A629" s="58"/>
      <c r="B629" s="58"/>
      <c r="C629" s="59"/>
      <c r="D629" s="63"/>
      <c r="E629" s="47" t="s">
        <v>3</v>
      </c>
      <c r="F629" s="47" t="s">
        <v>4</v>
      </c>
      <c r="G629" s="47" t="s">
        <v>5</v>
      </c>
      <c r="H629" s="47" t="s">
        <v>6</v>
      </c>
      <c r="I629" s="47" t="s">
        <v>7</v>
      </c>
      <c r="J629" s="47" t="s">
        <v>8</v>
      </c>
      <c r="K629" s="48" t="s">
        <v>9</v>
      </c>
      <c r="L629" s="24"/>
    </row>
    <row r="630" spans="1:12" s="22" customFormat="1" ht="17.45" customHeight="1" x14ac:dyDescent="0.2">
      <c r="A630" s="46"/>
      <c r="B630" s="50" t="s">
        <v>557</v>
      </c>
      <c r="C630" s="51"/>
      <c r="D630" s="23"/>
      <c r="E630" s="38"/>
      <c r="F630" s="38"/>
      <c r="G630" s="38"/>
      <c r="H630" s="38"/>
      <c r="I630" s="38"/>
      <c r="J630" s="38"/>
      <c r="K630" s="39"/>
      <c r="L630" s="24"/>
    </row>
    <row r="631" spans="1:12" ht="17.45" customHeight="1" x14ac:dyDescent="0.2">
      <c r="C631" s="19" t="s">
        <v>456</v>
      </c>
      <c r="D631" s="26">
        <f t="shared" si="129"/>
        <v>2</v>
      </c>
      <c r="E631" s="4" t="s">
        <v>11</v>
      </c>
      <c r="F631" s="4">
        <v>1</v>
      </c>
      <c r="G631" s="4" t="s">
        <v>11</v>
      </c>
      <c r="H631" s="4" t="s">
        <v>11</v>
      </c>
      <c r="I631" s="4">
        <v>1</v>
      </c>
      <c r="J631" s="4" t="s">
        <v>11</v>
      </c>
      <c r="K631" s="6" t="s">
        <v>11</v>
      </c>
      <c r="L631" s="24"/>
    </row>
    <row r="632" spans="1:12" ht="17.45" customHeight="1" x14ac:dyDescent="0.2">
      <c r="C632" s="19" t="s">
        <v>454</v>
      </c>
      <c r="D632" s="26">
        <f t="shared" si="129"/>
        <v>2</v>
      </c>
      <c r="E632" s="4" t="s">
        <v>11</v>
      </c>
      <c r="F632" s="4" t="s">
        <v>11</v>
      </c>
      <c r="G632" s="4" t="s">
        <v>11</v>
      </c>
      <c r="H632" s="4">
        <v>1</v>
      </c>
      <c r="I632" s="4" t="s">
        <v>11</v>
      </c>
      <c r="J632" s="4" t="s">
        <v>11</v>
      </c>
      <c r="K632" s="29">
        <v>1</v>
      </c>
      <c r="L632" s="24"/>
    </row>
    <row r="633" spans="1:12" ht="17.45" customHeight="1" x14ac:dyDescent="0.2">
      <c r="C633" s="19" t="s">
        <v>457</v>
      </c>
      <c r="D633" s="26">
        <f t="shared" si="129"/>
        <v>1</v>
      </c>
      <c r="E633" s="4">
        <v>1</v>
      </c>
      <c r="F633" s="4" t="s">
        <v>11</v>
      </c>
      <c r="G633" s="4" t="s">
        <v>11</v>
      </c>
      <c r="H633" s="4" t="s">
        <v>11</v>
      </c>
      <c r="I633" s="4" t="s">
        <v>11</v>
      </c>
      <c r="J633" s="4" t="s">
        <v>11</v>
      </c>
      <c r="K633" s="6" t="s">
        <v>11</v>
      </c>
      <c r="L633" s="24"/>
    </row>
    <row r="634" spans="1:12" ht="17.45" customHeight="1" x14ac:dyDescent="0.2">
      <c r="B634" s="19" t="s">
        <v>70</v>
      </c>
      <c r="D634" s="5">
        <f t="shared" ref="D634:D655" si="130">SUM(E634:K634)</f>
        <v>28</v>
      </c>
      <c r="E634" s="5">
        <f t="shared" ref="E634:K634" si="131">SUM(E635:E638)</f>
        <v>4</v>
      </c>
      <c r="F634" s="12">
        <f t="shared" si="131"/>
        <v>7</v>
      </c>
      <c r="G634" s="12">
        <f t="shared" si="131"/>
        <v>3</v>
      </c>
      <c r="H634" s="12">
        <f t="shared" si="131"/>
        <v>2</v>
      </c>
      <c r="I634" s="12">
        <f t="shared" si="131"/>
        <v>3</v>
      </c>
      <c r="J634" s="12">
        <f t="shared" si="131"/>
        <v>6</v>
      </c>
      <c r="K634" s="9">
        <f t="shared" si="131"/>
        <v>3</v>
      </c>
      <c r="L634" s="24"/>
    </row>
    <row r="635" spans="1:12" ht="17.45" customHeight="1" x14ac:dyDescent="0.2">
      <c r="C635" s="19" t="s">
        <v>459</v>
      </c>
      <c r="D635" s="26">
        <f t="shared" si="130"/>
        <v>20</v>
      </c>
      <c r="E635" s="28">
        <v>3</v>
      </c>
      <c r="F635" s="28">
        <v>3</v>
      </c>
      <c r="G635" s="28">
        <v>2</v>
      </c>
      <c r="H635" s="4">
        <v>2</v>
      </c>
      <c r="I635" s="28">
        <v>3</v>
      </c>
      <c r="J635" s="28">
        <v>6</v>
      </c>
      <c r="K635" s="29">
        <v>1</v>
      </c>
      <c r="L635" s="24"/>
    </row>
    <row r="636" spans="1:12" ht="17.45" customHeight="1" x14ac:dyDescent="0.2">
      <c r="C636" s="19" t="s">
        <v>458</v>
      </c>
      <c r="D636" s="26">
        <f t="shared" si="130"/>
        <v>2</v>
      </c>
      <c r="E636" s="4" t="s">
        <v>11</v>
      </c>
      <c r="F636" s="4">
        <v>1</v>
      </c>
      <c r="G636" s="4" t="s">
        <v>11</v>
      </c>
      <c r="H636" s="4" t="s">
        <v>11</v>
      </c>
      <c r="I636" s="4" t="s">
        <v>11</v>
      </c>
      <c r="J636" s="4" t="s">
        <v>11</v>
      </c>
      <c r="K636" s="6">
        <v>1</v>
      </c>
      <c r="L636" s="24"/>
    </row>
    <row r="637" spans="1:12" ht="17.45" customHeight="1" x14ac:dyDescent="0.2">
      <c r="C637" s="19" t="s">
        <v>259</v>
      </c>
      <c r="D637" s="26">
        <f t="shared" si="130"/>
        <v>3</v>
      </c>
      <c r="E637" s="28">
        <v>1</v>
      </c>
      <c r="F637" s="4">
        <v>1</v>
      </c>
      <c r="G637" s="4" t="s">
        <v>11</v>
      </c>
      <c r="H637" s="4" t="s">
        <v>11</v>
      </c>
      <c r="I637" s="4" t="s">
        <v>11</v>
      </c>
      <c r="J637" s="4" t="s">
        <v>11</v>
      </c>
      <c r="K637" s="6">
        <v>1</v>
      </c>
      <c r="L637" s="24"/>
    </row>
    <row r="638" spans="1:12" ht="17.45" customHeight="1" x14ac:dyDescent="0.2">
      <c r="C638" s="19" t="s">
        <v>460</v>
      </c>
      <c r="D638" s="26">
        <f t="shared" si="130"/>
        <v>3</v>
      </c>
      <c r="E638" s="4" t="s">
        <v>11</v>
      </c>
      <c r="F638" s="4">
        <v>2</v>
      </c>
      <c r="G638" s="4">
        <v>1</v>
      </c>
      <c r="H638" s="4" t="s">
        <v>11</v>
      </c>
      <c r="I638" s="4" t="s">
        <v>11</v>
      </c>
      <c r="J638" s="4" t="s">
        <v>11</v>
      </c>
      <c r="K638" s="6" t="s">
        <v>11</v>
      </c>
      <c r="L638" s="24"/>
    </row>
    <row r="639" spans="1:12" ht="17.45" customHeight="1" x14ac:dyDescent="0.2">
      <c r="B639" s="19" t="s">
        <v>73</v>
      </c>
      <c r="D639" s="5">
        <f t="shared" si="130"/>
        <v>28</v>
      </c>
      <c r="E639" s="5">
        <f t="shared" ref="E639:K639" si="132">SUM(E640:E643)</f>
        <v>7</v>
      </c>
      <c r="F639" s="12">
        <f t="shared" si="132"/>
        <v>1</v>
      </c>
      <c r="G639" s="12">
        <f t="shared" si="132"/>
        <v>3</v>
      </c>
      <c r="H639" s="12">
        <f t="shared" si="132"/>
        <v>5</v>
      </c>
      <c r="I639" s="12">
        <f t="shared" si="132"/>
        <v>5</v>
      </c>
      <c r="J639" s="12">
        <f t="shared" si="132"/>
        <v>2</v>
      </c>
      <c r="K639" s="9">
        <f t="shared" si="132"/>
        <v>5</v>
      </c>
      <c r="L639" s="24"/>
    </row>
    <row r="640" spans="1:12" ht="17.45" customHeight="1" x14ac:dyDescent="0.2">
      <c r="C640" s="19" t="s">
        <v>462</v>
      </c>
      <c r="D640" s="26">
        <f t="shared" si="130"/>
        <v>20</v>
      </c>
      <c r="E640" s="28">
        <v>6</v>
      </c>
      <c r="F640" s="28">
        <v>1</v>
      </c>
      <c r="G640" s="4">
        <v>3</v>
      </c>
      <c r="H640" s="28">
        <v>3</v>
      </c>
      <c r="I640" s="28">
        <v>3</v>
      </c>
      <c r="J640" s="28">
        <v>1</v>
      </c>
      <c r="K640" s="29">
        <v>3</v>
      </c>
      <c r="L640" s="24"/>
    </row>
    <row r="641" spans="1:12" ht="17.45" customHeight="1" x14ac:dyDescent="0.2">
      <c r="C641" s="19" t="s">
        <v>461</v>
      </c>
      <c r="D641" s="26">
        <f t="shared" si="130"/>
        <v>1</v>
      </c>
      <c r="E641" s="4" t="s">
        <v>11</v>
      </c>
      <c r="F641" s="4" t="s">
        <v>11</v>
      </c>
      <c r="G641" s="4" t="s">
        <v>11</v>
      </c>
      <c r="H641" s="4" t="s">
        <v>11</v>
      </c>
      <c r="I641" s="4" t="s">
        <v>11</v>
      </c>
      <c r="J641" s="4" t="s">
        <v>11</v>
      </c>
      <c r="K641" s="29">
        <v>1</v>
      </c>
      <c r="L641" s="24"/>
    </row>
    <row r="642" spans="1:12" ht="17.45" customHeight="1" x14ac:dyDescent="0.2">
      <c r="C642" s="19" t="s">
        <v>149</v>
      </c>
      <c r="D642" s="26">
        <f t="shared" si="130"/>
        <v>4</v>
      </c>
      <c r="E642" s="4" t="s">
        <v>11</v>
      </c>
      <c r="F642" s="4" t="s">
        <v>11</v>
      </c>
      <c r="G642" s="4" t="s">
        <v>11</v>
      </c>
      <c r="H642" s="4">
        <v>1</v>
      </c>
      <c r="I642" s="4">
        <v>2</v>
      </c>
      <c r="J642" s="4">
        <v>1</v>
      </c>
      <c r="K642" s="6" t="s">
        <v>11</v>
      </c>
      <c r="L642" s="24"/>
    </row>
    <row r="643" spans="1:12" ht="17.45" customHeight="1" x14ac:dyDescent="0.2">
      <c r="C643" s="19" t="s">
        <v>300</v>
      </c>
      <c r="D643" s="26">
        <f t="shared" si="130"/>
        <v>3</v>
      </c>
      <c r="E643" s="4">
        <v>1</v>
      </c>
      <c r="F643" s="4" t="s">
        <v>11</v>
      </c>
      <c r="G643" s="4" t="s">
        <v>11</v>
      </c>
      <c r="H643" s="4">
        <v>1</v>
      </c>
      <c r="I643" s="4" t="s">
        <v>11</v>
      </c>
      <c r="J643" s="4" t="s">
        <v>11</v>
      </c>
      <c r="K643" s="6">
        <v>1</v>
      </c>
      <c r="L643" s="24"/>
    </row>
    <row r="644" spans="1:12" ht="17.45" customHeight="1" x14ac:dyDescent="0.2">
      <c r="B644" s="19" t="s">
        <v>530</v>
      </c>
      <c r="D644" s="5">
        <f t="shared" si="130"/>
        <v>23</v>
      </c>
      <c r="E644" s="5">
        <f t="shared" ref="E644:K644" si="133">SUM(E645:E650)</f>
        <v>4</v>
      </c>
      <c r="F644" s="12">
        <f t="shared" si="133"/>
        <v>1</v>
      </c>
      <c r="G644" s="12">
        <f t="shared" si="133"/>
        <v>3</v>
      </c>
      <c r="H644" s="12">
        <f t="shared" si="133"/>
        <v>5</v>
      </c>
      <c r="I644" s="12">
        <f t="shared" si="133"/>
        <v>3</v>
      </c>
      <c r="J644" s="12">
        <f t="shared" si="133"/>
        <v>2</v>
      </c>
      <c r="K644" s="13">
        <f t="shared" si="133"/>
        <v>5</v>
      </c>
      <c r="L644" s="24"/>
    </row>
    <row r="645" spans="1:12" s="24" customFormat="1" ht="17.45" customHeight="1" x14ac:dyDescent="0.2">
      <c r="A645" s="20"/>
      <c r="B645" s="20"/>
      <c r="C645" s="19" t="s">
        <v>537</v>
      </c>
      <c r="D645" s="26">
        <f t="shared" si="130"/>
        <v>16</v>
      </c>
      <c r="E645" s="28">
        <v>2</v>
      </c>
      <c r="F645" s="4" t="s">
        <v>11</v>
      </c>
      <c r="G645" s="28">
        <v>2</v>
      </c>
      <c r="H645" s="28">
        <v>4</v>
      </c>
      <c r="I645" s="28">
        <v>3</v>
      </c>
      <c r="J645" s="28">
        <v>2</v>
      </c>
      <c r="K645" s="6">
        <v>3</v>
      </c>
    </row>
    <row r="646" spans="1:12" s="24" customFormat="1" ht="17.45" customHeight="1" x14ac:dyDescent="0.2">
      <c r="A646" s="20"/>
      <c r="B646" s="20"/>
      <c r="C646" s="19" t="s">
        <v>463</v>
      </c>
      <c r="D646" s="26">
        <f t="shared" si="130"/>
        <v>1</v>
      </c>
      <c r="E646" s="4" t="s">
        <v>11</v>
      </c>
      <c r="F646" s="4" t="s">
        <v>11</v>
      </c>
      <c r="G646" s="4" t="s">
        <v>11</v>
      </c>
      <c r="H646" s="4">
        <v>1</v>
      </c>
      <c r="I646" s="4" t="s">
        <v>11</v>
      </c>
      <c r="J646" s="4" t="s">
        <v>11</v>
      </c>
      <c r="K646" s="6" t="s">
        <v>11</v>
      </c>
    </row>
    <row r="647" spans="1:12" s="24" customFormat="1" ht="17.45" customHeight="1" x14ac:dyDescent="0.2">
      <c r="A647" s="20"/>
      <c r="B647" s="20"/>
      <c r="C647" s="19" t="s">
        <v>464</v>
      </c>
      <c r="D647" s="26">
        <f t="shared" si="130"/>
        <v>3</v>
      </c>
      <c r="E647" s="4">
        <v>1</v>
      </c>
      <c r="F647" s="4" t="s">
        <v>11</v>
      </c>
      <c r="G647" s="4">
        <v>1</v>
      </c>
      <c r="H647" s="4" t="s">
        <v>11</v>
      </c>
      <c r="I647" s="4" t="s">
        <v>11</v>
      </c>
      <c r="J647" s="4" t="s">
        <v>11</v>
      </c>
      <c r="K647" s="6">
        <v>1</v>
      </c>
    </row>
    <row r="648" spans="1:12" s="24" customFormat="1" ht="17.45" customHeight="1" x14ac:dyDescent="0.2">
      <c r="A648" s="20"/>
      <c r="B648" s="20"/>
      <c r="C648" s="19" t="s">
        <v>465</v>
      </c>
      <c r="D648" s="26">
        <f t="shared" si="130"/>
        <v>1</v>
      </c>
      <c r="E648" s="4" t="s">
        <v>11</v>
      </c>
      <c r="F648" s="4">
        <v>1</v>
      </c>
      <c r="G648" s="4" t="s">
        <v>11</v>
      </c>
      <c r="H648" s="4" t="s">
        <v>11</v>
      </c>
      <c r="I648" s="4" t="s">
        <v>11</v>
      </c>
      <c r="J648" s="4" t="s">
        <v>11</v>
      </c>
      <c r="K648" s="6" t="s">
        <v>11</v>
      </c>
    </row>
    <row r="649" spans="1:12" ht="17.45" customHeight="1" x14ac:dyDescent="0.2">
      <c r="C649" s="19" t="s">
        <v>466</v>
      </c>
      <c r="D649" s="26">
        <f t="shared" si="130"/>
        <v>1</v>
      </c>
      <c r="E649" s="4">
        <v>1</v>
      </c>
      <c r="F649" s="4" t="s">
        <v>11</v>
      </c>
      <c r="G649" s="4" t="s">
        <v>11</v>
      </c>
      <c r="H649" s="4" t="s">
        <v>11</v>
      </c>
      <c r="I649" s="4" t="s">
        <v>11</v>
      </c>
      <c r="J649" s="4" t="s">
        <v>11</v>
      </c>
      <c r="K649" s="6" t="s">
        <v>11</v>
      </c>
      <c r="L649" s="24"/>
    </row>
    <row r="650" spans="1:12" ht="17.45" customHeight="1" x14ac:dyDescent="0.2">
      <c r="C650" s="19" t="s">
        <v>542</v>
      </c>
      <c r="D650" s="26">
        <f t="shared" si="130"/>
        <v>1</v>
      </c>
      <c r="E650" s="4" t="s">
        <v>11</v>
      </c>
      <c r="F650" s="4" t="s">
        <v>11</v>
      </c>
      <c r="G650" s="4" t="s">
        <v>11</v>
      </c>
      <c r="H650" s="4" t="s">
        <v>11</v>
      </c>
      <c r="I650" s="4" t="s">
        <v>11</v>
      </c>
      <c r="J650" s="4" t="s">
        <v>11</v>
      </c>
      <c r="K650" s="6">
        <v>1</v>
      </c>
      <c r="L650" s="24"/>
    </row>
    <row r="651" spans="1:12" ht="17.45" customHeight="1" x14ac:dyDescent="0.2">
      <c r="B651" s="19" t="s">
        <v>78</v>
      </c>
      <c r="D651" s="5">
        <f t="shared" si="130"/>
        <v>1222</v>
      </c>
      <c r="E651" s="5">
        <f t="shared" ref="E651:K651" si="134">SUM(E652:E673)</f>
        <v>157</v>
      </c>
      <c r="F651" s="12">
        <f t="shared" si="134"/>
        <v>211</v>
      </c>
      <c r="G651" s="12">
        <f t="shared" si="134"/>
        <v>166</v>
      </c>
      <c r="H651" s="12">
        <f t="shared" si="134"/>
        <v>174</v>
      </c>
      <c r="I651" s="12">
        <f t="shared" si="134"/>
        <v>139</v>
      </c>
      <c r="J651" s="12">
        <f t="shared" si="134"/>
        <v>186</v>
      </c>
      <c r="K651" s="9">
        <f t="shared" si="134"/>
        <v>189</v>
      </c>
      <c r="L651" s="24"/>
    </row>
    <row r="652" spans="1:12" ht="17.45" customHeight="1" x14ac:dyDescent="0.2">
      <c r="C652" s="37" t="s">
        <v>474</v>
      </c>
      <c r="D652" s="26">
        <f t="shared" si="130"/>
        <v>914</v>
      </c>
      <c r="E652" s="28">
        <v>117</v>
      </c>
      <c r="F652" s="28">
        <v>156</v>
      </c>
      <c r="G652" s="28">
        <v>129</v>
      </c>
      <c r="H652" s="28">
        <v>123</v>
      </c>
      <c r="I652" s="28">
        <v>106</v>
      </c>
      <c r="J652" s="28">
        <v>148</v>
      </c>
      <c r="K652" s="29">
        <v>135</v>
      </c>
      <c r="L652" s="24"/>
    </row>
    <row r="653" spans="1:12" ht="17.45" customHeight="1" x14ac:dyDescent="0.2">
      <c r="C653" s="37" t="s">
        <v>306</v>
      </c>
      <c r="D653" s="26">
        <f t="shared" si="130"/>
        <v>9</v>
      </c>
      <c r="E653" s="4">
        <v>1</v>
      </c>
      <c r="F653" s="28">
        <v>2</v>
      </c>
      <c r="G653" s="4" t="s">
        <v>11</v>
      </c>
      <c r="H653" s="4">
        <v>1</v>
      </c>
      <c r="I653" s="4">
        <v>2</v>
      </c>
      <c r="J653" s="28">
        <v>2</v>
      </c>
      <c r="K653" s="6">
        <v>1</v>
      </c>
      <c r="L653" s="24"/>
    </row>
    <row r="654" spans="1:12" ht="17.45" customHeight="1" x14ac:dyDescent="0.2">
      <c r="C654" s="37" t="s">
        <v>470</v>
      </c>
      <c r="D654" s="26">
        <f t="shared" si="130"/>
        <v>35</v>
      </c>
      <c r="E654" s="28">
        <v>5</v>
      </c>
      <c r="F654" s="28">
        <v>3</v>
      </c>
      <c r="G654" s="28">
        <v>4</v>
      </c>
      <c r="H654" s="28">
        <v>5</v>
      </c>
      <c r="I654" s="28">
        <v>5</v>
      </c>
      <c r="J654" s="4">
        <v>9</v>
      </c>
      <c r="K654" s="29">
        <v>4</v>
      </c>
      <c r="L654" s="24"/>
    </row>
    <row r="655" spans="1:12" ht="17.45" customHeight="1" x14ac:dyDescent="0.2">
      <c r="C655" s="37" t="s">
        <v>471</v>
      </c>
      <c r="D655" s="26">
        <f t="shared" si="130"/>
        <v>4</v>
      </c>
      <c r="E655" s="28">
        <v>2</v>
      </c>
      <c r="F655" s="4" t="s">
        <v>11</v>
      </c>
      <c r="G655" s="4">
        <v>1</v>
      </c>
      <c r="H655" s="4" t="s">
        <v>11</v>
      </c>
      <c r="I655" s="4">
        <v>1</v>
      </c>
      <c r="J655" s="4" t="s">
        <v>11</v>
      </c>
      <c r="K655" s="6" t="s">
        <v>11</v>
      </c>
      <c r="L655" s="24"/>
    </row>
    <row r="656" spans="1:12" ht="17.45" customHeight="1" x14ac:dyDescent="0.2">
      <c r="C656" s="37" t="s">
        <v>472</v>
      </c>
      <c r="D656" s="26">
        <f t="shared" ref="D656:D657" si="135">SUM(E656:K656)</f>
        <v>9</v>
      </c>
      <c r="E656" s="4" t="s">
        <v>11</v>
      </c>
      <c r="F656" s="4">
        <v>3</v>
      </c>
      <c r="G656" s="28">
        <v>1</v>
      </c>
      <c r="H656" s="4">
        <v>3</v>
      </c>
      <c r="I656" s="4" t="s">
        <v>11</v>
      </c>
      <c r="J656" s="4">
        <v>1</v>
      </c>
      <c r="K656" s="29">
        <v>1</v>
      </c>
      <c r="L656" s="24"/>
    </row>
    <row r="657" spans="1:12" ht="17.45" customHeight="1" x14ac:dyDescent="0.2">
      <c r="C657" s="37" t="s">
        <v>473</v>
      </c>
      <c r="D657" s="26">
        <f t="shared" si="135"/>
        <v>4</v>
      </c>
      <c r="E657" s="4" t="s">
        <v>11</v>
      </c>
      <c r="F657" s="4" t="s">
        <v>11</v>
      </c>
      <c r="G657" s="4" t="s">
        <v>11</v>
      </c>
      <c r="H657" s="4" t="s">
        <v>11</v>
      </c>
      <c r="I657" s="4" t="s">
        <v>11</v>
      </c>
      <c r="J657" s="4">
        <v>2</v>
      </c>
      <c r="K657" s="6">
        <v>2</v>
      </c>
      <c r="L657" s="24"/>
    </row>
    <row r="658" spans="1:12" ht="17.45" customHeight="1" x14ac:dyDescent="0.2">
      <c r="C658" s="37" t="s">
        <v>467</v>
      </c>
      <c r="D658" s="26">
        <f>SUM(E658:K658)</f>
        <v>87</v>
      </c>
      <c r="E658" s="28">
        <v>11</v>
      </c>
      <c r="F658" s="28">
        <v>18</v>
      </c>
      <c r="G658" s="28">
        <v>15</v>
      </c>
      <c r="H658" s="28">
        <v>11</v>
      </c>
      <c r="I658" s="28">
        <v>8</v>
      </c>
      <c r="J658" s="28">
        <v>6</v>
      </c>
      <c r="K658" s="29">
        <v>18</v>
      </c>
      <c r="L658" s="24"/>
    </row>
    <row r="659" spans="1:12" ht="17.45" customHeight="1" x14ac:dyDescent="0.2">
      <c r="C659" s="37" t="s">
        <v>205</v>
      </c>
      <c r="D659" s="26">
        <f>SUM(E659:K659)</f>
        <v>19</v>
      </c>
      <c r="E659" s="28">
        <v>2</v>
      </c>
      <c r="F659" s="28">
        <v>6</v>
      </c>
      <c r="G659" s="28">
        <v>1</v>
      </c>
      <c r="H659" s="4">
        <v>3</v>
      </c>
      <c r="I659" s="28">
        <v>1</v>
      </c>
      <c r="J659" s="28">
        <v>3</v>
      </c>
      <c r="K659" s="29">
        <v>3</v>
      </c>
      <c r="L659" s="24"/>
    </row>
    <row r="660" spans="1:12" ht="17.45" customHeight="1" x14ac:dyDescent="0.2">
      <c r="C660" s="37" t="s">
        <v>468</v>
      </c>
      <c r="D660" s="26">
        <f>SUM(E660:K660)</f>
        <v>40</v>
      </c>
      <c r="E660" s="28">
        <v>7</v>
      </c>
      <c r="F660" s="28">
        <v>6</v>
      </c>
      <c r="G660" s="28">
        <v>4</v>
      </c>
      <c r="H660" s="4">
        <v>7</v>
      </c>
      <c r="I660" s="28">
        <v>7</v>
      </c>
      <c r="J660" s="28">
        <v>3</v>
      </c>
      <c r="K660" s="29">
        <v>6</v>
      </c>
      <c r="L660" s="24"/>
    </row>
    <row r="661" spans="1:12" ht="17.45" customHeight="1" x14ac:dyDescent="0.2">
      <c r="C661" s="37" t="s">
        <v>469</v>
      </c>
      <c r="D661" s="26">
        <f t="shared" ref="D661:D681" si="136">SUM(E661:K661)</f>
        <v>17</v>
      </c>
      <c r="E661" s="28">
        <v>2</v>
      </c>
      <c r="F661" s="28">
        <v>2</v>
      </c>
      <c r="G661" s="28">
        <v>2</v>
      </c>
      <c r="H661" s="4">
        <v>4</v>
      </c>
      <c r="I661" s="4" t="s">
        <v>11</v>
      </c>
      <c r="J661" s="28">
        <v>1</v>
      </c>
      <c r="K661" s="29">
        <v>6</v>
      </c>
      <c r="L661" s="24"/>
    </row>
    <row r="662" spans="1:12" ht="17.45" customHeight="1" x14ac:dyDescent="0.2">
      <c r="C662" s="37" t="s">
        <v>447</v>
      </c>
      <c r="D662" s="26">
        <f t="shared" si="136"/>
        <v>50</v>
      </c>
      <c r="E662" s="28">
        <v>6</v>
      </c>
      <c r="F662" s="28">
        <v>6</v>
      </c>
      <c r="G662" s="28">
        <v>5</v>
      </c>
      <c r="H662" s="4">
        <v>12</v>
      </c>
      <c r="I662" s="28">
        <v>7</v>
      </c>
      <c r="J662" s="28">
        <v>5</v>
      </c>
      <c r="K662" s="29">
        <v>9</v>
      </c>
      <c r="L662" s="24"/>
    </row>
    <row r="663" spans="1:12" ht="20.100000000000001" customHeight="1" x14ac:dyDescent="0.2">
      <c r="A663" s="53" t="s">
        <v>10</v>
      </c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24"/>
    </row>
    <row r="664" spans="1:12" ht="20.100000000000001" customHeight="1" x14ac:dyDescent="0.2">
      <c r="A664" s="53" t="s">
        <v>15</v>
      </c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24"/>
    </row>
    <row r="665" spans="1:12" ht="9.75" customHeight="1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24"/>
    </row>
    <row r="666" spans="1:12" s="22" customFormat="1" ht="20.25" customHeight="1" x14ac:dyDescent="0.2">
      <c r="A666" s="54" t="s">
        <v>13</v>
      </c>
      <c r="B666" s="54"/>
      <c r="C666" s="55"/>
      <c r="D666" s="60" t="s">
        <v>0</v>
      </c>
      <c r="E666" s="61"/>
      <c r="F666" s="61"/>
      <c r="G666" s="61"/>
      <c r="H666" s="61"/>
      <c r="I666" s="61"/>
      <c r="J666" s="61"/>
      <c r="K666" s="61"/>
      <c r="L666" s="24"/>
    </row>
    <row r="667" spans="1:12" s="22" customFormat="1" ht="20.25" customHeight="1" x14ac:dyDescent="0.2">
      <c r="A667" s="56"/>
      <c r="B667" s="56"/>
      <c r="C667" s="57"/>
      <c r="D667" s="62" t="s">
        <v>1</v>
      </c>
      <c r="E667" s="64" t="s">
        <v>2</v>
      </c>
      <c r="F667" s="61"/>
      <c r="G667" s="61"/>
      <c r="H667" s="61"/>
      <c r="I667" s="61"/>
      <c r="J667" s="61"/>
      <c r="K667" s="61"/>
      <c r="L667" s="24"/>
    </row>
    <row r="668" spans="1:12" s="22" customFormat="1" ht="32.25" customHeight="1" x14ac:dyDescent="0.2">
      <c r="A668" s="58"/>
      <c r="B668" s="58"/>
      <c r="C668" s="59"/>
      <c r="D668" s="63"/>
      <c r="E668" s="47" t="s">
        <v>3</v>
      </c>
      <c r="F668" s="47" t="s">
        <v>4</v>
      </c>
      <c r="G668" s="47" t="s">
        <v>5</v>
      </c>
      <c r="H668" s="47" t="s">
        <v>6</v>
      </c>
      <c r="I668" s="47" t="s">
        <v>7</v>
      </c>
      <c r="J668" s="47" t="s">
        <v>8</v>
      </c>
      <c r="K668" s="48" t="s">
        <v>9</v>
      </c>
      <c r="L668" s="24"/>
    </row>
    <row r="669" spans="1:12" s="22" customFormat="1" ht="17.45" customHeight="1" x14ac:dyDescent="0.2">
      <c r="A669" s="46"/>
      <c r="B669" s="25" t="s">
        <v>556</v>
      </c>
      <c r="C669" s="46"/>
      <c r="D669" s="23"/>
      <c r="E669" s="38"/>
      <c r="F669" s="38"/>
      <c r="G669" s="38"/>
      <c r="H669" s="38"/>
      <c r="I669" s="38"/>
      <c r="J669" s="38"/>
      <c r="K669" s="39"/>
      <c r="L669" s="24"/>
    </row>
    <row r="670" spans="1:12" ht="17.45" customHeight="1" x14ac:dyDescent="0.2">
      <c r="C670" s="37" t="s">
        <v>554</v>
      </c>
      <c r="D670" s="26">
        <f t="shared" si="136"/>
        <v>5</v>
      </c>
      <c r="E670" s="28">
        <v>1</v>
      </c>
      <c r="F670" s="28">
        <v>1</v>
      </c>
      <c r="G670" s="28">
        <v>1</v>
      </c>
      <c r="H670" s="28">
        <v>2</v>
      </c>
      <c r="I670" s="4" t="s">
        <v>11</v>
      </c>
      <c r="J670" s="4" t="s">
        <v>11</v>
      </c>
      <c r="K670" s="6" t="s">
        <v>11</v>
      </c>
      <c r="L670" s="24"/>
    </row>
    <row r="671" spans="1:12" ht="17.45" customHeight="1" x14ac:dyDescent="0.2">
      <c r="C671" s="37" t="s">
        <v>543</v>
      </c>
      <c r="D671" s="26">
        <f t="shared" si="136"/>
        <v>9</v>
      </c>
      <c r="E671" s="4" t="s">
        <v>11</v>
      </c>
      <c r="F671" s="28">
        <v>1</v>
      </c>
      <c r="G671" s="28">
        <v>2</v>
      </c>
      <c r="H671" s="4" t="s">
        <v>11</v>
      </c>
      <c r="I671" s="28">
        <v>1</v>
      </c>
      <c r="J671" s="4">
        <v>2</v>
      </c>
      <c r="K671" s="29">
        <v>3</v>
      </c>
      <c r="L671" s="24"/>
    </row>
    <row r="672" spans="1:12" ht="17.45" customHeight="1" x14ac:dyDescent="0.2">
      <c r="C672" s="37" t="s">
        <v>544</v>
      </c>
      <c r="D672" s="26">
        <f t="shared" ref="D672:D677" si="137">SUM(E672:K672)</f>
        <v>17</v>
      </c>
      <c r="E672" s="28">
        <v>3</v>
      </c>
      <c r="F672" s="28">
        <v>7</v>
      </c>
      <c r="G672" s="28">
        <v>1</v>
      </c>
      <c r="H672" s="28">
        <v>2</v>
      </c>
      <c r="I672" s="4" t="s">
        <v>11</v>
      </c>
      <c r="J672" s="2">
        <v>3</v>
      </c>
      <c r="K672" s="3">
        <v>1</v>
      </c>
      <c r="L672" s="24"/>
    </row>
    <row r="673" spans="2:12" ht="17.45" customHeight="1" x14ac:dyDescent="0.2">
      <c r="C673" s="37" t="s">
        <v>552</v>
      </c>
      <c r="D673" s="26">
        <f t="shared" si="137"/>
        <v>3</v>
      </c>
      <c r="E673" s="4" t="s">
        <v>11</v>
      </c>
      <c r="F673" s="4" t="s">
        <v>11</v>
      </c>
      <c r="G673" s="4" t="s">
        <v>11</v>
      </c>
      <c r="H673" s="4">
        <v>1</v>
      </c>
      <c r="I673" s="4">
        <v>1</v>
      </c>
      <c r="J673" s="4">
        <v>1</v>
      </c>
      <c r="K673" s="6" t="s">
        <v>11</v>
      </c>
      <c r="L673" s="24"/>
    </row>
    <row r="674" spans="2:12" ht="17.45" customHeight="1" x14ac:dyDescent="0.2">
      <c r="B674" s="19" t="s">
        <v>79</v>
      </c>
      <c r="D674" s="5">
        <f t="shared" si="137"/>
        <v>108</v>
      </c>
      <c r="E674" s="5">
        <f t="shared" ref="E674:K674" si="138">SUM(E675:E685)</f>
        <v>22</v>
      </c>
      <c r="F674" s="12">
        <f t="shared" si="138"/>
        <v>18</v>
      </c>
      <c r="G674" s="12">
        <f t="shared" si="138"/>
        <v>12</v>
      </c>
      <c r="H674" s="12">
        <f t="shared" si="138"/>
        <v>16</v>
      </c>
      <c r="I674" s="12">
        <f t="shared" si="138"/>
        <v>12</v>
      </c>
      <c r="J674" s="12">
        <f t="shared" si="138"/>
        <v>14</v>
      </c>
      <c r="K674" s="9">
        <f t="shared" si="138"/>
        <v>14</v>
      </c>
      <c r="L674" s="24"/>
    </row>
    <row r="675" spans="2:12" ht="17.45" customHeight="1" x14ac:dyDescent="0.2">
      <c r="C675" s="37" t="s">
        <v>481</v>
      </c>
      <c r="D675" s="26">
        <f t="shared" si="137"/>
        <v>71</v>
      </c>
      <c r="E675" s="28">
        <v>14</v>
      </c>
      <c r="F675" s="28">
        <v>9</v>
      </c>
      <c r="G675" s="28">
        <v>9</v>
      </c>
      <c r="H675" s="28">
        <v>12</v>
      </c>
      <c r="I675" s="28">
        <v>8</v>
      </c>
      <c r="J675" s="28">
        <v>10</v>
      </c>
      <c r="K675" s="29">
        <v>9</v>
      </c>
      <c r="L675" s="24"/>
    </row>
    <row r="676" spans="2:12" ht="17.45" customHeight="1" x14ac:dyDescent="0.2">
      <c r="C676" s="37" t="s">
        <v>317</v>
      </c>
      <c r="D676" s="26">
        <f t="shared" si="137"/>
        <v>1</v>
      </c>
      <c r="E676" s="4">
        <v>1</v>
      </c>
      <c r="F676" s="4" t="s">
        <v>11</v>
      </c>
      <c r="G676" s="4" t="s">
        <v>11</v>
      </c>
      <c r="H676" s="4" t="s">
        <v>11</v>
      </c>
      <c r="I676" s="4" t="s">
        <v>11</v>
      </c>
      <c r="J676" s="4" t="s">
        <v>11</v>
      </c>
      <c r="K676" s="6" t="s">
        <v>11</v>
      </c>
      <c r="L676" s="24"/>
    </row>
    <row r="677" spans="2:12" ht="17.45" customHeight="1" x14ac:dyDescent="0.2">
      <c r="C677" s="37" t="s">
        <v>475</v>
      </c>
      <c r="D677" s="26">
        <f t="shared" si="137"/>
        <v>1</v>
      </c>
      <c r="E677" s="4" t="s">
        <v>11</v>
      </c>
      <c r="F677" s="4" t="s">
        <v>11</v>
      </c>
      <c r="G677" s="4" t="s">
        <v>11</v>
      </c>
      <c r="H677" s="4">
        <v>1</v>
      </c>
      <c r="I677" s="4" t="s">
        <v>11</v>
      </c>
      <c r="J677" s="4" t="s">
        <v>11</v>
      </c>
      <c r="K677" s="6" t="s">
        <v>11</v>
      </c>
      <c r="L677" s="24"/>
    </row>
    <row r="678" spans="2:12" ht="17.45" customHeight="1" x14ac:dyDescent="0.2">
      <c r="C678" s="37" t="s">
        <v>478</v>
      </c>
      <c r="D678" s="26">
        <f t="shared" si="136"/>
        <v>9</v>
      </c>
      <c r="E678" s="4">
        <v>1</v>
      </c>
      <c r="F678" s="4">
        <v>3</v>
      </c>
      <c r="G678" s="4">
        <v>1</v>
      </c>
      <c r="H678" s="4">
        <v>2</v>
      </c>
      <c r="I678" s="4">
        <v>1</v>
      </c>
      <c r="J678" s="28">
        <v>1</v>
      </c>
      <c r="K678" s="6" t="s">
        <v>11</v>
      </c>
      <c r="L678" s="24"/>
    </row>
    <row r="679" spans="2:12" ht="17.45" customHeight="1" x14ac:dyDescent="0.2">
      <c r="C679" s="37" t="s">
        <v>476</v>
      </c>
      <c r="D679" s="26">
        <f t="shared" si="136"/>
        <v>13</v>
      </c>
      <c r="E679" s="4">
        <v>3</v>
      </c>
      <c r="F679" s="4">
        <v>4</v>
      </c>
      <c r="G679" s="4" t="s">
        <v>11</v>
      </c>
      <c r="H679" s="4">
        <v>1</v>
      </c>
      <c r="I679" s="4">
        <v>2</v>
      </c>
      <c r="J679" s="28">
        <v>1</v>
      </c>
      <c r="K679" s="29">
        <v>2</v>
      </c>
      <c r="L679" s="24"/>
    </row>
    <row r="680" spans="2:12" ht="17.45" customHeight="1" x14ac:dyDescent="0.2">
      <c r="C680" s="37" t="s">
        <v>164</v>
      </c>
      <c r="D680" s="26">
        <f t="shared" si="136"/>
        <v>2</v>
      </c>
      <c r="E680" s="4">
        <v>1</v>
      </c>
      <c r="F680" s="4" t="s">
        <v>11</v>
      </c>
      <c r="G680" s="4" t="s">
        <v>11</v>
      </c>
      <c r="H680" s="4" t="s">
        <v>11</v>
      </c>
      <c r="I680" s="4" t="s">
        <v>11</v>
      </c>
      <c r="J680" s="4" t="s">
        <v>11</v>
      </c>
      <c r="K680" s="29">
        <v>1</v>
      </c>
      <c r="L680" s="24"/>
    </row>
    <row r="681" spans="2:12" ht="17.45" customHeight="1" x14ac:dyDescent="0.2">
      <c r="C681" s="37" t="s">
        <v>479</v>
      </c>
      <c r="D681" s="26">
        <f t="shared" si="136"/>
        <v>1</v>
      </c>
      <c r="E681" s="4">
        <v>1</v>
      </c>
      <c r="F681" s="4" t="s">
        <v>11</v>
      </c>
      <c r="G681" s="4" t="s">
        <v>11</v>
      </c>
      <c r="H681" s="4" t="s">
        <v>11</v>
      </c>
      <c r="I681" s="4" t="s">
        <v>11</v>
      </c>
      <c r="J681" s="4" t="s">
        <v>11</v>
      </c>
      <c r="K681" s="6" t="s">
        <v>11</v>
      </c>
      <c r="L681" s="24"/>
    </row>
    <row r="682" spans="2:12" ht="17.45" customHeight="1" x14ac:dyDescent="0.2">
      <c r="C682" s="37" t="s">
        <v>131</v>
      </c>
      <c r="D682" s="26">
        <f t="shared" ref="D682" si="139">SUM(E682:K682)</f>
        <v>4</v>
      </c>
      <c r="E682" s="4" t="s">
        <v>11</v>
      </c>
      <c r="F682" s="28">
        <v>2</v>
      </c>
      <c r="G682" s="4">
        <v>1</v>
      </c>
      <c r="H682" s="4" t="s">
        <v>11</v>
      </c>
      <c r="I682" s="4" t="s">
        <v>11</v>
      </c>
      <c r="J682" s="4" t="s">
        <v>11</v>
      </c>
      <c r="K682" s="29">
        <v>1</v>
      </c>
      <c r="L682" s="24"/>
    </row>
    <row r="683" spans="2:12" ht="17.45" customHeight="1" x14ac:dyDescent="0.2">
      <c r="C683" s="37" t="s">
        <v>480</v>
      </c>
      <c r="D683" s="26">
        <f>SUM(E683:K683)</f>
        <v>2</v>
      </c>
      <c r="E683" s="4">
        <v>1</v>
      </c>
      <c r="F683" s="4" t="s">
        <v>11</v>
      </c>
      <c r="G683" s="4" t="s">
        <v>11</v>
      </c>
      <c r="H683" s="4" t="s">
        <v>11</v>
      </c>
      <c r="I683" s="4" t="s">
        <v>11</v>
      </c>
      <c r="J683" s="4">
        <v>1</v>
      </c>
      <c r="K683" s="6" t="s">
        <v>11</v>
      </c>
      <c r="L683" s="24"/>
    </row>
    <row r="684" spans="2:12" ht="17.45" customHeight="1" x14ac:dyDescent="0.2">
      <c r="C684" s="37" t="s">
        <v>477</v>
      </c>
      <c r="D684" s="26">
        <f t="shared" ref="D684:D690" si="140">SUM(E684:K684)</f>
        <v>3</v>
      </c>
      <c r="E684" s="4" t="s">
        <v>11</v>
      </c>
      <c r="F684" s="4" t="s">
        <v>11</v>
      </c>
      <c r="G684" s="4" t="s">
        <v>11</v>
      </c>
      <c r="H684" s="4" t="s">
        <v>11</v>
      </c>
      <c r="I684" s="4">
        <v>1</v>
      </c>
      <c r="J684" s="4">
        <v>1</v>
      </c>
      <c r="K684" s="6">
        <v>1</v>
      </c>
      <c r="L684" s="24"/>
    </row>
    <row r="685" spans="2:12" ht="17.45" customHeight="1" x14ac:dyDescent="0.2">
      <c r="C685" s="37" t="s">
        <v>545</v>
      </c>
      <c r="D685" s="26">
        <f t="shared" si="140"/>
        <v>1</v>
      </c>
      <c r="E685" s="4" t="s">
        <v>11</v>
      </c>
      <c r="F685" s="4" t="s">
        <v>11</v>
      </c>
      <c r="G685" s="4">
        <v>1</v>
      </c>
      <c r="H685" s="4" t="s">
        <v>11</v>
      </c>
      <c r="I685" s="4" t="s">
        <v>11</v>
      </c>
      <c r="J685" s="4" t="s">
        <v>11</v>
      </c>
      <c r="K685" s="6" t="s">
        <v>11</v>
      </c>
      <c r="L685" s="24"/>
    </row>
    <row r="686" spans="2:12" ht="17.45" customHeight="1" x14ac:dyDescent="0.2">
      <c r="B686" s="19" t="s">
        <v>52</v>
      </c>
      <c r="D686" s="5">
        <f t="shared" si="140"/>
        <v>16</v>
      </c>
      <c r="E686" s="12">
        <f t="shared" ref="E686:K686" si="141">SUM(E687:E690)</f>
        <v>3</v>
      </c>
      <c r="F686" s="12">
        <f t="shared" si="141"/>
        <v>3</v>
      </c>
      <c r="G686" s="12">
        <f t="shared" si="141"/>
        <v>2</v>
      </c>
      <c r="H686" s="12">
        <f t="shared" si="141"/>
        <v>1</v>
      </c>
      <c r="I686" s="12">
        <f t="shared" si="141"/>
        <v>2</v>
      </c>
      <c r="J686" s="12">
        <f t="shared" si="141"/>
        <v>3</v>
      </c>
      <c r="K686" s="9">
        <f t="shared" si="141"/>
        <v>2</v>
      </c>
      <c r="L686" s="24"/>
    </row>
    <row r="687" spans="2:12" ht="17.45" customHeight="1" x14ac:dyDescent="0.2">
      <c r="C687" s="19" t="s">
        <v>451</v>
      </c>
      <c r="D687" s="26">
        <f t="shared" si="140"/>
        <v>12</v>
      </c>
      <c r="E687" s="4">
        <v>3</v>
      </c>
      <c r="F687" s="4">
        <v>2</v>
      </c>
      <c r="G687" s="28">
        <v>2</v>
      </c>
      <c r="H687" s="4" t="s">
        <v>11</v>
      </c>
      <c r="I687" s="4">
        <v>2</v>
      </c>
      <c r="J687" s="28">
        <v>3</v>
      </c>
      <c r="K687" s="6" t="s">
        <v>11</v>
      </c>
      <c r="L687" s="24"/>
    </row>
    <row r="688" spans="2:12" ht="17.45" customHeight="1" x14ac:dyDescent="0.2">
      <c r="C688" s="19" t="s">
        <v>450</v>
      </c>
      <c r="D688" s="26">
        <f t="shared" si="140"/>
        <v>2</v>
      </c>
      <c r="E688" s="4" t="s">
        <v>11</v>
      </c>
      <c r="F688" s="4" t="s">
        <v>11</v>
      </c>
      <c r="G688" s="4" t="s">
        <v>11</v>
      </c>
      <c r="H688" s="4" t="s">
        <v>11</v>
      </c>
      <c r="I688" s="4" t="s">
        <v>11</v>
      </c>
      <c r="J688" s="4" t="s">
        <v>11</v>
      </c>
      <c r="K688" s="6">
        <v>2</v>
      </c>
      <c r="L688" s="24"/>
    </row>
    <row r="689" spans="1:12" ht="17.45" customHeight="1" x14ac:dyDescent="0.2">
      <c r="C689" s="19" t="s">
        <v>452</v>
      </c>
      <c r="D689" s="26">
        <f t="shared" si="140"/>
        <v>1</v>
      </c>
      <c r="E689" s="4" t="s">
        <v>11</v>
      </c>
      <c r="F689" s="4">
        <v>1</v>
      </c>
      <c r="G689" s="4" t="s">
        <v>11</v>
      </c>
      <c r="H689" s="4" t="s">
        <v>11</v>
      </c>
      <c r="I689" s="4" t="s">
        <v>11</v>
      </c>
      <c r="J689" s="4" t="s">
        <v>11</v>
      </c>
      <c r="K689" s="6" t="s">
        <v>11</v>
      </c>
      <c r="L689" s="24"/>
    </row>
    <row r="690" spans="1:12" ht="17.45" customHeight="1" x14ac:dyDescent="0.2">
      <c r="C690" s="20" t="s">
        <v>453</v>
      </c>
      <c r="D690" s="26">
        <f t="shared" si="140"/>
        <v>1</v>
      </c>
      <c r="E690" s="4" t="s">
        <v>11</v>
      </c>
      <c r="F690" s="4" t="s">
        <v>11</v>
      </c>
      <c r="G690" s="4" t="s">
        <v>11</v>
      </c>
      <c r="H690" s="4">
        <v>1</v>
      </c>
      <c r="I690" s="4" t="s">
        <v>11</v>
      </c>
      <c r="J690" s="4" t="s">
        <v>11</v>
      </c>
      <c r="K690" s="6" t="s">
        <v>11</v>
      </c>
      <c r="L690" s="24"/>
    </row>
    <row r="691" spans="1:12" ht="17.45" customHeight="1" x14ac:dyDescent="0.2">
      <c r="A691" s="25" t="s">
        <v>550</v>
      </c>
      <c r="D691" s="5">
        <f>SUM(D692)</f>
        <v>1</v>
      </c>
      <c r="E691" s="4" t="s">
        <v>11</v>
      </c>
      <c r="F691" s="4" t="s">
        <v>11</v>
      </c>
      <c r="G691" s="4" t="s">
        <v>11</v>
      </c>
      <c r="H691" s="4" t="s">
        <v>11</v>
      </c>
      <c r="I691" s="5">
        <f t="shared" ref="I691" si="142">SUM(I692)</f>
        <v>1</v>
      </c>
      <c r="J691" s="4" t="s">
        <v>11</v>
      </c>
      <c r="K691" s="6" t="s">
        <v>11</v>
      </c>
      <c r="L691" s="24"/>
    </row>
    <row r="692" spans="1:12" ht="17.45" customHeight="1" x14ac:dyDescent="0.2">
      <c r="B692" s="20" t="s">
        <v>550</v>
      </c>
      <c r="D692" s="5">
        <f>SUM(E692:K692)</f>
        <v>1</v>
      </c>
      <c r="E692" s="4" t="s">
        <v>11</v>
      </c>
      <c r="F692" s="4" t="s">
        <v>11</v>
      </c>
      <c r="G692" s="4" t="s">
        <v>11</v>
      </c>
      <c r="H692" s="4" t="s">
        <v>11</v>
      </c>
      <c r="I692" s="12">
        <f t="shared" ref="I692" si="143">SUM(I693)</f>
        <v>1</v>
      </c>
      <c r="J692" s="4" t="s">
        <v>11</v>
      </c>
      <c r="K692" s="6" t="s">
        <v>11</v>
      </c>
      <c r="L692" s="24"/>
    </row>
    <row r="693" spans="1:12" ht="17.45" customHeight="1" x14ac:dyDescent="0.2">
      <c r="C693" s="20" t="s">
        <v>551</v>
      </c>
      <c r="D693" s="26">
        <f t="shared" ref="D693" si="144">SUM(E693:K693)</f>
        <v>1</v>
      </c>
      <c r="E693" s="4" t="s">
        <v>11</v>
      </c>
      <c r="F693" s="4" t="s">
        <v>11</v>
      </c>
      <c r="G693" s="4" t="s">
        <v>11</v>
      </c>
      <c r="H693" s="4" t="s">
        <v>11</v>
      </c>
      <c r="I693" s="2">
        <v>1</v>
      </c>
      <c r="J693" s="4" t="s">
        <v>11</v>
      </c>
      <c r="K693" s="6" t="s">
        <v>11</v>
      </c>
      <c r="L693" s="24"/>
    </row>
    <row r="694" spans="1:12" ht="17.45" customHeight="1" x14ac:dyDescent="0.2">
      <c r="A694" s="25" t="s">
        <v>546</v>
      </c>
      <c r="D694" s="5">
        <f t="shared" ref="D694:K694" si="145">SUM(D695,D698,D708,D716,D720,D724)</f>
        <v>57</v>
      </c>
      <c r="E694" s="5">
        <f t="shared" si="145"/>
        <v>4</v>
      </c>
      <c r="F694" s="5">
        <f t="shared" si="145"/>
        <v>10</v>
      </c>
      <c r="G694" s="5">
        <f t="shared" si="145"/>
        <v>8</v>
      </c>
      <c r="H694" s="5">
        <f t="shared" si="145"/>
        <v>5</v>
      </c>
      <c r="I694" s="5">
        <f t="shared" si="145"/>
        <v>11</v>
      </c>
      <c r="J694" s="5">
        <f t="shared" si="145"/>
        <v>10</v>
      </c>
      <c r="K694" s="11">
        <f t="shared" si="145"/>
        <v>9</v>
      </c>
      <c r="L694" s="24"/>
    </row>
    <row r="695" spans="1:12" ht="17.45" customHeight="1" x14ac:dyDescent="0.2">
      <c r="A695" s="25"/>
      <c r="B695" s="20" t="s">
        <v>548</v>
      </c>
      <c r="D695" s="5">
        <f t="shared" ref="D695" si="146">SUM(E695:K695)</f>
        <v>4</v>
      </c>
      <c r="E695" s="4" t="s">
        <v>11</v>
      </c>
      <c r="F695" s="4" t="s">
        <v>11</v>
      </c>
      <c r="G695" s="12">
        <f t="shared" ref="G695:K695" si="147">SUM(G696:G697)</f>
        <v>1</v>
      </c>
      <c r="H695" s="4" t="s">
        <v>11</v>
      </c>
      <c r="I695" s="4" t="s">
        <v>11</v>
      </c>
      <c r="J695" s="12">
        <f t="shared" si="147"/>
        <v>1</v>
      </c>
      <c r="K695" s="13">
        <f t="shared" si="147"/>
        <v>2</v>
      </c>
      <c r="L695" s="24"/>
    </row>
    <row r="696" spans="1:12" ht="17.45" customHeight="1" x14ac:dyDescent="0.2">
      <c r="A696" s="25"/>
      <c r="C696" s="20" t="s">
        <v>483</v>
      </c>
      <c r="D696" s="26">
        <f t="shared" ref="D696:D697" si="148">SUM(E696:K696)</f>
        <v>3</v>
      </c>
      <c r="E696" s="4" t="s">
        <v>11</v>
      </c>
      <c r="F696" s="4" t="s">
        <v>11</v>
      </c>
      <c r="G696" s="4">
        <v>1</v>
      </c>
      <c r="H696" s="4" t="s">
        <v>11</v>
      </c>
      <c r="I696" s="4" t="s">
        <v>11</v>
      </c>
      <c r="J696" s="4">
        <v>1</v>
      </c>
      <c r="K696" s="6">
        <v>1</v>
      </c>
      <c r="L696" s="24"/>
    </row>
    <row r="697" spans="1:12" ht="17.45" customHeight="1" x14ac:dyDescent="0.2">
      <c r="A697" s="25"/>
      <c r="C697" s="20" t="s">
        <v>482</v>
      </c>
      <c r="D697" s="26">
        <f t="shared" si="148"/>
        <v>1</v>
      </c>
      <c r="E697" s="4" t="s">
        <v>11</v>
      </c>
      <c r="F697" s="4" t="s">
        <v>11</v>
      </c>
      <c r="G697" s="4" t="s">
        <v>11</v>
      </c>
      <c r="H697" s="4" t="s">
        <v>11</v>
      </c>
      <c r="I697" s="4" t="s">
        <v>11</v>
      </c>
      <c r="J697" s="4" t="s">
        <v>11</v>
      </c>
      <c r="K697" s="6">
        <v>1</v>
      </c>
      <c r="L697" s="24"/>
    </row>
    <row r="698" spans="1:12" ht="17.45" customHeight="1" x14ac:dyDescent="0.2">
      <c r="B698" s="19" t="s">
        <v>547</v>
      </c>
      <c r="D698" s="5">
        <f t="shared" ref="D698" si="149">SUM(E698:K698)</f>
        <v>3</v>
      </c>
      <c r="E698" s="26">
        <f t="shared" ref="E698:K698" si="150">SUM(E699:E700)</f>
        <v>1</v>
      </c>
      <c r="F698" s="4" t="s">
        <v>11</v>
      </c>
      <c r="G698" s="4" t="s">
        <v>11</v>
      </c>
      <c r="H698" s="4" t="s">
        <v>11</v>
      </c>
      <c r="I698" s="4" t="s">
        <v>11</v>
      </c>
      <c r="J698" s="26">
        <f t="shared" si="150"/>
        <v>1</v>
      </c>
      <c r="K698" s="27">
        <f t="shared" si="150"/>
        <v>1</v>
      </c>
      <c r="L698" s="24"/>
    </row>
    <row r="699" spans="1:12" ht="17.45" customHeight="1" x14ac:dyDescent="0.2">
      <c r="B699" s="19"/>
      <c r="C699" s="20" t="s">
        <v>484</v>
      </c>
      <c r="D699" s="26">
        <f t="shared" ref="D699:D723" si="151">SUM(E699:K699)</f>
        <v>1</v>
      </c>
      <c r="E699" s="4" t="s">
        <v>11</v>
      </c>
      <c r="F699" s="4" t="s">
        <v>11</v>
      </c>
      <c r="G699" s="4" t="s">
        <v>11</v>
      </c>
      <c r="H699" s="4" t="s">
        <v>11</v>
      </c>
      <c r="I699" s="4" t="s">
        <v>11</v>
      </c>
      <c r="J699" s="4" t="s">
        <v>11</v>
      </c>
      <c r="K699" s="13">
        <v>1</v>
      </c>
      <c r="L699" s="24"/>
    </row>
    <row r="700" spans="1:12" ht="17.45" customHeight="1" x14ac:dyDescent="0.2">
      <c r="B700" s="19"/>
      <c r="C700" s="20" t="s">
        <v>485</v>
      </c>
      <c r="D700" s="26">
        <f t="shared" si="151"/>
        <v>2</v>
      </c>
      <c r="E700" s="4">
        <v>1</v>
      </c>
      <c r="F700" s="4" t="s">
        <v>11</v>
      </c>
      <c r="G700" s="4" t="s">
        <v>11</v>
      </c>
      <c r="H700" s="4" t="s">
        <v>11</v>
      </c>
      <c r="I700" s="4" t="s">
        <v>11</v>
      </c>
      <c r="J700" s="4">
        <v>1</v>
      </c>
      <c r="K700" s="6" t="s">
        <v>11</v>
      </c>
      <c r="L700" s="24"/>
    </row>
    <row r="701" spans="1:12" ht="17.45" customHeight="1" x14ac:dyDescent="0.2">
      <c r="B701" s="21"/>
      <c r="D701" s="10"/>
      <c r="E701" s="7"/>
      <c r="F701" s="7"/>
      <c r="G701" s="7"/>
      <c r="H701" s="7"/>
      <c r="I701" s="7"/>
      <c r="J701" s="7"/>
      <c r="K701" s="7"/>
      <c r="L701" s="24"/>
    </row>
    <row r="702" spans="1:12" ht="20.100000000000001" customHeight="1" x14ac:dyDescent="0.2">
      <c r="A702" s="53" t="s">
        <v>10</v>
      </c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24"/>
    </row>
    <row r="703" spans="1:12" ht="20.100000000000001" customHeight="1" x14ac:dyDescent="0.2">
      <c r="A703" s="53" t="s">
        <v>15</v>
      </c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24"/>
    </row>
    <row r="704" spans="1:12" ht="9.75" customHeight="1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24"/>
    </row>
    <row r="705" spans="1:12" s="22" customFormat="1" ht="20.25" customHeight="1" x14ac:dyDescent="0.2">
      <c r="A705" s="54" t="s">
        <v>13</v>
      </c>
      <c r="B705" s="54"/>
      <c r="C705" s="55"/>
      <c r="D705" s="60" t="s">
        <v>0</v>
      </c>
      <c r="E705" s="61"/>
      <c r="F705" s="61"/>
      <c r="G705" s="61"/>
      <c r="H705" s="61"/>
      <c r="I705" s="61"/>
      <c r="J705" s="61"/>
      <c r="K705" s="61"/>
      <c r="L705" s="24"/>
    </row>
    <row r="706" spans="1:12" s="22" customFormat="1" ht="20.25" customHeight="1" x14ac:dyDescent="0.2">
      <c r="A706" s="56"/>
      <c r="B706" s="56"/>
      <c r="C706" s="57"/>
      <c r="D706" s="62" t="s">
        <v>1</v>
      </c>
      <c r="E706" s="64" t="s">
        <v>2</v>
      </c>
      <c r="F706" s="61"/>
      <c r="G706" s="61"/>
      <c r="H706" s="61"/>
      <c r="I706" s="61"/>
      <c r="J706" s="61"/>
      <c r="K706" s="61"/>
      <c r="L706" s="24"/>
    </row>
    <row r="707" spans="1:12" s="22" customFormat="1" ht="32.25" customHeight="1" x14ac:dyDescent="0.2">
      <c r="A707" s="58"/>
      <c r="B707" s="58"/>
      <c r="C707" s="59"/>
      <c r="D707" s="63"/>
      <c r="E707" s="47" t="s">
        <v>3</v>
      </c>
      <c r="F707" s="47" t="s">
        <v>4</v>
      </c>
      <c r="G707" s="47" t="s">
        <v>5</v>
      </c>
      <c r="H707" s="47" t="s">
        <v>6</v>
      </c>
      <c r="I707" s="47" t="s">
        <v>7</v>
      </c>
      <c r="J707" s="47" t="s">
        <v>8</v>
      </c>
      <c r="K707" s="48" t="s">
        <v>9</v>
      </c>
      <c r="L707" s="24"/>
    </row>
    <row r="708" spans="1:12" ht="17.45" customHeight="1" x14ac:dyDescent="0.2">
      <c r="B708" s="19" t="s">
        <v>54</v>
      </c>
      <c r="D708" s="5">
        <f>SUM(E708:K708)</f>
        <v>15</v>
      </c>
      <c r="E708" s="26">
        <f t="shared" ref="E708:K708" si="152">SUM(E709:E715)</f>
        <v>1</v>
      </c>
      <c r="F708" s="26">
        <f t="shared" si="152"/>
        <v>1</v>
      </c>
      <c r="G708" s="26">
        <f t="shared" si="152"/>
        <v>3</v>
      </c>
      <c r="H708" s="26">
        <f t="shared" si="152"/>
        <v>3</v>
      </c>
      <c r="I708" s="26">
        <f t="shared" si="152"/>
        <v>2</v>
      </c>
      <c r="J708" s="26">
        <f t="shared" si="152"/>
        <v>2</v>
      </c>
      <c r="K708" s="27">
        <f t="shared" si="152"/>
        <v>3</v>
      </c>
      <c r="L708" s="24"/>
    </row>
    <row r="709" spans="1:12" ht="17.45" customHeight="1" x14ac:dyDescent="0.2">
      <c r="C709" s="19" t="s">
        <v>488</v>
      </c>
      <c r="D709" s="26">
        <f>SUM(E709:K709)</f>
        <v>4</v>
      </c>
      <c r="E709" s="4">
        <v>1</v>
      </c>
      <c r="F709" s="4" t="s">
        <v>11</v>
      </c>
      <c r="G709" s="4">
        <v>1</v>
      </c>
      <c r="H709" s="4">
        <v>1</v>
      </c>
      <c r="I709" s="4" t="s">
        <v>11</v>
      </c>
      <c r="J709" s="4">
        <v>1</v>
      </c>
      <c r="K709" s="6" t="s">
        <v>11</v>
      </c>
      <c r="L709" s="24"/>
    </row>
    <row r="710" spans="1:12" ht="17.45" customHeight="1" x14ac:dyDescent="0.2">
      <c r="C710" s="19" t="s">
        <v>486</v>
      </c>
      <c r="D710" s="26">
        <f>SUM(E710:K710)</f>
        <v>5</v>
      </c>
      <c r="E710" s="4" t="s">
        <v>11</v>
      </c>
      <c r="F710" s="4" t="s">
        <v>11</v>
      </c>
      <c r="G710" s="4">
        <v>1</v>
      </c>
      <c r="H710" s="4">
        <v>1</v>
      </c>
      <c r="I710" s="4">
        <v>1</v>
      </c>
      <c r="J710" s="4">
        <v>1</v>
      </c>
      <c r="K710" s="6">
        <v>1</v>
      </c>
      <c r="L710" s="24"/>
    </row>
    <row r="711" spans="1:12" ht="17.45" customHeight="1" x14ac:dyDescent="0.2">
      <c r="C711" s="19" t="s">
        <v>487</v>
      </c>
      <c r="D711" s="26">
        <f>SUM(E711:K711)</f>
        <v>1</v>
      </c>
      <c r="E711" s="4" t="s">
        <v>11</v>
      </c>
      <c r="F711" s="4" t="s">
        <v>11</v>
      </c>
      <c r="G711" s="4" t="s">
        <v>11</v>
      </c>
      <c r="H711" s="4" t="s">
        <v>11</v>
      </c>
      <c r="I711" s="4">
        <v>1</v>
      </c>
      <c r="J711" s="4" t="s">
        <v>11</v>
      </c>
      <c r="K711" s="6" t="s">
        <v>11</v>
      </c>
      <c r="L711" s="24"/>
    </row>
    <row r="712" spans="1:12" ht="17.45" customHeight="1" x14ac:dyDescent="0.2">
      <c r="C712" s="19" t="s">
        <v>491</v>
      </c>
      <c r="D712" s="26">
        <f>SUM(E712:K712)</f>
        <v>1</v>
      </c>
      <c r="E712" s="4" t="s">
        <v>11</v>
      </c>
      <c r="F712" s="4">
        <v>1</v>
      </c>
      <c r="G712" s="4" t="s">
        <v>11</v>
      </c>
      <c r="H712" s="4" t="s">
        <v>11</v>
      </c>
      <c r="I712" s="4" t="s">
        <v>11</v>
      </c>
      <c r="J712" s="4" t="s">
        <v>11</v>
      </c>
      <c r="K712" s="6" t="s">
        <v>11</v>
      </c>
      <c r="L712" s="24"/>
    </row>
    <row r="713" spans="1:12" ht="17.45" customHeight="1" x14ac:dyDescent="0.2">
      <c r="C713" s="19" t="s">
        <v>492</v>
      </c>
      <c r="D713" s="26">
        <f t="shared" si="151"/>
        <v>1</v>
      </c>
      <c r="E713" s="4" t="s">
        <v>11</v>
      </c>
      <c r="F713" s="4" t="s">
        <v>11</v>
      </c>
      <c r="G713" s="4">
        <v>1</v>
      </c>
      <c r="H713" s="4" t="s">
        <v>11</v>
      </c>
      <c r="I713" s="4" t="s">
        <v>11</v>
      </c>
      <c r="J713" s="4" t="s">
        <v>11</v>
      </c>
      <c r="K713" s="6" t="s">
        <v>11</v>
      </c>
      <c r="L713" s="24"/>
    </row>
    <row r="714" spans="1:12" ht="17.45" customHeight="1" x14ac:dyDescent="0.2">
      <c r="C714" s="19" t="s">
        <v>489</v>
      </c>
      <c r="D714" s="26">
        <f t="shared" si="151"/>
        <v>2</v>
      </c>
      <c r="E714" s="4" t="s">
        <v>11</v>
      </c>
      <c r="F714" s="4" t="s">
        <v>11</v>
      </c>
      <c r="G714" s="4" t="s">
        <v>11</v>
      </c>
      <c r="H714" s="4">
        <v>1</v>
      </c>
      <c r="I714" s="4" t="s">
        <v>11</v>
      </c>
      <c r="J714" s="4" t="s">
        <v>11</v>
      </c>
      <c r="K714" s="6">
        <v>1</v>
      </c>
      <c r="L714" s="24"/>
    </row>
    <row r="715" spans="1:12" ht="17.45" customHeight="1" x14ac:dyDescent="0.2">
      <c r="C715" s="19" t="s">
        <v>490</v>
      </c>
      <c r="D715" s="26">
        <f t="shared" si="151"/>
        <v>1</v>
      </c>
      <c r="E715" s="4" t="s">
        <v>11</v>
      </c>
      <c r="F715" s="4" t="s">
        <v>11</v>
      </c>
      <c r="G715" s="4" t="s">
        <v>11</v>
      </c>
      <c r="H715" s="4" t="s">
        <v>11</v>
      </c>
      <c r="I715" s="4" t="s">
        <v>11</v>
      </c>
      <c r="J715" s="4" t="s">
        <v>11</v>
      </c>
      <c r="K715" s="6">
        <v>1</v>
      </c>
      <c r="L715" s="24"/>
    </row>
    <row r="716" spans="1:12" ht="17.45" customHeight="1" x14ac:dyDescent="0.25">
      <c r="B716" s="19" t="s">
        <v>56</v>
      </c>
      <c r="D716" s="5">
        <f t="shared" ref="D716:D719" si="153">SUM(E716:K716)</f>
        <v>11</v>
      </c>
      <c r="E716" s="17" t="s">
        <v>11</v>
      </c>
      <c r="F716" s="26">
        <f t="shared" ref="F716:K716" si="154">SUM(F717:F719)</f>
        <v>3</v>
      </c>
      <c r="G716" s="26">
        <f t="shared" si="154"/>
        <v>1</v>
      </c>
      <c r="H716" s="26">
        <f t="shared" si="154"/>
        <v>1</v>
      </c>
      <c r="I716" s="26">
        <f t="shared" si="154"/>
        <v>2</v>
      </c>
      <c r="J716" s="26">
        <f t="shared" si="154"/>
        <v>3</v>
      </c>
      <c r="K716" s="27">
        <f t="shared" si="154"/>
        <v>1</v>
      </c>
      <c r="L716" s="24"/>
    </row>
    <row r="717" spans="1:12" ht="17.45" customHeight="1" x14ac:dyDescent="0.2">
      <c r="C717" s="19" t="s">
        <v>493</v>
      </c>
      <c r="D717" s="26">
        <f t="shared" si="153"/>
        <v>5</v>
      </c>
      <c r="E717" s="4" t="s">
        <v>11</v>
      </c>
      <c r="F717" s="4">
        <v>2</v>
      </c>
      <c r="G717" s="4" t="s">
        <v>11</v>
      </c>
      <c r="H717" s="4" t="s">
        <v>11</v>
      </c>
      <c r="I717" s="4">
        <v>2</v>
      </c>
      <c r="J717" s="4">
        <v>1</v>
      </c>
      <c r="K717" s="6" t="s">
        <v>11</v>
      </c>
      <c r="L717" s="24"/>
    </row>
    <row r="718" spans="1:12" ht="17.45" customHeight="1" x14ac:dyDescent="0.2">
      <c r="C718" s="19" t="s">
        <v>494</v>
      </c>
      <c r="D718" s="26">
        <f t="shared" si="153"/>
        <v>4</v>
      </c>
      <c r="E718" s="4" t="s">
        <v>11</v>
      </c>
      <c r="F718" s="4">
        <v>1</v>
      </c>
      <c r="G718" s="4" t="s">
        <v>11</v>
      </c>
      <c r="H718" s="4">
        <v>1</v>
      </c>
      <c r="I718" s="4" t="s">
        <v>11</v>
      </c>
      <c r="J718" s="4">
        <v>1</v>
      </c>
      <c r="K718" s="6">
        <v>1</v>
      </c>
      <c r="L718" s="24"/>
    </row>
    <row r="719" spans="1:12" ht="17.45" customHeight="1" x14ac:dyDescent="0.2">
      <c r="C719" s="19" t="s">
        <v>495</v>
      </c>
      <c r="D719" s="26">
        <f t="shared" si="153"/>
        <v>2</v>
      </c>
      <c r="E719" s="4" t="s">
        <v>11</v>
      </c>
      <c r="F719" s="4" t="s">
        <v>11</v>
      </c>
      <c r="G719" s="4">
        <v>1</v>
      </c>
      <c r="H719" s="4" t="s">
        <v>11</v>
      </c>
      <c r="I719" s="4" t="s">
        <v>11</v>
      </c>
      <c r="J719" s="4">
        <v>1</v>
      </c>
      <c r="K719" s="6" t="s">
        <v>11</v>
      </c>
      <c r="L719" s="24"/>
    </row>
    <row r="720" spans="1:12" ht="17.45" customHeight="1" x14ac:dyDescent="0.25">
      <c r="B720" s="19" t="s">
        <v>57</v>
      </c>
      <c r="D720" s="5">
        <f t="shared" si="151"/>
        <v>5</v>
      </c>
      <c r="E720" s="26">
        <f t="shared" ref="E720:G720" si="155">SUM(E721:E723)</f>
        <v>1</v>
      </c>
      <c r="F720" s="26">
        <f t="shared" si="155"/>
        <v>3</v>
      </c>
      <c r="G720" s="26">
        <f t="shared" si="155"/>
        <v>1</v>
      </c>
      <c r="H720" s="17" t="s">
        <v>11</v>
      </c>
      <c r="I720" s="17" t="s">
        <v>11</v>
      </c>
      <c r="J720" s="17" t="s">
        <v>11</v>
      </c>
      <c r="K720" s="18" t="s">
        <v>11</v>
      </c>
      <c r="L720" s="24"/>
    </row>
    <row r="721" spans="1:12" ht="17.45" customHeight="1" x14ac:dyDescent="0.2">
      <c r="C721" s="19" t="s">
        <v>497</v>
      </c>
      <c r="D721" s="26">
        <f t="shared" si="151"/>
        <v>1</v>
      </c>
      <c r="E721" s="4" t="s">
        <v>11</v>
      </c>
      <c r="F721" s="4">
        <v>1</v>
      </c>
      <c r="G721" s="4" t="s">
        <v>11</v>
      </c>
      <c r="H721" s="4" t="s">
        <v>11</v>
      </c>
      <c r="I721" s="4" t="s">
        <v>11</v>
      </c>
      <c r="J721" s="4" t="s">
        <v>11</v>
      </c>
      <c r="K721" s="6" t="s">
        <v>11</v>
      </c>
      <c r="L721" s="24"/>
    </row>
    <row r="722" spans="1:12" ht="17.45" customHeight="1" x14ac:dyDescent="0.2">
      <c r="C722" s="19" t="s">
        <v>496</v>
      </c>
      <c r="D722" s="26">
        <f t="shared" si="151"/>
        <v>1</v>
      </c>
      <c r="E722" s="4" t="s">
        <v>11</v>
      </c>
      <c r="F722" s="4" t="s">
        <v>11</v>
      </c>
      <c r="G722" s="4">
        <v>1</v>
      </c>
      <c r="H722" s="4" t="s">
        <v>11</v>
      </c>
      <c r="I722" s="4" t="s">
        <v>11</v>
      </c>
      <c r="J722" s="4" t="s">
        <v>11</v>
      </c>
      <c r="K722" s="6" t="s">
        <v>11</v>
      </c>
      <c r="L722" s="24"/>
    </row>
    <row r="723" spans="1:12" ht="17.45" customHeight="1" x14ac:dyDescent="0.2">
      <c r="C723" s="19" t="s">
        <v>498</v>
      </c>
      <c r="D723" s="26">
        <f t="shared" si="151"/>
        <v>3</v>
      </c>
      <c r="E723" s="4">
        <v>1</v>
      </c>
      <c r="F723" s="4">
        <v>2</v>
      </c>
      <c r="G723" s="4" t="s">
        <v>11</v>
      </c>
      <c r="H723" s="4" t="s">
        <v>11</v>
      </c>
      <c r="I723" s="4" t="s">
        <v>11</v>
      </c>
      <c r="J723" s="4" t="s">
        <v>11</v>
      </c>
      <c r="K723" s="6" t="s">
        <v>11</v>
      </c>
      <c r="L723" s="24"/>
    </row>
    <row r="724" spans="1:12" ht="17.45" customHeight="1" x14ac:dyDescent="0.2">
      <c r="B724" s="19" t="s">
        <v>555</v>
      </c>
      <c r="D724" s="5">
        <v>19</v>
      </c>
      <c r="E724" s="26">
        <v>1</v>
      </c>
      <c r="F724" s="26">
        <v>3</v>
      </c>
      <c r="G724" s="26">
        <v>2</v>
      </c>
      <c r="H724" s="26">
        <v>1</v>
      </c>
      <c r="I724" s="26">
        <v>7</v>
      </c>
      <c r="J724" s="26">
        <v>3</v>
      </c>
      <c r="K724" s="27">
        <v>2</v>
      </c>
      <c r="L724" s="24"/>
    </row>
    <row r="725" spans="1:12" ht="8.25" customHeight="1" x14ac:dyDescent="0.2">
      <c r="A725" s="40"/>
      <c r="B725" s="40"/>
      <c r="C725" s="41"/>
      <c r="D725" s="42"/>
      <c r="E725" s="43"/>
      <c r="F725" s="43"/>
      <c r="G725" s="43"/>
      <c r="H725" s="43"/>
      <c r="I725" s="43"/>
      <c r="J725" s="43"/>
      <c r="K725" s="44"/>
      <c r="L725" s="24"/>
    </row>
    <row r="726" spans="1:12" ht="17.45" customHeight="1" x14ac:dyDescent="0.2">
      <c r="A726" s="20" t="s">
        <v>12</v>
      </c>
      <c r="D726" s="25"/>
      <c r="E726" s="29"/>
      <c r="F726" s="29"/>
      <c r="G726" s="29"/>
      <c r="H726" s="29"/>
      <c r="I726" s="29"/>
      <c r="J726" s="29"/>
      <c r="K726" s="29"/>
      <c r="L726" s="24"/>
    </row>
    <row r="727" spans="1:12" ht="17.45" customHeight="1" x14ac:dyDescent="0.2">
      <c r="A727" s="45" t="s">
        <v>14</v>
      </c>
      <c r="C727" s="19"/>
      <c r="D727" s="25"/>
      <c r="E727" s="29"/>
      <c r="F727" s="29"/>
      <c r="G727" s="29"/>
      <c r="H727" s="29"/>
      <c r="I727" s="25"/>
      <c r="J727" s="25"/>
      <c r="K727" s="25"/>
      <c r="L727" s="24"/>
    </row>
    <row r="728" spans="1:12" ht="17.45" customHeight="1" x14ac:dyDescent="0.2">
      <c r="C728" s="19"/>
      <c r="D728" s="25"/>
      <c r="E728" s="29"/>
      <c r="F728" s="29"/>
      <c r="G728" s="29"/>
      <c r="H728" s="29"/>
      <c r="I728" s="25"/>
      <c r="J728" s="25"/>
      <c r="K728" s="25"/>
      <c r="L728" s="24"/>
    </row>
    <row r="729" spans="1:12" ht="17.45" customHeight="1" x14ac:dyDescent="0.2">
      <c r="C729" s="19"/>
      <c r="D729" s="25"/>
      <c r="E729" s="29"/>
      <c r="F729" s="29"/>
      <c r="G729" s="29"/>
      <c r="H729" s="29"/>
      <c r="I729" s="25"/>
      <c r="J729" s="25"/>
      <c r="K729" s="25"/>
      <c r="L729" s="24"/>
    </row>
    <row r="730" spans="1:12" ht="18" customHeight="1" x14ac:dyDescent="0.2">
      <c r="C730" s="19"/>
      <c r="D730" s="25"/>
      <c r="E730" s="29"/>
      <c r="F730" s="29"/>
      <c r="G730" s="29"/>
      <c r="H730" s="29"/>
      <c r="I730" s="25"/>
      <c r="J730" s="25"/>
      <c r="K730" s="25"/>
      <c r="L730" s="24"/>
    </row>
    <row r="731" spans="1:12" ht="18" customHeight="1" x14ac:dyDescent="0.2">
      <c r="C731" s="19"/>
      <c r="D731" s="25"/>
      <c r="E731" s="29"/>
      <c r="F731" s="29"/>
      <c r="G731" s="29"/>
      <c r="H731" s="29"/>
      <c r="I731" s="25"/>
      <c r="J731" s="25"/>
      <c r="K731" s="25"/>
      <c r="L731" s="24"/>
    </row>
    <row r="732" spans="1:12" ht="18" customHeight="1" x14ac:dyDescent="0.2">
      <c r="C732" s="19"/>
      <c r="D732" s="25"/>
      <c r="E732" s="29"/>
      <c r="F732" s="29"/>
      <c r="G732" s="29"/>
      <c r="H732" s="29"/>
      <c r="I732" s="25"/>
      <c r="J732" s="25"/>
      <c r="K732" s="25"/>
      <c r="L732" s="24"/>
    </row>
    <row r="733" spans="1:12" ht="18" customHeight="1" x14ac:dyDescent="0.2">
      <c r="C733" s="19"/>
      <c r="D733" s="25"/>
      <c r="E733" s="29"/>
      <c r="F733" s="29"/>
      <c r="G733" s="29"/>
      <c r="H733" s="29"/>
      <c r="I733" s="25"/>
      <c r="J733" s="25"/>
      <c r="K733" s="25"/>
      <c r="L733" s="24"/>
    </row>
    <row r="734" spans="1:12" ht="18" customHeight="1" x14ac:dyDescent="0.2">
      <c r="C734" s="19"/>
      <c r="D734" s="25"/>
      <c r="E734" s="29"/>
      <c r="F734" s="29"/>
      <c r="G734" s="29"/>
      <c r="H734" s="29"/>
      <c r="I734" s="25"/>
      <c r="J734" s="25"/>
      <c r="K734" s="25"/>
      <c r="L734" s="24"/>
    </row>
    <row r="735" spans="1:12" ht="18" customHeight="1" x14ac:dyDescent="0.2">
      <c r="C735" s="19"/>
      <c r="D735" s="25"/>
      <c r="E735" s="29"/>
      <c r="F735" s="29"/>
      <c r="G735" s="29"/>
      <c r="H735" s="29"/>
      <c r="I735" s="25"/>
      <c r="J735" s="25"/>
      <c r="K735" s="25"/>
      <c r="L735" s="24"/>
    </row>
    <row r="736" spans="1:12" ht="18" customHeight="1" x14ac:dyDescent="0.2">
      <c r="C736" s="19"/>
      <c r="D736" s="25"/>
      <c r="E736" s="29"/>
      <c r="F736" s="29"/>
      <c r="G736" s="29"/>
      <c r="H736" s="29"/>
      <c r="I736" s="25"/>
      <c r="J736" s="25"/>
      <c r="K736" s="25"/>
      <c r="L736" s="24"/>
    </row>
    <row r="737" spans="3:12" ht="18" customHeight="1" x14ac:dyDescent="0.2">
      <c r="C737" s="19"/>
      <c r="D737" s="25"/>
      <c r="E737" s="29"/>
      <c r="F737" s="29"/>
      <c r="G737" s="29"/>
      <c r="H737" s="29"/>
      <c r="I737" s="25"/>
      <c r="J737" s="25"/>
      <c r="K737" s="25"/>
      <c r="L737" s="24"/>
    </row>
    <row r="738" spans="3:12" ht="18" customHeight="1" x14ac:dyDescent="0.2">
      <c r="C738" s="19"/>
      <c r="D738" s="25"/>
      <c r="E738" s="29"/>
      <c r="F738" s="29"/>
      <c r="G738" s="29"/>
      <c r="H738" s="29"/>
      <c r="I738" s="25"/>
      <c r="J738" s="25"/>
      <c r="K738" s="25"/>
      <c r="L738" s="24"/>
    </row>
    <row r="739" spans="3:12" ht="18" customHeight="1" x14ac:dyDescent="0.2">
      <c r="C739" s="19"/>
      <c r="D739" s="25"/>
      <c r="E739" s="29"/>
      <c r="F739" s="29"/>
      <c r="G739" s="29"/>
      <c r="H739" s="29"/>
      <c r="I739" s="25"/>
      <c r="J739" s="25"/>
      <c r="K739" s="25"/>
      <c r="L739" s="24"/>
    </row>
    <row r="740" spans="3:12" ht="18" customHeight="1" x14ac:dyDescent="0.2">
      <c r="C740" s="19"/>
      <c r="D740" s="25"/>
      <c r="E740" s="29"/>
      <c r="F740" s="29"/>
      <c r="G740" s="29"/>
      <c r="H740" s="29"/>
      <c r="I740" s="25"/>
      <c r="J740" s="25"/>
      <c r="K740" s="25"/>
      <c r="L740" s="24"/>
    </row>
    <row r="741" spans="3:12" ht="18" customHeight="1" x14ac:dyDescent="0.2">
      <c r="C741" s="19"/>
      <c r="D741" s="25"/>
      <c r="E741" s="29"/>
      <c r="F741" s="29"/>
      <c r="G741" s="29"/>
      <c r="H741" s="29"/>
      <c r="I741" s="25"/>
      <c r="J741" s="25"/>
      <c r="K741" s="25"/>
      <c r="L741" s="24"/>
    </row>
    <row r="742" spans="3:12" ht="18" customHeight="1" x14ac:dyDescent="0.2">
      <c r="C742" s="19"/>
      <c r="D742" s="25"/>
      <c r="E742" s="29"/>
      <c r="F742" s="29"/>
      <c r="G742" s="29"/>
      <c r="H742" s="29"/>
      <c r="I742" s="25"/>
      <c r="J742" s="25"/>
      <c r="K742" s="25"/>
      <c r="L742" s="24"/>
    </row>
    <row r="743" spans="3:12" ht="18" customHeight="1" x14ac:dyDescent="0.2">
      <c r="C743" s="19"/>
      <c r="D743" s="25"/>
      <c r="E743" s="29"/>
      <c r="F743" s="29"/>
      <c r="G743" s="29"/>
      <c r="H743" s="29"/>
      <c r="I743" s="25"/>
      <c r="J743" s="25"/>
      <c r="K743" s="25"/>
      <c r="L743" s="24"/>
    </row>
    <row r="744" spans="3:12" ht="18" customHeight="1" x14ac:dyDescent="0.2">
      <c r="C744" s="19"/>
      <c r="D744" s="25"/>
      <c r="E744" s="29"/>
      <c r="F744" s="29"/>
      <c r="G744" s="29"/>
      <c r="H744" s="29"/>
      <c r="I744" s="10"/>
      <c r="J744" s="10"/>
      <c r="K744" s="10"/>
      <c r="L744" s="24"/>
    </row>
    <row r="745" spans="3:12" ht="18" customHeight="1" x14ac:dyDescent="0.2">
      <c r="C745" s="19"/>
      <c r="D745" s="19"/>
      <c r="E745" s="19"/>
      <c r="F745" s="19"/>
      <c r="G745" s="19"/>
      <c r="H745" s="19"/>
      <c r="I745" s="19"/>
      <c r="J745" s="19"/>
      <c r="K745" s="19"/>
      <c r="L745" s="24"/>
    </row>
    <row r="746" spans="3:12" ht="18" customHeight="1" x14ac:dyDescent="0.2">
      <c r="L746" s="24"/>
    </row>
    <row r="747" spans="3:12" ht="18" customHeight="1" x14ac:dyDescent="0.2">
      <c r="L747" s="24"/>
    </row>
    <row r="748" spans="3:12" ht="18" customHeight="1" x14ac:dyDescent="0.2">
      <c r="L748" s="24"/>
    </row>
    <row r="749" spans="3:12" ht="18" customHeight="1" x14ac:dyDescent="0.2">
      <c r="L749" s="24"/>
    </row>
    <row r="750" spans="3:12" ht="18" customHeight="1" x14ac:dyDescent="0.2">
      <c r="L750" s="24"/>
    </row>
    <row r="751" spans="3:12" ht="18" customHeight="1" x14ac:dyDescent="0.2">
      <c r="L751" s="24"/>
    </row>
    <row r="752" spans="3:12" ht="18" customHeight="1" x14ac:dyDescent="0.2">
      <c r="L752" s="24"/>
    </row>
    <row r="753" spans="12:12" ht="18" customHeight="1" x14ac:dyDescent="0.2">
      <c r="L753" s="24"/>
    </row>
    <row r="754" spans="12:12" ht="18" customHeight="1" x14ac:dyDescent="0.2"/>
    <row r="755" spans="12:12" ht="18" customHeight="1" x14ac:dyDescent="0.2"/>
    <row r="756" spans="12:12" ht="18" customHeight="1" x14ac:dyDescent="0.2"/>
    <row r="757" spans="12:12" ht="18" customHeight="1" x14ac:dyDescent="0.2"/>
    <row r="758" spans="12:12" ht="18" customHeight="1" x14ac:dyDescent="0.2"/>
    <row r="759" spans="12:12" ht="18" customHeight="1" x14ac:dyDescent="0.2"/>
    <row r="760" spans="12:12" ht="18" customHeight="1" x14ac:dyDescent="0.2"/>
    <row r="761" spans="12:12" ht="18" customHeight="1" x14ac:dyDescent="0.2"/>
    <row r="762" spans="12:12" ht="18" customHeight="1" x14ac:dyDescent="0.2"/>
    <row r="763" spans="12:12" ht="18" customHeight="1" x14ac:dyDescent="0.2"/>
    <row r="764" spans="12:12" ht="18" customHeight="1" x14ac:dyDescent="0.2"/>
    <row r="765" spans="12:12" ht="18" customHeight="1" x14ac:dyDescent="0.2"/>
    <row r="766" spans="12:12" ht="18" customHeight="1" x14ac:dyDescent="0.2"/>
    <row r="767" spans="12:12" ht="18" customHeight="1" x14ac:dyDescent="0.2"/>
    <row r="768" spans="12:12" ht="18" customHeight="1" x14ac:dyDescent="0.2"/>
    <row r="769" ht="18" customHeight="1" x14ac:dyDescent="0.2"/>
    <row r="770" ht="18" customHeight="1" x14ac:dyDescent="0.2"/>
    <row r="771" ht="18" customHeight="1" x14ac:dyDescent="0.2"/>
    <row r="772" ht="18" customHeight="1" x14ac:dyDescent="0.2"/>
    <row r="773" ht="18" customHeight="1" x14ac:dyDescent="0.2"/>
  </sheetData>
  <mergeCells count="115">
    <mergeCell ref="A702:K702"/>
    <mergeCell ref="A703:K703"/>
    <mergeCell ref="A705:C707"/>
    <mergeCell ref="D705:K705"/>
    <mergeCell ref="D706:D707"/>
    <mergeCell ref="E706:K706"/>
    <mergeCell ref="A624:K624"/>
    <mergeCell ref="A625:K625"/>
    <mergeCell ref="A627:C629"/>
    <mergeCell ref="D627:K627"/>
    <mergeCell ref="D628:D629"/>
    <mergeCell ref="E628:K628"/>
    <mergeCell ref="A663:K663"/>
    <mergeCell ref="A664:K664"/>
    <mergeCell ref="A666:C668"/>
    <mergeCell ref="D666:K666"/>
    <mergeCell ref="D667:D668"/>
    <mergeCell ref="E667:K667"/>
    <mergeCell ref="A312:K312"/>
    <mergeCell ref="A313:K313"/>
    <mergeCell ref="A315:C317"/>
    <mergeCell ref="D315:K315"/>
    <mergeCell ref="D316:D317"/>
    <mergeCell ref="E316:K316"/>
    <mergeCell ref="A351:K351"/>
    <mergeCell ref="A352:K352"/>
    <mergeCell ref="A354:C356"/>
    <mergeCell ref="D354:K354"/>
    <mergeCell ref="D355:D356"/>
    <mergeCell ref="E355:K355"/>
    <mergeCell ref="A198:C200"/>
    <mergeCell ref="D198:K198"/>
    <mergeCell ref="D199:D200"/>
    <mergeCell ref="E199:K199"/>
    <mergeCell ref="A234:K234"/>
    <mergeCell ref="A235:K235"/>
    <mergeCell ref="A237:C239"/>
    <mergeCell ref="D237:K237"/>
    <mergeCell ref="D238:D239"/>
    <mergeCell ref="E238:K238"/>
    <mergeCell ref="A39:K39"/>
    <mergeCell ref="A40:K40"/>
    <mergeCell ref="A42:C44"/>
    <mergeCell ref="D42:K42"/>
    <mergeCell ref="D43:D44"/>
    <mergeCell ref="E43:K43"/>
    <mergeCell ref="A78:K78"/>
    <mergeCell ref="A79:K79"/>
    <mergeCell ref="A81:C83"/>
    <mergeCell ref="D81:K81"/>
    <mergeCell ref="D82:D83"/>
    <mergeCell ref="E82:K82"/>
    <mergeCell ref="A120:C122"/>
    <mergeCell ref="D121:D122"/>
    <mergeCell ref="A156:K156"/>
    <mergeCell ref="A157:K157"/>
    <mergeCell ref="A159:C161"/>
    <mergeCell ref="D159:K159"/>
    <mergeCell ref="D160:D161"/>
    <mergeCell ref="E160:K160"/>
    <mergeCell ref="A195:K195"/>
    <mergeCell ref="A196:K196"/>
    <mergeCell ref="A468:K468"/>
    <mergeCell ref="A273:K273"/>
    <mergeCell ref="A274:K274"/>
    <mergeCell ref="A276:C278"/>
    <mergeCell ref="D276:K276"/>
    <mergeCell ref="D277:D278"/>
    <mergeCell ref="E277:K277"/>
    <mergeCell ref="A1:K1"/>
    <mergeCell ref="A2:K2"/>
    <mergeCell ref="A4:C6"/>
    <mergeCell ref="D4:K4"/>
    <mergeCell ref="D5:D6"/>
    <mergeCell ref="E5:K5"/>
    <mergeCell ref="A7:C7"/>
    <mergeCell ref="A117:K117"/>
    <mergeCell ref="A118:K118"/>
    <mergeCell ref="D120:K120"/>
    <mergeCell ref="E121:K121"/>
    <mergeCell ref="A390:K390"/>
    <mergeCell ref="A391:K391"/>
    <mergeCell ref="A393:C395"/>
    <mergeCell ref="D393:K393"/>
    <mergeCell ref="D394:D395"/>
    <mergeCell ref="E394:K394"/>
    <mergeCell ref="A429:K429"/>
    <mergeCell ref="A430:K430"/>
    <mergeCell ref="A432:C434"/>
    <mergeCell ref="A510:C512"/>
    <mergeCell ref="D510:K510"/>
    <mergeCell ref="D511:D512"/>
    <mergeCell ref="E511:K511"/>
    <mergeCell ref="A546:K546"/>
    <mergeCell ref="D432:K432"/>
    <mergeCell ref="D433:D434"/>
    <mergeCell ref="E433:K433"/>
    <mergeCell ref="A469:K469"/>
    <mergeCell ref="A471:C473"/>
    <mergeCell ref="D471:K471"/>
    <mergeCell ref="D472:D473"/>
    <mergeCell ref="E472:K472"/>
    <mergeCell ref="A507:K507"/>
    <mergeCell ref="A547:K547"/>
    <mergeCell ref="A549:C551"/>
    <mergeCell ref="D549:K549"/>
    <mergeCell ref="D550:D551"/>
    <mergeCell ref="E550:K550"/>
    <mergeCell ref="A508:K508"/>
    <mergeCell ref="A585:K585"/>
    <mergeCell ref="A586:K586"/>
    <mergeCell ref="A588:C590"/>
    <mergeCell ref="D588:K588"/>
    <mergeCell ref="D589:D590"/>
    <mergeCell ref="E589:K589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2020-07-30T14:18:44Z</cp:lastPrinted>
  <dcterms:created xsi:type="dcterms:W3CDTF">2017-11-21T15:17:52Z</dcterms:created>
  <dcterms:modified xsi:type="dcterms:W3CDTF">2021-01-27T15:27:09Z</dcterms:modified>
</cp:coreProperties>
</file>