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hall\Documents\Boletin 2016-2020\Boletin de Estadisticas Ambientales 2016-20 (Archivos para la web)\"/>
    </mc:Choice>
  </mc:AlternateContent>
  <bookViews>
    <workbookView xWindow="0" yWindow="0" windowWidth="21600" windowHeight="9135"/>
  </bookViews>
  <sheets>
    <sheet name="22" sheetId="1" r:id="rId1"/>
  </sheets>
  <definedNames>
    <definedName name="_xlnm.Print_Titles" localSheetId="0">'22'!$1:$6</definedName>
  </definedNames>
  <calcPr calcId="152511" fullCalcOnLoad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86" i="1" l="1"/>
  <c r="G83" i="1"/>
  <c r="F83" i="1"/>
  <c r="G74" i="1"/>
  <c r="E74" i="1"/>
  <c r="E68" i="1"/>
  <c r="G64" i="1"/>
  <c r="F64" i="1"/>
  <c r="E60" i="1"/>
  <c r="F48" i="1"/>
  <c r="E42" i="1"/>
  <c r="F35" i="1"/>
  <c r="E35" i="1"/>
  <c r="E31" i="1"/>
  <c r="G29" i="1"/>
  <c r="G24" i="1"/>
  <c r="G7" i="1" s="1"/>
  <c r="F24" i="1"/>
  <c r="F7" i="1" s="1"/>
  <c r="E24" i="1"/>
  <c r="F15" i="1"/>
  <c r="E15" i="1"/>
  <c r="E7" i="1" s="1"/>
  <c r="D8" i="1"/>
  <c r="D7" i="1"/>
  <c r="C7" i="1"/>
</calcChain>
</file>

<file path=xl/sharedStrings.xml><?xml version="1.0" encoding="utf-8"?>
<sst xmlns="http://schemas.openxmlformats.org/spreadsheetml/2006/main" count="357" uniqueCount="45">
  <si>
    <t xml:space="preserve">Cuadro 22. VOLUMEN DE AGUA CONCESIONADO EN LA REPÚBLICA, SEGÚN CUENCA </t>
  </si>
  <si>
    <t>HIDROGRÁFICA Y USO: AÑOS 2016-20</t>
  </si>
  <si>
    <t>Código</t>
  </si>
  <si>
    <t>Cuenca hidrográfica y uso</t>
  </si>
  <si>
    <r>
      <t>Volumen de agua (en hm</t>
    </r>
    <r>
      <rPr>
        <b/>
        <vertAlign val="superscript"/>
        <sz val="10"/>
        <rFont val="Arial"/>
        <family val="2"/>
      </rPr>
      <t>3</t>
    </r>
    <r>
      <rPr>
        <b/>
        <sz val="10"/>
        <rFont val="Arial"/>
        <family val="2"/>
      </rPr>
      <t>)</t>
    </r>
  </si>
  <si>
    <t xml:space="preserve">   TOTAL</t>
  </si>
  <si>
    <t>Río Changuinola</t>
  </si>
  <si>
    <t>-</t>
  </si>
  <si>
    <t xml:space="preserve">      Hidroeléctrico</t>
  </si>
  <si>
    <t xml:space="preserve">      Turístico y recreativo</t>
  </si>
  <si>
    <t>Ríos entre Changuinola y Cricamola</t>
  </si>
  <si>
    <t xml:space="preserve">      Doméstico</t>
  </si>
  <si>
    <t>Río Palo Blanco</t>
  </si>
  <si>
    <t xml:space="preserve">      Agropecuario</t>
  </si>
  <si>
    <t>Río Chiriquí Viejo</t>
  </si>
  <si>
    <t xml:space="preserve">      Industrial</t>
  </si>
  <si>
    <t>Río entre Belén y Coclé del Norte</t>
  </si>
  <si>
    <t>Río Escarrea</t>
  </si>
  <si>
    <t>Río Coclé del Norte</t>
  </si>
  <si>
    <t xml:space="preserve"> </t>
  </si>
  <si>
    <t xml:space="preserve">      Industrial </t>
  </si>
  <si>
    <t>Río Chico</t>
  </si>
  <si>
    <t xml:space="preserve">Río Chiriquí </t>
  </si>
  <si>
    <t xml:space="preserve">      Belleza Escénica</t>
  </si>
  <si>
    <t>Río Fonseca</t>
  </si>
  <si>
    <t>Río Indio</t>
  </si>
  <si>
    <t>Ríos entre el Chagres y Mandinga</t>
  </si>
  <si>
    <t>Río San Pablo</t>
  </si>
  <si>
    <t>Río San Pedro</t>
  </si>
  <si>
    <t>Ríos entre el San Pedro y Tonosí</t>
  </si>
  <si>
    <t>Río Tonosí</t>
  </si>
  <si>
    <t>Río La Villa</t>
  </si>
  <si>
    <t>Río Santa María</t>
  </si>
  <si>
    <t>Río Grande</t>
  </si>
  <si>
    <t>Río Antón</t>
  </si>
  <si>
    <t>Ríos entre el Antón y Caimito</t>
  </si>
  <si>
    <t>Río Caimito</t>
  </si>
  <si>
    <t>Ríos entre el Caimito y Juan Díaz</t>
  </si>
  <si>
    <t>Río Juan Díaz</t>
  </si>
  <si>
    <t>Río Bayano</t>
  </si>
  <si>
    <t>Río Chucunaque</t>
  </si>
  <si>
    <t>Área fuera de la cuenca</t>
  </si>
  <si>
    <t>-  Cantidad nula o cero.</t>
  </si>
  <si>
    <t>0.00  Cuando la cantidad es menor a la mitad de la unidad o fracción decimal adoptada para la expresión del dato.</t>
  </si>
  <si>
    <t>Fuente: Dirección de Gestión Integrada de Cuencas Hidrográficas, Ministerio de Ambiente (MIAMBIENTE).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</si>
</sst>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00000"/>
  </numFmts>
  <fonts count="4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b/>
      <vertAlign val="superscript"/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0E0E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1" fillId="0" borderId="0" xfId="0" applyFont="1" applyAlignment="1">
      <alignment horizontal="center"/>
    </xf>
    <xf numFmtId="0" fontId="2" fillId="0" borderId="1" xfId="0" applyFont="1" applyBorder="1"/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 wrapText="1"/>
    </xf>
    <xf numFmtId="0" fontId="1" fillId="2" borderId="6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0" fontId="2" fillId="0" borderId="2" xfId="0" applyFont="1" applyBorder="1"/>
    <xf numFmtId="0" fontId="2" fillId="0" borderId="0" xfId="0" applyFont="1"/>
    <xf numFmtId="0" fontId="2" fillId="0" borderId="9" xfId="0" applyFont="1" applyBorder="1"/>
    <xf numFmtId="0" fontId="2" fillId="0" borderId="3" xfId="0" applyFont="1" applyBorder="1"/>
    <xf numFmtId="0" fontId="2" fillId="0" borderId="0" xfId="0" applyFont="1" applyBorder="1"/>
    <xf numFmtId="0" fontId="2" fillId="0" borderId="10" xfId="0" applyFont="1" applyBorder="1"/>
    <xf numFmtId="0" fontId="1" fillId="0" borderId="9" xfId="0" applyFont="1" applyBorder="1" applyAlignment="1">
      <alignment horizontal="left" vertical="center" indent="8"/>
    </xf>
    <xf numFmtId="4" fontId="1" fillId="0" borderId="9" xfId="0" applyNumberFormat="1" applyFont="1" applyBorder="1" applyAlignment="1">
      <alignment horizontal="right"/>
    </xf>
    <xf numFmtId="4" fontId="1" fillId="0" borderId="0" xfId="0" applyNumberFormat="1" applyFont="1" applyBorder="1" applyAlignment="1">
      <alignment horizontal="right"/>
    </xf>
    <xf numFmtId="0" fontId="1" fillId="0" borderId="10" xfId="0" applyFont="1" applyBorder="1"/>
    <xf numFmtId="0" fontId="2" fillId="0" borderId="0" xfId="0" applyFont="1" applyFill="1" applyBorder="1"/>
    <xf numFmtId="4" fontId="2" fillId="0" borderId="9" xfId="0" applyNumberFormat="1" applyFont="1" applyBorder="1" applyAlignment="1">
      <alignment horizontal="right"/>
    </xf>
    <xf numFmtId="4" fontId="2" fillId="0" borderId="0" xfId="0" applyNumberFormat="1" applyFont="1" applyBorder="1" applyAlignment="1">
      <alignment horizontal="right"/>
    </xf>
    <xf numFmtId="0" fontId="2" fillId="0" borderId="10" xfId="0" applyFont="1" applyFill="1" applyBorder="1" applyAlignment="1"/>
    <xf numFmtId="0" fontId="2" fillId="0" borderId="0" xfId="0" applyFont="1" applyFill="1"/>
    <xf numFmtId="2" fontId="1" fillId="0" borderId="9" xfId="0" applyNumberFormat="1" applyFont="1" applyBorder="1" applyAlignment="1">
      <alignment horizontal="right"/>
    </xf>
    <xf numFmtId="2" fontId="1" fillId="0" borderId="0" xfId="0" applyNumberFormat="1" applyFont="1" applyFill="1" applyBorder="1" applyAlignment="1">
      <alignment horizontal="right"/>
    </xf>
    <xf numFmtId="0" fontId="2" fillId="0" borderId="10" xfId="0" applyFont="1" applyFill="1" applyBorder="1"/>
    <xf numFmtId="4" fontId="2" fillId="0" borderId="9" xfId="0" applyNumberFormat="1" applyFont="1" applyFill="1" applyBorder="1" applyAlignment="1">
      <alignment horizontal="right"/>
    </xf>
    <xf numFmtId="2" fontId="2" fillId="0" borderId="9" xfId="0" applyNumberFormat="1" applyFont="1" applyFill="1" applyBorder="1" applyAlignment="1">
      <alignment horizontal="right"/>
    </xf>
    <xf numFmtId="2" fontId="2" fillId="0" borderId="0" xfId="0" applyNumberFormat="1" applyFont="1" applyFill="1" applyBorder="1" applyAlignment="1">
      <alignment horizontal="right"/>
    </xf>
    <xf numFmtId="0" fontId="0" fillId="0" borderId="0" xfId="0" applyFill="1"/>
    <xf numFmtId="0" fontId="1" fillId="0" borderId="10" xfId="0" applyFont="1" applyFill="1" applyBorder="1"/>
    <xf numFmtId="4" fontId="1" fillId="0" borderId="9" xfId="0" applyNumberFormat="1" applyFont="1" applyFill="1" applyBorder="1" applyAlignment="1">
      <alignment horizontal="right"/>
    </xf>
    <xf numFmtId="2" fontId="1" fillId="0" borderId="9" xfId="0" applyNumberFormat="1" applyFont="1" applyFill="1" applyBorder="1" applyAlignment="1">
      <alignment horizontal="right"/>
    </xf>
    <xf numFmtId="4" fontId="1" fillId="0" borderId="0" xfId="0" applyNumberFormat="1" applyFont="1" applyFill="1" applyBorder="1" applyAlignment="1">
      <alignment horizontal="right"/>
    </xf>
    <xf numFmtId="4" fontId="2" fillId="0" borderId="0" xfId="0" applyNumberFormat="1" applyFont="1" applyFill="1" applyBorder="1" applyAlignment="1">
      <alignment horizontal="right"/>
    </xf>
    <xf numFmtId="0" fontId="2" fillId="0" borderId="9" xfId="0" applyFont="1" applyFill="1" applyBorder="1" applyAlignment="1">
      <alignment horizontal="right"/>
    </xf>
    <xf numFmtId="0" fontId="1" fillId="0" borderId="9" xfId="0" applyFont="1" applyFill="1" applyBorder="1" applyAlignment="1">
      <alignment horizontal="right"/>
    </xf>
    <xf numFmtId="2" fontId="1" fillId="0" borderId="11" xfId="0" applyNumberFormat="1" applyFont="1" applyFill="1" applyBorder="1" applyAlignment="1">
      <alignment horizontal="right"/>
    </xf>
    <xf numFmtId="2" fontId="2" fillId="0" borderId="11" xfId="0" applyNumberFormat="1" applyFont="1" applyFill="1" applyBorder="1" applyAlignment="1">
      <alignment horizontal="right"/>
    </xf>
    <xf numFmtId="4" fontId="2" fillId="0" borderId="11" xfId="0" applyNumberFormat="1" applyFont="1" applyFill="1" applyBorder="1" applyAlignment="1">
      <alignment horizontal="right"/>
    </xf>
    <xf numFmtId="4" fontId="1" fillId="0" borderId="11" xfId="0" applyNumberFormat="1" applyFont="1" applyFill="1" applyBorder="1" applyAlignment="1">
      <alignment horizontal="right"/>
    </xf>
    <xf numFmtId="164" fontId="2" fillId="0" borderId="9" xfId="0" applyNumberFormat="1" applyFont="1" applyFill="1" applyBorder="1" applyAlignment="1">
      <alignment horizontal="right"/>
    </xf>
    <xf numFmtId="0" fontId="2" fillId="0" borderId="9" xfId="0" applyFont="1" applyFill="1" applyBorder="1"/>
    <xf numFmtId="2" fontId="1" fillId="0" borderId="10" xfId="0" applyNumberFormat="1" applyFont="1" applyFill="1" applyBorder="1" applyAlignment="1">
      <alignment horizontal="right"/>
    </xf>
    <xf numFmtId="2" fontId="2" fillId="0" borderId="10" xfId="0" applyNumberFormat="1" applyFont="1" applyFill="1" applyBorder="1" applyAlignment="1">
      <alignment horizontal="right"/>
    </xf>
    <xf numFmtId="165" fontId="2" fillId="0" borderId="11" xfId="0" applyNumberFormat="1" applyFont="1" applyFill="1" applyBorder="1" applyAlignment="1">
      <alignment horizontal="right"/>
    </xf>
    <xf numFmtId="4" fontId="1" fillId="0" borderId="10" xfId="0" applyNumberFormat="1" applyFont="1" applyFill="1" applyBorder="1" applyAlignment="1">
      <alignment horizontal="right"/>
    </xf>
    <xf numFmtId="4" fontId="2" fillId="0" borderId="10" xfId="0" applyNumberFormat="1" applyFont="1" applyFill="1" applyBorder="1" applyAlignment="1">
      <alignment horizontal="right"/>
    </xf>
    <xf numFmtId="0" fontId="2" fillId="0" borderId="5" xfId="0" applyFont="1" applyBorder="1"/>
    <xf numFmtId="0" fontId="2" fillId="0" borderId="6" xfId="0" applyFont="1" applyBorder="1"/>
    <xf numFmtId="0" fontId="2" fillId="0" borderId="5" xfId="0" applyFont="1" applyBorder="1" applyAlignment="1">
      <alignment horizontal="right"/>
    </xf>
    <xf numFmtId="0" fontId="2" fillId="0" borderId="6" xfId="0" applyFont="1" applyBorder="1" applyAlignment="1">
      <alignment horizontal="right"/>
    </xf>
    <xf numFmtId="0" fontId="2" fillId="0" borderId="4" xfId="0" applyFont="1" applyBorder="1" applyAlignment="1">
      <alignment horizontal="right"/>
    </xf>
    <xf numFmtId="0" fontId="2" fillId="0" borderId="0" xfId="0" quotePrefix="1" applyFont="1"/>
    <xf numFmtId="0" fontId="0" fillId="0" borderId="0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48"/>
  </sheetPr>
  <dimension ref="A1:G115"/>
  <sheetViews>
    <sheetView tabSelected="1" zoomScaleNormal="100" workbookViewId="0">
      <selection activeCell="K11" sqref="K11"/>
    </sheetView>
  </sheetViews>
  <sheetFormatPr baseColWidth="10" defaultRowHeight="12.75" x14ac:dyDescent="0.2"/>
  <cols>
    <col min="1" max="1" width="9.85546875" customWidth="1"/>
    <col min="2" max="2" width="35.7109375" customWidth="1"/>
    <col min="3" max="6" width="13.28515625" customWidth="1"/>
    <col min="7" max="7" width="13.28515625" style="58" customWidth="1"/>
  </cols>
  <sheetData>
    <row r="1" spans="1:7" ht="18.75" customHeight="1" x14ac:dyDescent="0.2">
      <c r="A1" s="1" t="s">
        <v>0</v>
      </c>
      <c r="B1" s="1"/>
      <c r="C1" s="1"/>
      <c r="D1" s="1"/>
      <c r="E1" s="1"/>
      <c r="F1" s="1"/>
      <c r="G1" s="1"/>
    </row>
    <row r="2" spans="1:7" ht="12.95" customHeight="1" x14ac:dyDescent="0.2">
      <c r="A2" s="1" t="s">
        <v>1</v>
      </c>
      <c r="B2" s="1"/>
      <c r="C2" s="1"/>
      <c r="D2" s="1"/>
      <c r="E2" s="1"/>
      <c r="F2" s="1"/>
      <c r="G2" s="1"/>
    </row>
    <row r="3" spans="1:7" ht="11.25" customHeight="1" x14ac:dyDescent="0.2">
      <c r="A3" s="2"/>
      <c r="B3" s="2"/>
      <c r="C3" s="2"/>
      <c r="D3" s="2"/>
      <c r="E3" s="2"/>
      <c r="F3" s="2"/>
      <c r="G3" s="2"/>
    </row>
    <row r="4" spans="1:7" ht="24.2" customHeight="1" x14ac:dyDescent="0.2">
      <c r="A4" s="3" t="s">
        <v>2</v>
      </c>
      <c r="B4" s="4" t="s">
        <v>3</v>
      </c>
      <c r="C4" s="5" t="s">
        <v>4</v>
      </c>
      <c r="D4" s="6"/>
      <c r="E4" s="6"/>
      <c r="F4" s="6"/>
      <c r="G4" s="6"/>
    </row>
    <row r="5" spans="1:7" ht="28.5" customHeight="1" x14ac:dyDescent="0.2">
      <c r="A5" s="7"/>
      <c r="B5" s="8"/>
      <c r="C5" s="9">
        <v>2016</v>
      </c>
      <c r="D5" s="10">
        <v>2017</v>
      </c>
      <c r="E5" s="10">
        <v>2018</v>
      </c>
      <c r="F5" s="10">
        <v>2019</v>
      </c>
      <c r="G5" s="11">
        <v>2020</v>
      </c>
    </row>
    <row r="6" spans="1:7" ht="16.7" customHeight="1" x14ac:dyDescent="0.2">
      <c r="A6" s="12"/>
      <c r="B6" s="13"/>
      <c r="C6" s="14"/>
      <c r="D6" s="14"/>
      <c r="E6" s="15"/>
      <c r="F6" s="14"/>
      <c r="G6" s="16"/>
    </row>
    <row r="7" spans="1:7" x14ac:dyDescent="0.2">
      <c r="A7" s="17"/>
      <c r="B7" s="18" t="s">
        <v>5</v>
      </c>
      <c r="C7" s="19">
        <f>SUM(C15+C31+C35+C42+C58+C68+C74+C86+C91)</f>
        <v>99.559200000000004</v>
      </c>
      <c r="D7" s="19">
        <f>SUM(D8+D15+D24+D35+D42+D48+D51+D55+D60+D64+D68+D74+D79+D86)</f>
        <v>2834.7302300000001</v>
      </c>
      <c r="E7" s="19">
        <f>SUM(E13+E15+E24+E31+E35+E42+E53+E60+E64+E68+E74+E81+E83+E86+E93)</f>
        <v>93.642110000000017</v>
      </c>
      <c r="F7" s="19">
        <f>SUM(F13+F15+F24+F35+F42+F48+F53+F64+F68+F72+F74+F79+F83+F93)</f>
        <v>11.739800000000001</v>
      </c>
      <c r="G7" s="20">
        <f>SUM(G11+G15+G21+G24+G29+G31+G35+G42+G46+G64+G68+G74+G83+G93)</f>
        <v>94.28522301560001</v>
      </c>
    </row>
    <row r="8" spans="1:7" x14ac:dyDescent="0.2">
      <c r="A8" s="21">
        <v>91</v>
      </c>
      <c r="B8" s="22" t="s">
        <v>6</v>
      </c>
      <c r="C8" s="19" t="s">
        <v>7</v>
      </c>
      <c r="D8" s="19">
        <f>D9+D10</f>
        <v>2827.4579800000001</v>
      </c>
      <c r="E8" s="19" t="s">
        <v>7</v>
      </c>
      <c r="F8" s="19" t="s">
        <v>7</v>
      </c>
      <c r="G8" s="20" t="s">
        <v>7</v>
      </c>
    </row>
    <row r="9" spans="1:7" x14ac:dyDescent="0.2">
      <c r="A9" s="17"/>
      <c r="B9" s="13" t="s">
        <v>8</v>
      </c>
      <c r="C9" s="23" t="s">
        <v>7</v>
      </c>
      <c r="D9" s="23">
        <v>2827.44</v>
      </c>
      <c r="E9" s="23" t="s">
        <v>7</v>
      </c>
      <c r="F9" s="23" t="s">
        <v>7</v>
      </c>
      <c r="G9" s="24" t="s">
        <v>7</v>
      </c>
    </row>
    <row r="10" spans="1:7" x14ac:dyDescent="0.2">
      <c r="A10" s="17"/>
      <c r="B10" s="13" t="s">
        <v>9</v>
      </c>
      <c r="C10" s="23" t="s">
        <v>7</v>
      </c>
      <c r="D10" s="23">
        <v>1.7979999999999999E-2</v>
      </c>
      <c r="E10" s="23" t="s">
        <v>7</v>
      </c>
      <c r="F10" s="23" t="s">
        <v>7</v>
      </c>
      <c r="G10" s="24" t="s">
        <v>7</v>
      </c>
    </row>
    <row r="11" spans="1:7" x14ac:dyDescent="0.2">
      <c r="A11" s="21">
        <v>93</v>
      </c>
      <c r="B11" s="25" t="s">
        <v>10</v>
      </c>
      <c r="C11" s="23" t="s">
        <v>7</v>
      </c>
      <c r="D11" s="19" t="s">
        <v>7</v>
      </c>
      <c r="E11" s="23" t="s">
        <v>7</v>
      </c>
      <c r="F11" s="23" t="s">
        <v>7</v>
      </c>
      <c r="G11" s="20">
        <v>2.6280000000000001E-2</v>
      </c>
    </row>
    <row r="12" spans="1:7" x14ac:dyDescent="0.2">
      <c r="A12" s="17"/>
      <c r="B12" s="26" t="s">
        <v>11</v>
      </c>
      <c r="C12" s="23" t="s">
        <v>7</v>
      </c>
      <c r="D12" s="19" t="s">
        <v>7</v>
      </c>
      <c r="E12" s="23" t="s">
        <v>7</v>
      </c>
      <c r="F12" s="23" t="s">
        <v>7</v>
      </c>
      <c r="G12" s="24">
        <v>2.6280000000000001E-2</v>
      </c>
    </row>
    <row r="13" spans="1:7" x14ac:dyDescent="0.2">
      <c r="A13" s="21">
        <v>100</v>
      </c>
      <c r="B13" s="16" t="s">
        <v>12</v>
      </c>
      <c r="C13" s="19" t="s">
        <v>7</v>
      </c>
      <c r="D13" s="19" t="s">
        <v>7</v>
      </c>
      <c r="E13" s="27">
        <v>0.49409999999999998</v>
      </c>
      <c r="F13" s="27">
        <v>0.13780000000000001</v>
      </c>
      <c r="G13" s="28" t="s">
        <v>7</v>
      </c>
    </row>
    <row r="14" spans="1:7" s="33" customFormat="1" x14ac:dyDescent="0.2">
      <c r="A14" s="29"/>
      <c r="B14" s="26" t="s">
        <v>13</v>
      </c>
      <c r="C14" s="30" t="s">
        <v>7</v>
      </c>
      <c r="D14" s="30" t="s">
        <v>7</v>
      </c>
      <c r="E14" s="31">
        <v>0.49409999999999998</v>
      </c>
      <c r="F14" s="31">
        <v>0.13780000000000001</v>
      </c>
      <c r="G14" s="32" t="s">
        <v>7</v>
      </c>
    </row>
    <row r="15" spans="1:7" s="33" customFormat="1" x14ac:dyDescent="0.2">
      <c r="A15" s="34">
        <v>102</v>
      </c>
      <c r="B15" s="22" t="s">
        <v>14</v>
      </c>
      <c r="C15" s="35">
        <v>10.686</v>
      </c>
      <c r="D15" s="35">
        <v>0.51751000000000003</v>
      </c>
      <c r="E15" s="36">
        <f>SUM(E16+E17+E19+E20)</f>
        <v>0.97259999999999991</v>
      </c>
      <c r="F15" s="35">
        <f>SUM(F16+F17+F19)</f>
        <v>0.43149999999999999</v>
      </c>
      <c r="G15" s="37">
        <v>0.34555572000000001</v>
      </c>
    </row>
    <row r="16" spans="1:7" s="33" customFormat="1" x14ac:dyDescent="0.2">
      <c r="A16" s="29"/>
      <c r="B16" s="26" t="s">
        <v>13</v>
      </c>
      <c r="C16" s="30">
        <v>0.128</v>
      </c>
      <c r="D16" s="30">
        <v>0.23957999999999999</v>
      </c>
      <c r="E16" s="31">
        <v>0.66479999999999995</v>
      </c>
      <c r="F16" s="30">
        <v>0.375</v>
      </c>
      <c r="G16" s="38">
        <v>0.34227000000000002</v>
      </c>
    </row>
    <row r="17" spans="1:7" s="33" customFormat="1" x14ac:dyDescent="0.2">
      <c r="A17" s="29"/>
      <c r="B17" s="26" t="s">
        <v>11</v>
      </c>
      <c r="C17" s="30">
        <v>5.1782099999999998E-2</v>
      </c>
      <c r="D17" s="30">
        <v>0.27793000000000001</v>
      </c>
      <c r="E17" s="31">
        <v>0.221</v>
      </c>
      <c r="F17" s="30">
        <v>1.3899999999999999E-2</v>
      </c>
      <c r="G17" s="38">
        <v>2.8E-3</v>
      </c>
    </row>
    <row r="18" spans="1:7" s="33" customFormat="1" x14ac:dyDescent="0.2">
      <c r="A18" s="29"/>
      <c r="B18" s="26" t="s">
        <v>8</v>
      </c>
      <c r="C18" s="30">
        <v>10.5062</v>
      </c>
      <c r="D18" s="30" t="s">
        <v>7</v>
      </c>
      <c r="E18" s="31" t="s">
        <v>7</v>
      </c>
      <c r="F18" s="39" t="s">
        <v>7</v>
      </c>
      <c r="G18" s="32" t="s">
        <v>7</v>
      </c>
    </row>
    <row r="19" spans="1:7" s="33" customFormat="1" x14ac:dyDescent="0.2">
      <c r="A19" s="29"/>
      <c r="B19" s="26" t="s">
        <v>15</v>
      </c>
      <c r="C19" s="30" t="s">
        <v>7</v>
      </c>
      <c r="D19" s="30" t="s">
        <v>7</v>
      </c>
      <c r="E19" s="30">
        <v>7.0999999999999994E-2</v>
      </c>
      <c r="F19" s="39">
        <v>4.2599999999999999E-2</v>
      </c>
      <c r="G19" s="32" t="s">
        <v>7</v>
      </c>
    </row>
    <row r="20" spans="1:7" s="33" customFormat="1" x14ac:dyDescent="0.2">
      <c r="A20" s="29"/>
      <c r="B20" s="26" t="s">
        <v>9</v>
      </c>
      <c r="C20" s="30" t="s">
        <v>7</v>
      </c>
      <c r="D20" s="30" t="s">
        <v>7</v>
      </c>
      <c r="E20" s="30">
        <v>1.5800000000000002E-2</v>
      </c>
      <c r="F20" s="39" t="s">
        <v>7</v>
      </c>
      <c r="G20" s="32" t="s">
        <v>7</v>
      </c>
    </row>
    <row r="21" spans="1:7" s="33" customFormat="1" x14ac:dyDescent="0.2">
      <c r="A21" s="34">
        <v>103</v>
      </c>
      <c r="B21" s="22" t="s">
        <v>16</v>
      </c>
      <c r="C21" s="35" t="s">
        <v>7</v>
      </c>
      <c r="D21" s="35" t="s">
        <v>7</v>
      </c>
      <c r="E21" s="35" t="s">
        <v>7</v>
      </c>
      <c r="F21" s="40" t="s">
        <v>7</v>
      </c>
      <c r="G21" s="28">
        <v>71.201287007999994</v>
      </c>
    </row>
    <row r="22" spans="1:7" s="33" customFormat="1" x14ac:dyDescent="0.2">
      <c r="A22" s="29"/>
      <c r="B22" s="26" t="s">
        <v>11</v>
      </c>
      <c r="C22" s="30" t="s">
        <v>7</v>
      </c>
      <c r="D22" s="30" t="s">
        <v>7</v>
      </c>
      <c r="E22" s="30" t="s">
        <v>7</v>
      </c>
      <c r="F22" s="39" t="s">
        <v>7</v>
      </c>
      <c r="G22" s="32">
        <v>1.1200000000000001</v>
      </c>
    </row>
    <row r="23" spans="1:7" s="33" customFormat="1" x14ac:dyDescent="0.2">
      <c r="A23" s="29"/>
      <c r="B23" s="26" t="s">
        <v>15</v>
      </c>
      <c r="C23" s="30" t="s">
        <v>7</v>
      </c>
      <c r="D23" s="30" t="s">
        <v>7</v>
      </c>
      <c r="E23" s="30" t="s">
        <v>7</v>
      </c>
      <c r="F23" s="39" t="s">
        <v>7</v>
      </c>
      <c r="G23" s="32">
        <v>70.069999999999993</v>
      </c>
    </row>
    <row r="24" spans="1:7" s="33" customFormat="1" x14ac:dyDescent="0.2">
      <c r="A24" s="34">
        <v>104</v>
      </c>
      <c r="B24" s="22" t="s">
        <v>17</v>
      </c>
      <c r="C24" s="36" t="s">
        <v>7</v>
      </c>
      <c r="D24" s="36">
        <v>7.0120000000000002E-2</v>
      </c>
      <c r="E24" s="36">
        <f>SUM(E25+E26+E27+E28)</f>
        <v>84.076300000000003</v>
      </c>
      <c r="F24" s="36">
        <f>SUM(F25+F26)</f>
        <v>0.79790000000000005</v>
      </c>
      <c r="G24" s="28">
        <f>SUM(G25:G28)</f>
        <v>3.5320320000000009E-2</v>
      </c>
    </row>
    <row r="25" spans="1:7" s="33" customFormat="1" x14ac:dyDescent="0.2">
      <c r="A25" s="29"/>
      <c r="B25" s="26" t="s">
        <v>13</v>
      </c>
      <c r="C25" s="31" t="s">
        <v>7</v>
      </c>
      <c r="D25" s="31">
        <v>1.051E-2</v>
      </c>
      <c r="E25" s="31">
        <v>2.2164000000000001</v>
      </c>
      <c r="F25" s="31">
        <v>4.1000000000000002E-2</v>
      </c>
      <c r="G25" s="32" t="s">
        <v>7</v>
      </c>
    </row>
    <row r="26" spans="1:7" s="33" customFormat="1" x14ac:dyDescent="0.2">
      <c r="A26" s="29"/>
      <c r="B26" s="26" t="s">
        <v>11</v>
      </c>
      <c r="C26" s="31" t="s">
        <v>7</v>
      </c>
      <c r="D26" s="31">
        <v>5.96E-2</v>
      </c>
      <c r="E26" s="31">
        <v>6.9999999999999999E-4</v>
      </c>
      <c r="F26" s="31">
        <v>0.75690000000000002</v>
      </c>
      <c r="G26" s="32">
        <v>3.5320320000000009E-2</v>
      </c>
    </row>
    <row r="27" spans="1:7" s="33" customFormat="1" x14ac:dyDescent="0.2">
      <c r="A27" s="29"/>
      <c r="B27" s="26" t="s">
        <v>8</v>
      </c>
      <c r="C27" s="31" t="s">
        <v>7</v>
      </c>
      <c r="D27" s="31" t="s">
        <v>7</v>
      </c>
      <c r="E27" s="31">
        <v>81.764600000000002</v>
      </c>
      <c r="F27" s="31" t="s">
        <v>7</v>
      </c>
      <c r="G27" s="32" t="s">
        <v>7</v>
      </c>
    </row>
    <row r="28" spans="1:7" s="33" customFormat="1" x14ac:dyDescent="0.2">
      <c r="A28" s="29"/>
      <c r="B28" s="26" t="s">
        <v>15</v>
      </c>
      <c r="C28" s="31" t="s">
        <v>7</v>
      </c>
      <c r="D28" s="31" t="s">
        <v>7</v>
      </c>
      <c r="E28" s="31">
        <v>9.4600000000000004E-2</v>
      </c>
      <c r="F28" s="31" t="s">
        <v>7</v>
      </c>
      <c r="G28" s="32" t="s">
        <v>7</v>
      </c>
    </row>
    <row r="29" spans="1:7" s="33" customFormat="1" x14ac:dyDescent="0.2">
      <c r="A29" s="34">
        <v>105</v>
      </c>
      <c r="B29" s="22" t="s">
        <v>18</v>
      </c>
      <c r="C29" s="36" t="s">
        <v>7</v>
      </c>
      <c r="D29" s="36" t="s">
        <v>7</v>
      </c>
      <c r="E29" s="36" t="s">
        <v>7</v>
      </c>
      <c r="F29" s="36" t="s">
        <v>7</v>
      </c>
      <c r="G29" s="28">
        <f>SUM(G30)</f>
        <v>17.519982479999996</v>
      </c>
    </row>
    <row r="30" spans="1:7" s="33" customFormat="1" x14ac:dyDescent="0.2">
      <c r="A30" s="29" t="s">
        <v>19</v>
      </c>
      <c r="B30" s="26" t="s">
        <v>20</v>
      </c>
      <c r="C30" s="31" t="s">
        <v>7</v>
      </c>
      <c r="D30" s="31" t="s">
        <v>7</v>
      </c>
      <c r="E30" s="31" t="s">
        <v>7</v>
      </c>
      <c r="F30" s="31" t="s">
        <v>7</v>
      </c>
      <c r="G30" s="32">
        <v>17.519982479999996</v>
      </c>
    </row>
    <row r="31" spans="1:7" s="33" customFormat="1" x14ac:dyDescent="0.2">
      <c r="A31" s="34">
        <v>106</v>
      </c>
      <c r="B31" s="22" t="s">
        <v>21</v>
      </c>
      <c r="C31" s="36">
        <v>0.2089</v>
      </c>
      <c r="D31" s="36" t="s">
        <v>7</v>
      </c>
      <c r="E31" s="36">
        <f>SUM(E32+E33+E34)</f>
        <v>1.1718</v>
      </c>
      <c r="F31" s="36" t="s">
        <v>7</v>
      </c>
      <c r="G31" s="28">
        <v>0.10433160000000001</v>
      </c>
    </row>
    <row r="32" spans="1:7" s="33" customFormat="1" x14ac:dyDescent="0.2">
      <c r="A32" s="29"/>
      <c r="B32" s="26" t="s">
        <v>13</v>
      </c>
      <c r="C32" s="31">
        <v>0.16300000000000001</v>
      </c>
      <c r="D32" s="31" t="s">
        <v>7</v>
      </c>
      <c r="E32" s="31">
        <v>1.0627</v>
      </c>
      <c r="F32" s="31" t="s">
        <v>7</v>
      </c>
      <c r="G32" s="32">
        <v>0.02</v>
      </c>
    </row>
    <row r="33" spans="1:7" s="33" customFormat="1" x14ac:dyDescent="0.2">
      <c r="A33" s="29"/>
      <c r="B33" s="26" t="s">
        <v>11</v>
      </c>
      <c r="C33" s="31">
        <v>4.6042600000000003E-2</v>
      </c>
      <c r="D33" s="31" t="s">
        <v>7</v>
      </c>
      <c r="E33" s="31">
        <v>8.5099999999999995E-2</v>
      </c>
      <c r="F33" s="31" t="s">
        <v>7</v>
      </c>
      <c r="G33" s="32">
        <v>0.01</v>
      </c>
    </row>
    <row r="34" spans="1:7" s="33" customFormat="1" x14ac:dyDescent="0.2">
      <c r="A34" s="29"/>
      <c r="B34" s="26" t="s">
        <v>15</v>
      </c>
      <c r="C34" s="31" t="s">
        <v>7</v>
      </c>
      <c r="D34" s="31" t="s">
        <v>7</v>
      </c>
      <c r="E34" s="31">
        <v>2.4E-2</v>
      </c>
      <c r="F34" s="31" t="s">
        <v>7</v>
      </c>
      <c r="G34" s="32">
        <v>0.06</v>
      </c>
    </row>
    <row r="35" spans="1:7" s="33" customFormat="1" x14ac:dyDescent="0.2">
      <c r="A35" s="34">
        <v>108</v>
      </c>
      <c r="B35" s="22" t="s">
        <v>22</v>
      </c>
      <c r="C35" s="36">
        <v>87.395200000000003</v>
      </c>
      <c r="D35" s="36">
        <v>2.5448</v>
      </c>
      <c r="E35" s="36">
        <f>SUM(E36+E38)</f>
        <v>0.76469999999999994</v>
      </c>
      <c r="F35" s="36">
        <f>SUM(F36+F38)</f>
        <v>0.90549999999999997</v>
      </c>
      <c r="G35" s="28">
        <v>0.71114533200000007</v>
      </c>
    </row>
    <row r="36" spans="1:7" s="33" customFormat="1" x14ac:dyDescent="0.2">
      <c r="A36" s="29"/>
      <c r="B36" s="26" t="s">
        <v>13</v>
      </c>
      <c r="C36" s="31">
        <v>1.0999999999999999E-2</v>
      </c>
      <c r="D36" s="31">
        <v>2.2886700000000002</v>
      </c>
      <c r="E36" s="31">
        <v>0.20380000000000001</v>
      </c>
      <c r="F36" s="31">
        <v>0.628</v>
      </c>
      <c r="G36" s="32">
        <v>0.21</v>
      </c>
    </row>
    <row r="37" spans="1:7" s="33" customFormat="1" x14ac:dyDescent="0.2">
      <c r="A37" s="29"/>
      <c r="B37" s="26" t="s">
        <v>23</v>
      </c>
      <c r="C37" s="31">
        <v>0.83040000000000003</v>
      </c>
      <c r="D37" s="31" t="s">
        <v>7</v>
      </c>
      <c r="E37" s="31" t="s">
        <v>7</v>
      </c>
      <c r="F37" s="31" t="s">
        <v>7</v>
      </c>
      <c r="G37" s="32" t="s">
        <v>7</v>
      </c>
    </row>
    <row r="38" spans="1:7" s="33" customFormat="1" x14ac:dyDescent="0.2">
      <c r="A38" s="29"/>
      <c r="B38" s="26" t="s">
        <v>11</v>
      </c>
      <c r="C38" s="31">
        <v>1.5724901</v>
      </c>
      <c r="D38" s="31">
        <v>0.21276</v>
      </c>
      <c r="E38" s="31">
        <v>0.56089999999999995</v>
      </c>
      <c r="F38" s="31">
        <v>0.27750000000000002</v>
      </c>
      <c r="G38" s="32">
        <v>0.49</v>
      </c>
    </row>
    <row r="39" spans="1:7" s="33" customFormat="1" x14ac:dyDescent="0.2">
      <c r="A39" s="29"/>
      <c r="B39" s="26" t="s">
        <v>8</v>
      </c>
      <c r="C39" s="31">
        <v>84.871600000000001</v>
      </c>
      <c r="D39" s="31" t="s">
        <v>7</v>
      </c>
      <c r="E39" s="31" t="s">
        <v>7</v>
      </c>
      <c r="F39" s="31" t="s">
        <v>7</v>
      </c>
      <c r="G39" s="32" t="s">
        <v>7</v>
      </c>
    </row>
    <row r="40" spans="1:7" s="33" customFormat="1" x14ac:dyDescent="0.2">
      <c r="A40" s="29"/>
      <c r="B40" s="26" t="s">
        <v>20</v>
      </c>
      <c r="C40" s="31">
        <v>9.4600000000000004E-2</v>
      </c>
      <c r="D40" s="31">
        <v>4.3360000000000003E-2</v>
      </c>
      <c r="E40" s="31" t="s">
        <v>7</v>
      </c>
      <c r="F40" s="31" t="s">
        <v>7</v>
      </c>
      <c r="G40" s="32">
        <v>8.0000000000000002E-3</v>
      </c>
    </row>
    <row r="41" spans="1:7" s="33" customFormat="1" x14ac:dyDescent="0.2">
      <c r="A41" s="29"/>
      <c r="B41" s="26" t="s">
        <v>9</v>
      </c>
      <c r="C41" s="31">
        <v>1.5100000000000001E-2</v>
      </c>
      <c r="D41" s="31" t="s">
        <v>7</v>
      </c>
      <c r="E41" s="31" t="s">
        <v>7</v>
      </c>
      <c r="F41" s="31" t="s">
        <v>7</v>
      </c>
      <c r="G41" s="32" t="s">
        <v>7</v>
      </c>
    </row>
    <row r="42" spans="1:7" s="33" customFormat="1" x14ac:dyDescent="0.2">
      <c r="A42" s="34">
        <v>110</v>
      </c>
      <c r="B42" s="22" t="s">
        <v>24</v>
      </c>
      <c r="C42" s="36">
        <v>5.7000000000000002E-3</v>
      </c>
      <c r="D42" s="36">
        <v>3.1539999999999999E-2</v>
      </c>
      <c r="E42" s="36">
        <f>SUM(E43+E44)</f>
        <v>0.11559999999999999</v>
      </c>
      <c r="F42" s="36">
        <v>8.0000000000000002E-3</v>
      </c>
      <c r="G42" s="28">
        <v>7.2217440000000004E-3</v>
      </c>
    </row>
    <row r="43" spans="1:7" s="33" customFormat="1" x14ac:dyDescent="0.2">
      <c r="A43" s="29"/>
      <c r="B43" s="26" t="s">
        <v>13</v>
      </c>
      <c r="C43" s="31" t="s">
        <v>7</v>
      </c>
      <c r="D43" s="31" t="s">
        <v>7</v>
      </c>
      <c r="E43" s="31">
        <v>0.10059999999999999</v>
      </c>
      <c r="F43" s="31">
        <v>8.0000000000000002E-3</v>
      </c>
      <c r="G43" s="32" t="s">
        <v>7</v>
      </c>
    </row>
    <row r="44" spans="1:7" s="33" customFormat="1" x14ac:dyDescent="0.2">
      <c r="A44" s="29"/>
      <c r="B44" s="26" t="s">
        <v>11</v>
      </c>
      <c r="C44" s="31">
        <v>5.6765000000000001E-3</v>
      </c>
      <c r="D44" s="31" t="s">
        <v>7</v>
      </c>
      <c r="E44" s="31">
        <v>1.4999999999999999E-2</v>
      </c>
      <c r="F44" s="31" t="s">
        <v>7</v>
      </c>
      <c r="G44" s="32">
        <v>7.2199999999999999E-3</v>
      </c>
    </row>
    <row r="45" spans="1:7" s="33" customFormat="1" x14ac:dyDescent="0.2">
      <c r="A45" s="29"/>
      <c r="B45" s="22" t="s">
        <v>15</v>
      </c>
      <c r="C45" s="31" t="s">
        <v>7</v>
      </c>
      <c r="D45" s="31">
        <v>3.1539999999999999E-2</v>
      </c>
      <c r="E45" s="31" t="s">
        <v>7</v>
      </c>
      <c r="F45" s="31" t="s">
        <v>7</v>
      </c>
      <c r="G45" s="32" t="s">
        <v>7</v>
      </c>
    </row>
    <row r="46" spans="1:7" s="33" customFormat="1" x14ac:dyDescent="0.2">
      <c r="A46" s="34">
        <v>111</v>
      </c>
      <c r="B46" s="22" t="s">
        <v>25</v>
      </c>
      <c r="C46" s="31" t="s">
        <v>7</v>
      </c>
      <c r="D46" s="31" t="s">
        <v>7</v>
      </c>
      <c r="E46" s="31" t="s">
        <v>7</v>
      </c>
      <c r="F46" s="31" t="s">
        <v>7</v>
      </c>
      <c r="G46" s="28">
        <v>6.3071999999999998E-4</v>
      </c>
    </row>
    <row r="47" spans="1:7" s="33" customFormat="1" x14ac:dyDescent="0.2">
      <c r="A47" s="29"/>
      <c r="B47" s="26" t="s">
        <v>11</v>
      </c>
      <c r="C47" s="31" t="s">
        <v>7</v>
      </c>
      <c r="D47" s="31" t="s">
        <v>7</v>
      </c>
      <c r="E47" s="31" t="s">
        <v>7</v>
      </c>
      <c r="F47" s="31" t="s">
        <v>7</v>
      </c>
      <c r="G47" s="32">
        <v>6.3071999999999998E-4</v>
      </c>
    </row>
    <row r="48" spans="1:7" s="33" customFormat="1" x14ac:dyDescent="0.2">
      <c r="A48" s="34">
        <v>117</v>
      </c>
      <c r="B48" s="29" t="s">
        <v>26</v>
      </c>
      <c r="C48" s="36" t="s">
        <v>7</v>
      </c>
      <c r="D48" s="36">
        <v>3.2299999999999998E-3</v>
      </c>
      <c r="E48" s="36" t="s">
        <v>7</v>
      </c>
      <c r="F48" s="41">
        <f>SUM(F49+F50)</f>
        <v>8.9894999999999996</v>
      </c>
      <c r="G48" s="41" t="s">
        <v>7</v>
      </c>
    </row>
    <row r="49" spans="1:7" s="33" customFormat="1" x14ac:dyDescent="0.2">
      <c r="A49" s="34"/>
      <c r="B49" s="26" t="s">
        <v>13</v>
      </c>
      <c r="C49" s="36" t="s">
        <v>7</v>
      </c>
      <c r="D49" s="36" t="s">
        <v>7</v>
      </c>
      <c r="E49" s="36" t="s">
        <v>7</v>
      </c>
      <c r="F49" s="41">
        <v>8.9770000000000003</v>
      </c>
      <c r="G49" s="42" t="s">
        <v>7</v>
      </c>
    </row>
    <row r="50" spans="1:7" s="33" customFormat="1" x14ac:dyDescent="0.2">
      <c r="A50" s="29"/>
      <c r="B50" s="26" t="s">
        <v>15</v>
      </c>
      <c r="C50" s="31" t="s">
        <v>7</v>
      </c>
      <c r="D50" s="31">
        <v>3.2299999999999998E-3</v>
      </c>
      <c r="E50" s="31" t="s">
        <v>7</v>
      </c>
      <c r="F50" s="42">
        <v>1.2500000000000001E-2</v>
      </c>
      <c r="G50" s="42" t="s">
        <v>7</v>
      </c>
    </row>
    <row r="51" spans="1:7" s="33" customFormat="1" x14ac:dyDescent="0.2">
      <c r="A51" s="34">
        <v>118</v>
      </c>
      <c r="B51" s="22" t="s">
        <v>27</v>
      </c>
      <c r="C51" s="36" t="s">
        <v>7</v>
      </c>
      <c r="D51" s="36">
        <v>3.15E-3</v>
      </c>
      <c r="E51" s="36" t="s">
        <v>7</v>
      </c>
      <c r="F51" s="41" t="s">
        <v>7</v>
      </c>
      <c r="G51" s="41" t="s">
        <v>7</v>
      </c>
    </row>
    <row r="52" spans="1:7" s="33" customFormat="1" x14ac:dyDescent="0.2">
      <c r="A52" s="29"/>
      <c r="B52" s="26" t="s">
        <v>11</v>
      </c>
      <c r="C52" s="31" t="s">
        <v>7</v>
      </c>
      <c r="D52" s="31">
        <v>3.15E-3</v>
      </c>
      <c r="E52" s="31" t="s">
        <v>7</v>
      </c>
      <c r="F52" s="42" t="s">
        <v>7</v>
      </c>
      <c r="G52" s="42" t="s">
        <v>7</v>
      </c>
    </row>
    <row r="53" spans="1:7" s="33" customFormat="1" x14ac:dyDescent="0.2">
      <c r="A53" s="34">
        <v>120</v>
      </c>
      <c r="B53" s="26" t="s">
        <v>28</v>
      </c>
      <c r="C53" s="31" t="s">
        <v>7</v>
      </c>
      <c r="D53" s="31" t="s">
        <v>7</v>
      </c>
      <c r="E53" s="31">
        <v>4.4999999999999997E-3</v>
      </c>
      <c r="F53" s="41">
        <v>4.4999999999999997E-3</v>
      </c>
      <c r="G53" s="41" t="s">
        <v>7</v>
      </c>
    </row>
    <row r="54" spans="1:7" s="33" customFormat="1" x14ac:dyDescent="0.2">
      <c r="A54" s="29"/>
      <c r="B54" s="26" t="s">
        <v>13</v>
      </c>
      <c r="C54" s="31" t="s">
        <v>7</v>
      </c>
      <c r="D54" s="31" t="s">
        <v>7</v>
      </c>
      <c r="E54" s="31">
        <v>4.4999999999999997E-3</v>
      </c>
      <c r="F54" s="42" t="s">
        <v>7</v>
      </c>
      <c r="G54" s="42" t="s">
        <v>7</v>
      </c>
    </row>
    <row r="55" spans="1:7" s="33" customFormat="1" x14ac:dyDescent="0.2">
      <c r="A55" s="34">
        <v>122</v>
      </c>
      <c r="B55" s="22" t="s">
        <v>29</v>
      </c>
      <c r="C55" s="36" t="s">
        <v>7</v>
      </c>
      <c r="D55" s="36">
        <v>5.8999999999999999E-3</v>
      </c>
      <c r="E55" s="36" t="s">
        <v>7</v>
      </c>
      <c r="F55" s="41" t="s">
        <v>7</v>
      </c>
      <c r="G55" s="41" t="s">
        <v>7</v>
      </c>
    </row>
    <row r="56" spans="1:7" s="33" customFormat="1" x14ac:dyDescent="0.2">
      <c r="A56" s="29"/>
      <c r="B56" s="26" t="s">
        <v>13</v>
      </c>
      <c r="C56" s="30" t="s">
        <v>7</v>
      </c>
      <c r="D56" s="30">
        <v>6.4000000000000005E-4</v>
      </c>
      <c r="E56" s="30" t="s">
        <v>7</v>
      </c>
      <c r="F56" s="43" t="s">
        <v>7</v>
      </c>
      <c r="G56" s="43" t="s">
        <v>7</v>
      </c>
    </row>
    <row r="57" spans="1:7" s="33" customFormat="1" x14ac:dyDescent="0.2">
      <c r="A57" s="29"/>
      <c r="B57" s="26" t="s">
        <v>9</v>
      </c>
      <c r="C57" s="30" t="s">
        <v>7</v>
      </c>
      <c r="D57" s="30">
        <v>5.2599999999999999E-3</v>
      </c>
      <c r="E57" s="30" t="s">
        <v>7</v>
      </c>
      <c r="F57" s="43" t="s">
        <v>7</v>
      </c>
      <c r="G57" s="43" t="s">
        <v>7</v>
      </c>
    </row>
    <row r="58" spans="1:7" s="33" customFormat="1" x14ac:dyDescent="0.2">
      <c r="A58" s="34">
        <v>124</v>
      </c>
      <c r="B58" s="22" t="s">
        <v>30</v>
      </c>
      <c r="C58" s="35">
        <v>0.28249999999999997</v>
      </c>
      <c r="D58" s="35" t="s">
        <v>7</v>
      </c>
      <c r="E58" s="35" t="s">
        <v>7</v>
      </c>
      <c r="F58" s="44" t="s">
        <v>7</v>
      </c>
      <c r="G58" s="44" t="s">
        <v>7</v>
      </c>
    </row>
    <row r="59" spans="1:7" s="33" customFormat="1" x14ac:dyDescent="0.2">
      <c r="A59" s="29"/>
      <c r="B59" s="26" t="s">
        <v>13</v>
      </c>
      <c r="C59" s="30">
        <v>0.28299999999999997</v>
      </c>
      <c r="D59" s="30" t="s">
        <v>7</v>
      </c>
      <c r="E59" s="30" t="s">
        <v>7</v>
      </c>
      <c r="F59" s="43" t="s">
        <v>7</v>
      </c>
      <c r="G59" s="43" t="s">
        <v>7</v>
      </c>
    </row>
    <row r="60" spans="1:7" s="33" customFormat="1" ht="13.15" customHeight="1" x14ac:dyDescent="0.2">
      <c r="A60" s="34">
        <v>128</v>
      </c>
      <c r="B60" s="22" t="s">
        <v>31</v>
      </c>
      <c r="C60" s="35" t="s">
        <v>7</v>
      </c>
      <c r="D60" s="35">
        <v>1.325E-2</v>
      </c>
      <c r="E60" s="36">
        <f>SUM(E61+E62)</f>
        <v>2.6300000000000004E-2</v>
      </c>
      <c r="F60" s="28" t="s">
        <v>7</v>
      </c>
      <c r="G60" s="41" t="s">
        <v>7</v>
      </c>
    </row>
    <row r="61" spans="1:7" s="33" customFormat="1" ht="13.15" customHeight="1" x14ac:dyDescent="0.2">
      <c r="A61" s="34"/>
      <c r="B61" s="26" t="s">
        <v>13</v>
      </c>
      <c r="C61" s="35" t="s">
        <v>7</v>
      </c>
      <c r="D61" s="35" t="s">
        <v>7</v>
      </c>
      <c r="E61" s="31">
        <v>1.0500000000000001E-2</v>
      </c>
      <c r="F61" s="28" t="s">
        <v>7</v>
      </c>
      <c r="G61" s="42" t="s">
        <v>7</v>
      </c>
    </row>
    <row r="62" spans="1:7" s="33" customFormat="1" ht="13.15" customHeight="1" x14ac:dyDescent="0.2">
      <c r="A62" s="34"/>
      <c r="B62" s="26" t="s">
        <v>11</v>
      </c>
      <c r="C62" s="35" t="s">
        <v>7</v>
      </c>
      <c r="D62" s="35" t="s">
        <v>7</v>
      </c>
      <c r="E62" s="31">
        <v>1.5800000000000002E-2</v>
      </c>
      <c r="F62" s="28" t="s">
        <v>7</v>
      </c>
      <c r="G62" s="42" t="s">
        <v>7</v>
      </c>
    </row>
    <row r="63" spans="1:7" s="33" customFormat="1" ht="13.15" customHeight="1" x14ac:dyDescent="0.2">
      <c r="A63" s="29"/>
      <c r="B63" s="26" t="s">
        <v>15</v>
      </c>
      <c r="C63" s="30" t="s">
        <v>7</v>
      </c>
      <c r="D63" s="30">
        <v>1.325E-2</v>
      </c>
      <c r="E63" s="31" t="s">
        <v>7</v>
      </c>
      <c r="F63" s="32" t="s">
        <v>7</v>
      </c>
      <c r="G63" s="42" t="s">
        <v>7</v>
      </c>
    </row>
    <row r="64" spans="1:7" s="33" customFormat="1" ht="15" customHeight="1" x14ac:dyDescent="0.2">
      <c r="A64" s="34">
        <v>132</v>
      </c>
      <c r="B64" s="22" t="s">
        <v>32</v>
      </c>
      <c r="C64" s="36" t="s">
        <v>7</v>
      </c>
      <c r="D64" s="36">
        <v>3.17462</v>
      </c>
      <c r="E64" s="36">
        <v>1.5137</v>
      </c>
      <c r="F64" s="28">
        <f>SUM(F65+F66+F67)</f>
        <v>0.10969999999999999</v>
      </c>
      <c r="G64" s="41">
        <f>SUM(G65:G67)</f>
        <v>4.9669199999999997E-2</v>
      </c>
    </row>
    <row r="65" spans="1:7" s="33" customFormat="1" x14ac:dyDescent="0.2">
      <c r="A65" s="29"/>
      <c r="B65" s="26" t="s">
        <v>13</v>
      </c>
      <c r="C65" s="31" t="s">
        <v>7</v>
      </c>
      <c r="D65" s="31">
        <v>3.1536</v>
      </c>
      <c r="E65" s="31">
        <v>1.5137</v>
      </c>
      <c r="F65" s="32">
        <v>6.0999999999999999E-2</v>
      </c>
      <c r="G65" s="42" t="s">
        <v>7</v>
      </c>
    </row>
    <row r="66" spans="1:7" s="33" customFormat="1" x14ac:dyDescent="0.2">
      <c r="A66" s="29"/>
      <c r="B66" s="26" t="s">
        <v>11</v>
      </c>
      <c r="C66" s="31" t="s">
        <v>7</v>
      </c>
      <c r="D66" s="31">
        <v>2.102E-2</v>
      </c>
      <c r="E66" s="31" t="s">
        <v>7</v>
      </c>
      <c r="F66" s="42">
        <v>6.7000000000000002E-3</v>
      </c>
      <c r="G66" s="42" t="s">
        <v>7</v>
      </c>
    </row>
    <row r="67" spans="1:7" s="33" customFormat="1" x14ac:dyDescent="0.2">
      <c r="A67" s="29"/>
      <c r="B67" s="26" t="s">
        <v>15</v>
      </c>
      <c r="C67" s="31" t="s">
        <v>7</v>
      </c>
      <c r="D67" s="45" t="s">
        <v>7</v>
      </c>
      <c r="E67" s="31" t="s">
        <v>7</v>
      </c>
      <c r="F67" s="32">
        <v>4.2000000000000003E-2</v>
      </c>
      <c r="G67" s="42">
        <v>4.9669199999999997E-2</v>
      </c>
    </row>
    <row r="68" spans="1:7" s="33" customFormat="1" x14ac:dyDescent="0.2">
      <c r="A68" s="34">
        <v>134</v>
      </c>
      <c r="B68" s="22" t="s">
        <v>33</v>
      </c>
      <c r="C68" s="36">
        <v>0.75690000000000002</v>
      </c>
      <c r="D68" s="36">
        <v>1.9869999999999999E-2</v>
      </c>
      <c r="E68" s="36">
        <f>SUM(E69+E70)</f>
        <v>4.0453000000000001</v>
      </c>
      <c r="F68" s="41">
        <v>0.1143</v>
      </c>
      <c r="G68" s="41">
        <v>4.1747882399999998</v>
      </c>
    </row>
    <row r="69" spans="1:7" s="33" customFormat="1" x14ac:dyDescent="0.2">
      <c r="A69" s="29"/>
      <c r="B69" s="26" t="s">
        <v>13</v>
      </c>
      <c r="C69" s="31" t="s">
        <v>7</v>
      </c>
      <c r="D69" s="31" t="s">
        <v>7</v>
      </c>
      <c r="E69" s="31">
        <v>4.0434000000000001</v>
      </c>
      <c r="F69" s="42" t="s">
        <v>7</v>
      </c>
      <c r="G69" s="42">
        <v>3.89</v>
      </c>
    </row>
    <row r="70" spans="1:7" s="33" customFormat="1" x14ac:dyDescent="0.2">
      <c r="A70" s="29"/>
      <c r="B70" s="26" t="s">
        <v>11</v>
      </c>
      <c r="C70" s="31">
        <v>0.75686399999999998</v>
      </c>
      <c r="D70" s="31" t="s">
        <v>7</v>
      </c>
      <c r="E70" s="31">
        <v>1.9E-3</v>
      </c>
      <c r="F70" s="42">
        <v>0.1143</v>
      </c>
      <c r="G70" s="42">
        <v>0.27</v>
      </c>
    </row>
    <row r="71" spans="1:7" s="33" customFormat="1" x14ac:dyDescent="0.2">
      <c r="A71" s="29"/>
      <c r="B71" s="26" t="s">
        <v>15</v>
      </c>
      <c r="C71" s="31" t="s">
        <v>7</v>
      </c>
      <c r="D71" s="31">
        <v>1.9869999999999999E-2</v>
      </c>
      <c r="E71" s="31" t="s">
        <v>7</v>
      </c>
      <c r="F71" s="42" t="s">
        <v>7</v>
      </c>
      <c r="G71" s="42" t="s">
        <v>7</v>
      </c>
    </row>
    <row r="72" spans="1:7" s="33" customFormat="1" x14ac:dyDescent="0.2">
      <c r="A72" s="34">
        <v>136</v>
      </c>
      <c r="B72" s="46" t="s">
        <v>34</v>
      </c>
      <c r="C72" s="47" t="s">
        <v>7</v>
      </c>
      <c r="D72" s="36" t="s">
        <v>7</v>
      </c>
      <c r="E72" s="36" t="s">
        <v>7</v>
      </c>
      <c r="F72" s="41">
        <v>4.5999999999999999E-2</v>
      </c>
      <c r="G72" s="41" t="s">
        <v>7</v>
      </c>
    </row>
    <row r="73" spans="1:7" s="33" customFormat="1" x14ac:dyDescent="0.2">
      <c r="A73" s="29"/>
      <c r="B73" s="46" t="s">
        <v>11</v>
      </c>
      <c r="C73" s="48" t="s">
        <v>7</v>
      </c>
      <c r="D73" s="31" t="s">
        <v>7</v>
      </c>
      <c r="E73" s="31" t="s">
        <v>7</v>
      </c>
      <c r="F73" s="42">
        <v>4.5999999999999999E-2</v>
      </c>
      <c r="G73" s="42" t="s">
        <v>7</v>
      </c>
    </row>
    <row r="74" spans="1:7" s="33" customFormat="1" x14ac:dyDescent="0.2">
      <c r="A74" s="34">
        <v>138</v>
      </c>
      <c r="B74" s="46" t="s">
        <v>35</v>
      </c>
      <c r="C74" s="47">
        <v>0.1386</v>
      </c>
      <c r="D74" s="36">
        <v>0.58867000000000003</v>
      </c>
      <c r="E74" s="36">
        <f>SUM(E75+E76+E78)</f>
        <v>0.23509999999999998</v>
      </c>
      <c r="F74" s="28">
        <v>5.0000000000000001E-4</v>
      </c>
      <c r="G74" s="41">
        <f>SUM(G75:G78)</f>
        <v>8.8040000000000007E-2</v>
      </c>
    </row>
    <row r="75" spans="1:7" s="33" customFormat="1" x14ac:dyDescent="0.2">
      <c r="A75" s="29"/>
      <c r="B75" s="46" t="s">
        <v>13</v>
      </c>
      <c r="C75" s="48">
        <v>1.0999999999999999E-2</v>
      </c>
      <c r="D75" s="31" t="s">
        <v>7</v>
      </c>
      <c r="E75" s="31">
        <v>7.4899999999999994E-2</v>
      </c>
      <c r="F75" s="32" t="s">
        <v>7</v>
      </c>
      <c r="G75" s="42" t="s">
        <v>7</v>
      </c>
    </row>
    <row r="76" spans="1:7" s="33" customFormat="1" x14ac:dyDescent="0.2">
      <c r="A76" s="29"/>
      <c r="B76" s="46" t="s">
        <v>11</v>
      </c>
      <c r="C76" s="48">
        <v>9.4079999999999997E-2</v>
      </c>
      <c r="D76" s="31" t="s">
        <v>7</v>
      </c>
      <c r="E76" s="31">
        <v>0.1198</v>
      </c>
      <c r="F76" s="42">
        <v>5.0000000000000001E-4</v>
      </c>
      <c r="G76" s="42">
        <v>7.979E-2</v>
      </c>
    </row>
    <row r="77" spans="1:7" s="33" customFormat="1" x14ac:dyDescent="0.2">
      <c r="A77" s="29"/>
      <c r="B77" s="46" t="s">
        <v>15</v>
      </c>
      <c r="C77" s="48">
        <v>3.4000000000000002E-2</v>
      </c>
      <c r="D77" s="31" t="s">
        <v>7</v>
      </c>
      <c r="E77" s="31" t="s">
        <v>7</v>
      </c>
      <c r="F77" s="42" t="s">
        <v>7</v>
      </c>
      <c r="G77" s="42">
        <v>8.2500000000000004E-3</v>
      </c>
    </row>
    <row r="78" spans="1:7" s="33" customFormat="1" x14ac:dyDescent="0.2">
      <c r="A78" s="29"/>
      <c r="B78" s="46" t="s">
        <v>9</v>
      </c>
      <c r="C78" s="48" t="s">
        <v>7</v>
      </c>
      <c r="D78" s="31">
        <v>0.58867000000000003</v>
      </c>
      <c r="E78" s="31">
        <v>4.0399999999999998E-2</v>
      </c>
      <c r="F78" s="42" t="s">
        <v>7</v>
      </c>
      <c r="G78" s="42" t="s">
        <v>7</v>
      </c>
    </row>
    <row r="79" spans="1:7" s="33" customFormat="1" x14ac:dyDescent="0.2">
      <c r="A79" s="34">
        <v>140</v>
      </c>
      <c r="B79" s="46" t="s">
        <v>36</v>
      </c>
      <c r="C79" s="47" t="s">
        <v>7</v>
      </c>
      <c r="D79" s="36">
        <v>0.28382000000000002</v>
      </c>
      <c r="E79" s="36" t="s">
        <v>7</v>
      </c>
      <c r="F79" s="28">
        <v>5.0000000000000001E-4</v>
      </c>
      <c r="G79" s="41" t="s">
        <v>7</v>
      </c>
    </row>
    <row r="80" spans="1:7" s="33" customFormat="1" x14ac:dyDescent="0.2">
      <c r="A80" s="29"/>
      <c r="B80" s="46" t="s">
        <v>11</v>
      </c>
      <c r="C80" s="48" t="s">
        <v>7</v>
      </c>
      <c r="D80" s="31">
        <v>0.28382000000000002</v>
      </c>
      <c r="E80" s="31" t="s">
        <v>7</v>
      </c>
      <c r="F80" s="42">
        <v>5.0000000000000001E-4</v>
      </c>
      <c r="G80" s="42" t="s">
        <v>7</v>
      </c>
    </row>
    <row r="81" spans="1:7" s="33" customFormat="1" ht="13.15" customHeight="1" x14ac:dyDescent="0.2">
      <c r="A81" s="34">
        <v>142</v>
      </c>
      <c r="B81" s="46" t="s">
        <v>37</v>
      </c>
      <c r="C81" s="47" t="s">
        <v>7</v>
      </c>
      <c r="D81" s="36" t="s">
        <v>7</v>
      </c>
      <c r="E81" s="36">
        <v>3.8600000000000002E-2</v>
      </c>
      <c r="F81" s="41" t="s">
        <v>7</v>
      </c>
      <c r="G81" s="41" t="s">
        <v>7</v>
      </c>
    </row>
    <row r="82" spans="1:7" s="33" customFormat="1" ht="13.15" customHeight="1" x14ac:dyDescent="0.2">
      <c r="A82" s="29"/>
      <c r="B82" s="46" t="s">
        <v>9</v>
      </c>
      <c r="C82" s="48" t="s">
        <v>7</v>
      </c>
      <c r="D82" s="31" t="s">
        <v>7</v>
      </c>
      <c r="E82" s="31">
        <v>3.8600000000000002E-2</v>
      </c>
      <c r="F82" s="32" t="s">
        <v>7</v>
      </c>
      <c r="G82" s="42" t="s">
        <v>7</v>
      </c>
    </row>
    <row r="83" spans="1:7" s="33" customFormat="1" ht="13.15" customHeight="1" x14ac:dyDescent="0.2">
      <c r="A83" s="34">
        <v>144</v>
      </c>
      <c r="B83" s="46" t="s">
        <v>38</v>
      </c>
      <c r="C83" s="47" t="s">
        <v>7</v>
      </c>
      <c r="D83" s="36" t="s">
        <v>7</v>
      </c>
      <c r="E83" s="36">
        <v>5.6800000000000003E-2</v>
      </c>
      <c r="F83" s="28">
        <f>SUM(F84+F85)</f>
        <v>0.13100000000000001</v>
      </c>
      <c r="G83" s="41">
        <f>SUM(G84:G85)</f>
        <v>1.9709999999999998E-2</v>
      </c>
    </row>
    <row r="84" spans="1:7" s="33" customFormat="1" ht="13.15" customHeight="1" x14ac:dyDescent="0.2">
      <c r="A84" s="29"/>
      <c r="B84" s="46" t="s">
        <v>13</v>
      </c>
      <c r="C84" s="48" t="s">
        <v>7</v>
      </c>
      <c r="D84" s="31" t="s">
        <v>7</v>
      </c>
      <c r="E84" s="31" t="s">
        <v>7</v>
      </c>
      <c r="F84" s="42">
        <v>0.126</v>
      </c>
      <c r="G84" s="42" t="s">
        <v>7</v>
      </c>
    </row>
    <row r="85" spans="1:7" s="33" customFormat="1" ht="13.15" customHeight="1" x14ac:dyDescent="0.2">
      <c r="A85" s="29"/>
      <c r="B85" s="46" t="s">
        <v>15</v>
      </c>
      <c r="C85" s="48" t="s">
        <v>7</v>
      </c>
      <c r="D85" s="31" t="s">
        <v>7</v>
      </c>
      <c r="E85" s="31">
        <v>5.6800000000000003E-2</v>
      </c>
      <c r="F85" s="32">
        <v>5.0000000000000001E-3</v>
      </c>
      <c r="G85" s="42">
        <v>1.9709999999999998E-2</v>
      </c>
    </row>
    <row r="86" spans="1:7" s="33" customFormat="1" ht="12" customHeight="1" x14ac:dyDescent="0.2">
      <c r="A86" s="34">
        <v>148</v>
      </c>
      <c r="B86" s="46" t="s">
        <v>39</v>
      </c>
      <c r="C86" s="47">
        <v>7.8799999999999995E-2</v>
      </c>
      <c r="D86" s="36">
        <v>1.5769999999999999E-2</v>
      </c>
      <c r="E86" s="36">
        <f>SUM(E87+E88+E90)</f>
        <v>6.2910000000000008E-2</v>
      </c>
      <c r="F86" s="41" t="s">
        <v>7</v>
      </c>
      <c r="G86" s="41" t="s">
        <v>7</v>
      </c>
    </row>
    <row r="87" spans="1:7" s="33" customFormat="1" ht="12" customHeight="1" x14ac:dyDescent="0.2">
      <c r="A87" s="29"/>
      <c r="B87" s="46" t="s">
        <v>13</v>
      </c>
      <c r="C87" s="48" t="s">
        <v>7</v>
      </c>
      <c r="D87" s="31" t="s">
        <v>7</v>
      </c>
      <c r="E87" s="31">
        <v>1.0000000000000001E-5</v>
      </c>
      <c r="F87" s="42" t="s">
        <v>7</v>
      </c>
      <c r="G87" s="49" t="s">
        <v>7</v>
      </c>
    </row>
    <row r="88" spans="1:7" s="33" customFormat="1" ht="12" customHeight="1" x14ac:dyDescent="0.2">
      <c r="A88" s="29"/>
      <c r="B88" s="46" t="s">
        <v>11</v>
      </c>
      <c r="C88" s="48">
        <v>7.8839999999999993E-2</v>
      </c>
      <c r="D88" s="31" t="s">
        <v>7</v>
      </c>
      <c r="E88" s="31">
        <v>5.9900000000000002E-2</v>
      </c>
      <c r="F88" s="42" t="s">
        <v>7</v>
      </c>
      <c r="G88" s="42" t="s">
        <v>7</v>
      </c>
    </row>
    <row r="89" spans="1:7" s="33" customFormat="1" ht="12" customHeight="1" x14ac:dyDescent="0.2">
      <c r="A89" s="29"/>
      <c r="B89" s="46" t="s">
        <v>15</v>
      </c>
      <c r="C89" s="48" t="s">
        <v>7</v>
      </c>
      <c r="D89" s="31">
        <v>1.5769999999999999E-2</v>
      </c>
      <c r="E89" s="31" t="s">
        <v>7</v>
      </c>
      <c r="F89" s="42" t="s">
        <v>7</v>
      </c>
      <c r="G89" s="42" t="s">
        <v>7</v>
      </c>
    </row>
    <row r="90" spans="1:7" s="33" customFormat="1" ht="12" customHeight="1" x14ac:dyDescent="0.2">
      <c r="A90" s="29"/>
      <c r="B90" s="46" t="s">
        <v>9</v>
      </c>
      <c r="C90" s="48" t="s">
        <v>7</v>
      </c>
      <c r="D90" s="31" t="s">
        <v>7</v>
      </c>
      <c r="E90" s="31">
        <v>3.0000000000000001E-3</v>
      </c>
      <c r="F90" s="42" t="s">
        <v>7</v>
      </c>
      <c r="G90" s="42" t="s">
        <v>7</v>
      </c>
    </row>
    <row r="91" spans="1:7" s="33" customFormat="1" ht="12" customHeight="1" x14ac:dyDescent="0.2">
      <c r="A91" s="34">
        <v>156</v>
      </c>
      <c r="B91" s="46" t="s">
        <v>40</v>
      </c>
      <c r="C91" s="50">
        <v>6.6E-3</v>
      </c>
      <c r="D91" s="35" t="s">
        <v>7</v>
      </c>
      <c r="E91" s="36" t="s">
        <v>7</v>
      </c>
      <c r="F91" s="44" t="s">
        <v>7</v>
      </c>
      <c r="G91" s="44" t="s">
        <v>7</v>
      </c>
    </row>
    <row r="92" spans="1:7" s="33" customFormat="1" ht="12" customHeight="1" x14ac:dyDescent="0.2">
      <c r="A92" s="29"/>
      <c r="B92" s="46" t="s">
        <v>11</v>
      </c>
      <c r="C92" s="51">
        <v>6.5700000000000003E-3</v>
      </c>
      <c r="D92" s="30" t="s">
        <v>7</v>
      </c>
      <c r="E92" s="31" t="s">
        <v>7</v>
      </c>
      <c r="F92" s="43" t="s">
        <v>7</v>
      </c>
      <c r="G92" s="43" t="s">
        <v>7</v>
      </c>
    </row>
    <row r="93" spans="1:7" s="33" customFormat="1" ht="12" customHeight="1" x14ac:dyDescent="0.2">
      <c r="A93" s="29"/>
      <c r="B93" s="46" t="s">
        <v>41</v>
      </c>
      <c r="C93" s="51" t="s">
        <v>7</v>
      </c>
      <c r="D93" s="30" t="s">
        <v>7</v>
      </c>
      <c r="E93" s="36">
        <v>6.3799999999999996E-2</v>
      </c>
      <c r="F93" s="44">
        <v>6.3100000000000003E-2</v>
      </c>
      <c r="G93" s="44">
        <v>1.2606516E-3</v>
      </c>
    </row>
    <row r="94" spans="1:7" s="33" customFormat="1" ht="13.5" customHeight="1" x14ac:dyDescent="0.2">
      <c r="A94" s="29"/>
      <c r="B94" s="46" t="s">
        <v>11</v>
      </c>
      <c r="C94" s="51" t="s">
        <v>7</v>
      </c>
      <c r="D94" s="51" t="s">
        <v>7</v>
      </c>
      <c r="E94" s="51">
        <v>4.2000000000000003E-2</v>
      </c>
      <c r="F94" s="51" t="s">
        <v>7</v>
      </c>
      <c r="G94" s="43">
        <v>1.2606516E-3</v>
      </c>
    </row>
    <row r="95" spans="1:7" s="33" customFormat="1" ht="12" customHeight="1" x14ac:dyDescent="0.2">
      <c r="A95" s="29"/>
      <c r="B95" s="46" t="s">
        <v>9</v>
      </c>
      <c r="C95" s="51" t="s">
        <v>7</v>
      </c>
      <c r="D95" s="51" t="s">
        <v>7</v>
      </c>
      <c r="E95" s="51">
        <v>2.18E-2</v>
      </c>
      <c r="F95" s="51">
        <v>6.3100000000000003E-2</v>
      </c>
      <c r="G95" s="43" t="s">
        <v>7</v>
      </c>
    </row>
    <row r="96" spans="1:7" ht="12" customHeight="1" x14ac:dyDescent="0.2">
      <c r="A96" s="52"/>
      <c r="B96" s="53"/>
      <c r="C96" s="54"/>
      <c r="D96" s="55"/>
      <c r="E96" s="55"/>
      <c r="F96" s="56"/>
      <c r="G96" s="56"/>
    </row>
    <row r="97" spans="1:7" ht="12" customHeight="1" x14ac:dyDescent="0.2">
      <c r="A97" s="13"/>
      <c r="B97" s="13"/>
      <c r="C97" s="13"/>
      <c r="D97" s="13"/>
      <c r="E97" s="13"/>
      <c r="F97" s="13"/>
      <c r="G97" s="16"/>
    </row>
    <row r="98" spans="1:7" ht="12" customHeight="1" x14ac:dyDescent="0.2">
      <c r="A98" s="57" t="s">
        <v>42</v>
      </c>
      <c r="B98" s="13"/>
      <c r="C98" s="13"/>
      <c r="D98" s="13"/>
      <c r="E98" s="13"/>
      <c r="F98" s="13"/>
      <c r="G98" s="16"/>
    </row>
    <row r="99" spans="1:7" ht="12.95" customHeight="1" x14ac:dyDescent="0.2">
      <c r="A99" t="s">
        <v>43</v>
      </c>
    </row>
    <row r="100" spans="1:7" ht="12" customHeight="1" x14ac:dyDescent="0.2">
      <c r="A100" t="s">
        <v>44</v>
      </c>
    </row>
    <row r="101" spans="1:7" ht="12" customHeight="1" x14ac:dyDescent="0.2"/>
    <row r="102" spans="1:7" ht="12" customHeight="1" x14ac:dyDescent="0.2"/>
    <row r="103" spans="1:7" ht="12" customHeight="1" x14ac:dyDescent="0.2"/>
    <row r="104" spans="1:7" ht="13.15" customHeight="1" x14ac:dyDescent="0.2"/>
    <row r="105" spans="1:7" ht="13.15" customHeight="1" x14ac:dyDescent="0.2"/>
    <row r="106" spans="1:7" ht="13.15" customHeight="1" x14ac:dyDescent="0.2"/>
    <row r="109" spans="1:7" ht="13.15" customHeight="1" x14ac:dyDescent="0.2"/>
    <row r="110" spans="1:7" ht="13.15" customHeight="1" x14ac:dyDescent="0.2"/>
    <row r="111" spans="1:7" ht="13.15" customHeight="1" x14ac:dyDescent="0.2"/>
    <row r="112" spans="1:7" ht="8.25" customHeight="1" x14ac:dyDescent="0.2"/>
    <row r="113" ht="9.4" customHeight="1" x14ac:dyDescent="0.2"/>
    <row r="114" ht="13.15" customHeight="1" x14ac:dyDescent="0.2"/>
    <row r="115" ht="13.15" customHeight="1" x14ac:dyDescent="0.2"/>
  </sheetData>
  <mergeCells count="5">
    <mergeCell ref="A1:G1"/>
    <mergeCell ref="A2:G2"/>
    <mergeCell ref="A4:A5"/>
    <mergeCell ref="B4:B5"/>
    <mergeCell ref="C4:G4"/>
  </mergeCells>
  <printOptions horizontalCentered="1"/>
  <pageMargins left="0.74803149606299213" right="0.74803149606299213" top="0.98425196850393704" bottom="0.98425196850393704" header="0" footer="0"/>
  <pageSetup scale="65" orientation="portrait" r:id="rId1"/>
  <headerFooter alignWithMargins="0"/>
  <rowBreaks count="1" manualBreakCount="1">
    <brk id="73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22</vt:lpstr>
      <vt:lpstr>'22'!Títulos_a_imprimir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ERIC HALL</dc:creator>
  <cp:lastModifiedBy>ERIC HALL</cp:lastModifiedBy>
  <dcterms:created xsi:type="dcterms:W3CDTF">2021-10-25T15:03:51Z</dcterms:created>
  <dcterms:modified xsi:type="dcterms:W3CDTF">2021-10-25T15:04:09Z</dcterms:modified>
</cp:coreProperties>
</file>