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24\ACCIDENTES DE TRANSITO\"/>
    </mc:Choice>
  </mc:AlternateContent>
  <bookViews>
    <workbookView xWindow="0" yWindow="0" windowWidth="21600" windowHeight="10425"/>
  </bookViews>
  <sheets>
    <sheet name="451-28" sheetId="1" r:id="rId1"/>
  </sheets>
  <definedNames>
    <definedName name="_xlnm.Print_Titles" localSheetId="0">'451-28'!$1:$8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M16" i="1"/>
  <c r="N16" i="1"/>
  <c r="O16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G20" i="1"/>
  <c r="H20" i="1"/>
  <c r="I20" i="1"/>
  <c r="J20" i="1"/>
  <c r="G21" i="1"/>
  <c r="H21" i="1"/>
  <c r="I21" i="1"/>
  <c r="J21" i="1"/>
  <c r="K21" i="1"/>
  <c r="K20" i="1" s="1"/>
  <c r="K19" i="1" s="1"/>
  <c r="L21" i="1"/>
  <c r="L20" i="1" s="1"/>
  <c r="L19" i="1" s="1"/>
  <c r="M21" i="1"/>
  <c r="M20" i="1" s="1"/>
  <c r="M19" i="1" s="1"/>
  <c r="N21" i="1"/>
  <c r="N20" i="1" s="1"/>
  <c r="N19" i="1" s="1"/>
  <c r="O21" i="1"/>
  <c r="O20" i="1" s="1"/>
  <c r="O19" i="1" s="1"/>
  <c r="G22" i="1"/>
  <c r="H22" i="1"/>
  <c r="I22" i="1"/>
  <c r="J22" i="1"/>
  <c r="K22" i="1"/>
  <c r="L22" i="1"/>
  <c r="M22" i="1"/>
  <c r="N22" i="1"/>
  <c r="O22" i="1"/>
  <c r="G24" i="1"/>
  <c r="G23" i="1" s="1"/>
  <c r="H24" i="1"/>
  <c r="H23" i="1" s="1"/>
  <c r="I24" i="1"/>
  <c r="I23" i="1" s="1"/>
  <c r="J24" i="1"/>
  <c r="J23" i="1" s="1"/>
  <c r="K24" i="1"/>
  <c r="K23" i="1" s="1"/>
  <c r="L24" i="1"/>
  <c r="L23" i="1" s="1"/>
  <c r="M24" i="1"/>
  <c r="M23" i="1" s="1"/>
  <c r="N24" i="1"/>
  <c r="N23" i="1" s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O23" i="1" s="1"/>
  <c r="G27" i="1"/>
  <c r="H27" i="1"/>
  <c r="I27" i="1"/>
  <c r="J27" i="1"/>
  <c r="K27" i="1"/>
  <c r="L27" i="1"/>
  <c r="M27" i="1"/>
  <c r="N27" i="1"/>
  <c r="O27" i="1"/>
  <c r="L28" i="1"/>
  <c r="M28" i="1"/>
  <c r="N28" i="1"/>
  <c r="O28" i="1"/>
  <c r="G29" i="1"/>
  <c r="G28" i="1" s="1"/>
  <c r="H29" i="1"/>
  <c r="H28" i="1" s="1"/>
  <c r="I29" i="1"/>
  <c r="I28" i="1" s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J28" i="1" s="1"/>
  <c r="K31" i="1"/>
  <c r="K28" i="1" s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N34" i="1"/>
  <c r="N33" i="1" s="1"/>
  <c r="O34" i="1"/>
  <c r="O33" i="1" s="1"/>
  <c r="G35" i="1"/>
  <c r="H35" i="1"/>
  <c r="I35" i="1"/>
  <c r="J35" i="1"/>
  <c r="K35" i="1"/>
  <c r="L35" i="1"/>
  <c r="M35" i="1"/>
  <c r="N35" i="1"/>
  <c r="O35" i="1"/>
  <c r="M38" i="1"/>
  <c r="M37" i="1" s="1"/>
  <c r="N38" i="1"/>
  <c r="N37" i="1" s="1"/>
  <c r="O38" i="1"/>
  <c r="O37" i="1" s="1"/>
  <c r="G39" i="1"/>
  <c r="G38" i="1" s="1"/>
  <c r="G37" i="1" s="1"/>
  <c r="H39" i="1"/>
  <c r="H38" i="1" s="1"/>
  <c r="H37" i="1" s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I38" i="1" s="1"/>
  <c r="I37" i="1" s="1"/>
  <c r="J41" i="1"/>
  <c r="J38" i="1" s="1"/>
  <c r="J37" i="1" s="1"/>
  <c r="K41" i="1"/>
  <c r="L41" i="1"/>
  <c r="M41" i="1"/>
  <c r="N41" i="1"/>
  <c r="O41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K38" i="1" s="1"/>
  <c r="K37" i="1" s="1"/>
  <c r="L43" i="1"/>
  <c r="L38" i="1" s="1"/>
  <c r="L37" i="1" s="1"/>
  <c r="M43" i="1"/>
  <c r="N43" i="1"/>
  <c r="O43" i="1"/>
  <c r="G44" i="1"/>
  <c r="H44" i="1"/>
  <c r="I44" i="1"/>
  <c r="J44" i="1"/>
  <c r="K44" i="1"/>
  <c r="L44" i="1"/>
  <c r="M44" i="1"/>
  <c r="N44" i="1"/>
  <c r="O44" i="1"/>
  <c r="H45" i="1"/>
  <c r="I45" i="1"/>
  <c r="J45" i="1"/>
  <c r="K45" i="1"/>
  <c r="L45" i="1"/>
  <c r="M45" i="1"/>
  <c r="N45" i="1"/>
  <c r="G46" i="1"/>
  <c r="H46" i="1"/>
  <c r="I46" i="1"/>
  <c r="J46" i="1"/>
  <c r="K46" i="1"/>
  <c r="L46" i="1"/>
  <c r="M46" i="1"/>
  <c r="N46" i="1"/>
  <c r="O46" i="1"/>
  <c r="O45" i="1" s="1"/>
  <c r="G47" i="1"/>
  <c r="H47" i="1"/>
  <c r="I47" i="1"/>
  <c r="J47" i="1"/>
  <c r="K47" i="1"/>
  <c r="L47" i="1"/>
  <c r="M47" i="1"/>
  <c r="N47" i="1"/>
  <c r="O47" i="1"/>
  <c r="G48" i="1"/>
  <c r="G45" i="1" s="1"/>
  <c r="H48" i="1"/>
  <c r="I48" i="1"/>
  <c r="J48" i="1"/>
  <c r="K48" i="1"/>
  <c r="L48" i="1"/>
  <c r="M48" i="1"/>
  <c r="N48" i="1"/>
  <c r="O48" i="1"/>
  <c r="G49" i="1"/>
  <c r="H49" i="1"/>
  <c r="I49" i="1"/>
  <c r="J49" i="1"/>
  <c r="K49" i="1"/>
  <c r="L49" i="1"/>
  <c r="M49" i="1"/>
  <c r="N49" i="1"/>
  <c r="O49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G54" i="1"/>
  <c r="H54" i="1"/>
  <c r="I54" i="1"/>
  <c r="J54" i="1"/>
  <c r="K54" i="1"/>
  <c r="L54" i="1"/>
  <c r="M54" i="1"/>
  <c r="N54" i="1"/>
  <c r="O54" i="1"/>
  <c r="G15" i="1"/>
  <c r="H15" i="1"/>
  <c r="I15" i="1"/>
  <c r="J15" i="1"/>
  <c r="K15" i="1"/>
  <c r="L15" i="1"/>
  <c r="M15" i="1"/>
  <c r="N15" i="1"/>
  <c r="O15" i="1"/>
  <c r="J19" i="1" l="1"/>
  <c r="I19" i="1"/>
  <c r="H19" i="1"/>
  <c r="G19" i="1"/>
  <c r="F30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F54" i="1"/>
  <c r="F53" i="1"/>
  <c r="F52" i="1"/>
  <c r="F51" i="1"/>
  <c r="F50" i="1"/>
  <c r="F49" i="1"/>
  <c r="F48" i="1"/>
  <c r="F47" i="1"/>
  <c r="F44" i="1"/>
  <c r="F35" i="1"/>
  <c r="F160" i="1"/>
  <c r="G155" i="1"/>
  <c r="H155" i="1"/>
  <c r="I155" i="1"/>
  <c r="J155" i="1"/>
  <c r="K155" i="1"/>
  <c r="L155" i="1"/>
  <c r="F155" i="1"/>
  <c r="F123" i="1"/>
  <c r="F135" i="1"/>
  <c r="G123" i="1"/>
  <c r="I123" i="1"/>
  <c r="E125" i="1"/>
  <c r="F128" i="1"/>
  <c r="G128" i="1"/>
  <c r="I128" i="1"/>
  <c r="J128" i="1"/>
  <c r="E129" i="1"/>
  <c r="G69" i="1"/>
  <c r="H69" i="1"/>
  <c r="I69" i="1"/>
  <c r="J69" i="1"/>
  <c r="K69" i="1"/>
  <c r="L69" i="1"/>
  <c r="F69" i="1"/>
  <c r="E58" i="1"/>
  <c r="F46" i="1"/>
  <c r="F40" i="1"/>
  <c r="F41" i="1"/>
  <c r="F42" i="1"/>
  <c r="F43" i="1"/>
  <c r="F39" i="1"/>
  <c r="F34" i="1"/>
  <c r="F31" i="1"/>
  <c r="F32" i="1"/>
  <c r="F29" i="1"/>
  <c r="F27" i="1"/>
  <c r="F25" i="1"/>
  <c r="F26" i="1"/>
  <c r="F24" i="1"/>
  <c r="F22" i="1"/>
  <c r="F21" i="1"/>
  <c r="F18" i="1"/>
  <c r="F17" i="1"/>
  <c r="F16" i="1"/>
  <c r="F13" i="1"/>
  <c r="F14" i="1"/>
  <c r="F15" i="1"/>
  <c r="F12" i="1"/>
  <c r="E184" i="1"/>
  <c r="E183" i="1"/>
  <c r="E182" i="1"/>
  <c r="E181" i="1"/>
  <c r="E180" i="1"/>
  <c r="E179" i="1"/>
  <c r="E178" i="1"/>
  <c r="H177" i="1"/>
  <c r="F177" i="1"/>
  <c r="E176" i="1"/>
  <c r="E175" i="1"/>
  <c r="E174" i="1"/>
  <c r="E173" i="1"/>
  <c r="E172" i="1"/>
  <c r="E171" i="1"/>
  <c r="K170" i="1"/>
  <c r="I170" i="1"/>
  <c r="G170" i="1"/>
  <c r="F170" i="1"/>
  <c r="E167" i="1"/>
  <c r="E166" i="1"/>
  <c r="I165" i="1"/>
  <c r="F165" i="1"/>
  <c r="E164" i="1"/>
  <c r="E163" i="1"/>
  <c r="E162" i="1"/>
  <c r="E161" i="1"/>
  <c r="L160" i="1"/>
  <c r="K160" i="1"/>
  <c r="J160" i="1"/>
  <c r="I160" i="1"/>
  <c r="H160" i="1"/>
  <c r="G160" i="1"/>
  <c r="E159" i="1"/>
  <c r="E158" i="1"/>
  <c r="E157" i="1"/>
  <c r="E156" i="1"/>
  <c r="E154" i="1"/>
  <c r="E153" i="1"/>
  <c r="M152" i="1"/>
  <c r="K152" i="1"/>
  <c r="J152" i="1"/>
  <c r="I152" i="1"/>
  <c r="H152" i="1"/>
  <c r="G152" i="1"/>
  <c r="F152" i="1"/>
  <c r="E150" i="1"/>
  <c r="E149" i="1"/>
  <c r="E148" i="1"/>
  <c r="E147" i="1"/>
  <c r="E146" i="1"/>
  <c r="E145" i="1"/>
  <c r="E144" i="1"/>
  <c r="O143" i="1"/>
  <c r="O142" i="1" s="1"/>
  <c r="N143" i="1"/>
  <c r="N142" i="1" s="1"/>
  <c r="M143" i="1"/>
  <c r="M142" i="1" s="1"/>
  <c r="L143" i="1"/>
  <c r="L142" i="1" s="1"/>
  <c r="K143" i="1"/>
  <c r="K142" i="1" s="1"/>
  <c r="J143" i="1"/>
  <c r="J142" i="1" s="1"/>
  <c r="I143" i="1"/>
  <c r="I142" i="1" s="1"/>
  <c r="H143" i="1"/>
  <c r="H142" i="1" s="1"/>
  <c r="G143" i="1"/>
  <c r="G142" i="1" s="1"/>
  <c r="F143" i="1"/>
  <c r="F142" i="1" s="1"/>
  <c r="F187" i="1"/>
  <c r="F186" i="1" s="1"/>
  <c r="G187" i="1"/>
  <c r="G186" i="1" s="1"/>
  <c r="H187" i="1"/>
  <c r="H186" i="1" s="1"/>
  <c r="I187" i="1"/>
  <c r="I186" i="1" s="1"/>
  <c r="J187" i="1"/>
  <c r="J186" i="1" s="1"/>
  <c r="K187" i="1"/>
  <c r="K186" i="1" s="1"/>
  <c r="L187" i="1"/>
  <c r="L186" i="1" s="1"/>
  <c r="M187" i="1"/>
  <c r="M186" i="1" s="1"/>
  <c r="N187" i="1"/>
  <c r="N186" i="1" s="1"/>
  <c r="O187" i="1"/>
  <c r="O186" i="1" s="1"/>
  <c r="E188" i="1"/>
  <c r="E189" i="1"/>
  <c r="E190" i="1"/>
  <c r="E191" i="1"/>
  <c r="E192" i="1"/>
  <c r="E193" i="1"/>
  <c r="E194" i="1"/>
  <c r="F196" i="1"/>
  <c r="G196" i="1"/>
  <c r="H196" i="1"/>
  <c r="I196" i="1"/>
  <c r="J196" i="1"/>
  <c r="K196" i="1"/>
  <c r="L196" i="1"/>
  <c r="M196" i="1"/>
  <c r="E197" i="1"/>
  <c r="E198" i="1"/>
  <c r="F199" i="1"/>
  <c r="G199" i="1"/>
  <c r="H199" i="1"/>
  <c r="I199" i="1"/>
  <c r="J199" i="1"/>
  <c r="K199" i="1"/>
  <c r="L199" i="1"/>
  <c r="M199" i="1"/>
  <c r="E200" i="1"/>
  <c r="E201" i="1"/>
  <c r="E202" i="1"/>
  <c r="E203" i="1"/>
  <c r="F204" i="1"/>
  <c r="G204" i="1"/>
  <c r="H204" i="1"/>
  <c r="I204" i="1"/>
  <c r="J204" i="1"/>
  <c r="K204" i="1"/>
  <c r="E205" i="1"/>
  <c r="E206" i="1"/>
  <c r="E207" i="1"/>
  <c r="E208" i="1"/>
  <c r="F209" i="1"/>
  <c r="G209" i="1"/>
  <c r="H209" i="1"/>
  <c r="E210" i="1"/>
  <c r="E211" i="1"/>
  <c r="F214" i="1"/>
  <c r="G214" i="1"/>
  <c r="H214" i="1"/>
  <c r="I214" i="1"/>
  <c r="J214" i="1"/>
  <c r="K214" i="1"/>
  <c r="N214" i="1"/>
  <c r="E215" i="1"/>
  <c r="E216" i="1"/>
  <c r="E217" i="1"/>
  <c r="E218" i="1"/>
  <c r="E219" i="1"/>
  <c r="E220" i="1"/>
  <c r="F221" i="1"/>
  <c r="G221" i="1"/>
  <c r="H221" i="1"/>
  <c r="I221" i="1"/>
  <c r="J221" i="1"/>
  <c r="E222" i="1"/>
  <c r="E223" i="1"/>
  <c r="E224" i="1"/>
  <c r="E225" i="1"/>
  <c r="E226" i="1"/>
  <c r="E227" i="1"/>
  <c r="E228" i="1"/>
  <c r="E229" i="1"/>
  <c r="E140" i="1"/>
  <c r="E139" i="1"/>
  <c r="E138" i="1"/>
  <c r="E137" i="1"/>
  <c r="E136" i="1"/>
  <c r="E134" i="1"/>
  <c r="E133" i="1"/>
  <c r="E132" i="1"/>
  <c r="E131" i="1"/>
  <c r="E130" i="1"/>
  <c r="E113" i="1"/>
  <c r="E124" i="1"/>
  <c r="E122" i="1"/>
  <c r="E121" i="1"/>
  <c r="E120" i="1"/>
  <c r="E119" i="1"/>
  <c r="E117" i="1"/>
  <c r="E116" i="1"/>
  <c r="E115" i="1"/>
  <c r="E112" i="1"/>
  <c r="E109" i="1"/>
  <c r="E108" i="1"/>
  <c r="E107" i="1"/>
  <c r="E106" i="1"/>
  <c r="E105" i="1"/>
  <c r="E104" i="1"/>
  <c r="E103" i="1"/>
  <c r="G102" i="1"/>
  <c r="G101" i="1" s="1"/>
  <c r="H102" i="1"/>
  <c r="H101" i="1" s="1"/>
  <c r="I102" i="1"/>
  <c r="I101" i="1" s="1"/>
  <c r="J102" i="1"/>
  <c r="J101" i="1" s="1"/>
  <c r="K102" i="1"/>
  <c r="K101" i="1" s="1"/>
  <c r="L102" i="1"/>
  <c r="L101" i="1" s="1"/>
  <c r="M102" i="1"/>
  <c r="M101" i="1" s="1"/>
  <c r="N102" i="1"/>
  <c r="N101" i="1" s="1"/>
  <c r="O102" i="1"/>
  <c r="O101" i="1" s="1"/>
  <c r="G111" i="1"/>
  <c r="I111" i="1"/>
  <c r="K111" i="1"/>
  <c r="G114" i="1"/>
  <c r="H114" i="1"/>
  <c r="I114" i="1"/>
  <c r="J114" i="1"/>
  <c r="K114" i="1"/>
  <c r="G118" i="1"/>
  <c r="I118" i="1"/>
  <c r="J118" i="1"/>
  <c r="K118" i="1"/>
  <c r="L118" i="1"/>
  <c r="L128" i="1"/>
  <c r="E93" i="1"/>
  <c r="E94" i="1"/>
  <c r="E95" i="1"/>
  <c r="E96" i="1"/>
  <c r="E97" i="1"/>
  <c r="E98" i="1"/>
  <c r="E99" i="1"/>
  <c r="E92" i="1"/>
  <c r="G91" i="1"/>
  <c r="J91" i="1"/>
  <c r="E86" i="1"/>
  <c r="E87" i="1"/>
  <c r="E88" i="1"/>
  <c r="E89" i="1"/>
  <c r="E90" i="1"/>
  <c r="E85" i="1"/>
  <c r="E81" i="1"/>
  <c r="E80" i="1"/>
  <c r="I79" i="1"/>
  <c r="J79" i="1"/>
  <c r="E76" i="1"/>
  <c r="E77" i="1"/>
  <c r="E78" i="1"/>
  <c r="E75" i="1"/>
  <c r="N74" i="1"/>
  <c r="E68" i="1"/>
  <c r="E70" i="1"/>
  <c r="E71" i="1"/>
  <c r="E72" i="1"/>
  <c r="E73" i="1"/>
  <c r="E67" i="1"/>
  <c r="E59" i="1"/>
  <c r="E60" i="1"/>
  <c r="E61" i="1"/>
  <c r="E62" i="1"/>
  <c r="E63" i="1"/>
  <c r="E64" i="1"/>
  <c r="N57" i="1"/>
  <c r="N56" i="1" s="1"/>
  <c r="O56" i="1"/>
  <c r="G11" i="1" l="1"/>
  <c r="G10" i="1" s="1"/>
  <c r="F33" i="1"/>
  <c r="F45" i="1"/>
  <c r="E30" i="1"/>
  <c r="K11" i="1"/>
  <c r="K10" i="1" s="1"/>
  <c r="I11" i="1"/>
  <c r="I10" i="1" s="1"/>
  <c r="H11" i="1"/>
  <c r="H10" i="1" s="1"/>
  <c r="E16" i="1"/>
  <c r="E41" i="1"/>
  <c r="J11" i="1"/>
  <c r="J10" i="1" s="1"/>
  <c r="E152" i="1"/>
  <c r="O11" i="1"/>
  <c r="O10" i="1" s="1"/>
  <c r="O9" i="1" s="1"/>
  <c r="N11" i="1"/>
  <c r="N10" i="1" s="1"/>
  <c r="E39" i="1"/>
  <c r="M11" i="1"/>
  <c r="M10" i="1" s="1"/>
  <c r="L11" i="1"/>
  <c r="L10" i="1" s="1"/>
  <c r="F169" i="1"/>
  <c r="H169" i="1"/>
  <c r="G169" i="1"/>
  <c r="I169" i="1"/>
  <c r="K169" i="1"/>
  <c r="H213" i="1"/>
  <c r="E155" i="1"/>
  <c r="E151" i="1" s="1"/>
  <c r="E32" i="1"/>
  <c r="F127" i="1"/>
  <c r="O141" i="1"/>
  <c r="E123" i="1"/>
  <c r="J127" i="1"/>
  <c r="M151" i="1"/>
  <c r="F151" i="1"/>
  <c r="G151" i="1"/>
  <c r="H151" i="1"/>
  <c r="I151" i="1"/>
  <c r="L151" i="1"/>
  <c r="K151" i="1"/>
  <c r="J151" i="1"/>
  <c r="E26" i="1"/>
  <c r="E24" i="1"/>
  <c r="I127" i="1"/>
  <c r="G127" i="1"/>
  <c r="E165" i="1"/>
  <c r="E128" i="1"/>
  <c r="E40" i="1"/>
  <c r="L213" i="1"/>
  <c r="K213" i="1"/>
  <c r="E160" i="1"/>
  <c r="J213" i="1"/>
  <c r="I213" i="1"/>
  <c r="E21" i="1"/>
  <c r="E47" i="1"/>
  <c r="E35" i="1"/>
  <c r="E34" i="1"/>
  <c r="E33" i="1" s="1"/>
  <c r="E177" i="1"/>
  <c r="E25" i="1"/>
  <c r="E50" i="1"/>
  <c r="E69" i="1"/>
  <c r="E51" i="1"/>
  <c r="E12" i="1"/>
  <c r="F213" i="1"/>
  <c r="E14" i="1"/>
  <c r="E18" i="1"/>
  <c r="E27" i="1"/>
  <c r="E49" i="1"/>
  <c r="E17" i="1"/>
  <c r="E48" i="1"/>
  <c r="N213" i="1"/>
  <c r="E13" i="1"/>
  <c r="E52" i="1"/>
  <c r="E54" i="1"/>
  <c r="E22" i="1"/>
  <c r="E15" i="1"/>
  <c r="E196" i="1"/>
  <c r="E29" i="1"/>
  <c r="E31" i="1"/>
  <c r="E43" i="1"/>
  <c r="E42" i="1"/>
  <c r="E46" i="1"/>
  <c r="E199" i="1"/>
  <c r="E143" i="1"/>
  <c r="E142" i="1" s="1"/>
  <c r="G213" i="1"/>
  <c r="I195" i="1"/>
  <c r="H195" i="1"/>
  <c r="E170" i="1"/>
  <c r="E209" i="1"/>
  <c r="E214" i="1"/>
  <c r="E187" i="1"/>
  <c r="E186" i="1" s="1"/>
  <c r="L195" i="1"/>
  <c r="E221" i="1"/>
  <c r="G195" i="1"/>
  <c r="M195" i="1"/>
  <c r="K195" i="1"/>
  <c r="F195" i="1"/>
  <c r="E204" i="1"/>
  <c r="J195" i="1"/>
  <c r="K110" i="1"/>
  <c r="L127" i="1"/>
  <c r="H110" i="1"/>
  <c r="I110" i="1"/>
  <c r="J110" i="1"/>
  <c r="G110" i="1"/>
  <c r="E74" i="1"/>
  <c r="K84" i="1"/>
  <c r="J84" i="1"/>
  <c r="I84" i="1"/>
  <c r="H84" i="1"/>
  <c r="G84" i="1"/>
  <c r="F84" i="1"/>
  <c r="N9" i="1" l="1"/>
  <c r="J9" i="1"/>
  <c r="H9" i="1"/>
  <c r="I9" i="1"/>
  <c r="K9" i="1"/>
  <c r="E45" i="1"/>
  <c r="E38" i="1"/>
  <c r="L9" i="1"/>
  <c r="E28" i="1"/>
  <c r="G9" i="1"/>
  <c r="M9" i="1"/>
  <c r="O55" i="1"/>
  <c r="I185" i="1"/>
  <c r="H185" i="1"/>
  <c r="H100" i="1"/>
  <c r="M185" i="1"/>
  <c r="G141" i="1"/>
  <c r="K185" i="1"/>
  <c r="O100" i="1"/>
  <c r="L185" i="1"/>
  <c r="E169" i="1"/>
  <c r="N100" i="1"/>
  <c r="H141" i="1"/>
  <c r="N141" i="1"/>
  <c r="G100" i="1"/>
  <c r="J100" i="1"/>
  <c r="M141" i="1"/>
  <c r="I100" i="1"/>
  <c r="K141" i="1"/>
  <c r="N55" i="1"/>
  <c r="F141" i="1"/>
  <c r="G185" i="1"/>
  <c r="I141" i="1"/>
  <c r="K100" i="1"/>
  <c r="L100" i="1"/>
  <c r="M100" i="1"/>
  <c r="L141" i="1"/>
  <c r="J141" i="1"/>
  <c r="E195" i="1"/>
  <c r="J185" i="1"/>
  <c r="O185" i="1"/>
  <c r="E141" i="1"/>
  <c r="F185" i="1"/>
  <c r="N185" i="1"/>
  <c r="E213" i="1"/>
  <c r="F91" i="1"/>
  <c r="F83" i="1" s="1"/>
  <c r="I83" i="1"/>
  <c r="J83" i="1"/>
  <c r="E185" i="1" l="1"/>
  <c r="E53" i="1"/>
  <c r="F74" i="1"/>
  <c r="K83" i="1" l="1"/>
  <c r="J57" i="1" l="1"/>
  <c r="J56" i="1" s="1"/>
  <c r="I57" i="1"/>
  <c r="I56" i="1" s="1"/>
  <c r="F57" i="1"/>
  <c r="F56" i="1" s="1"/>
  <c r="G57" i="1"/>
  <c r="G56" i="1" s="1"/>
  <c r="H57" i="1"/>
  <c r="H56" i="1" s="1"/>
  <c r="K57" i="1"/>
  <c r="K56" i="1" s="1"/>
  <c r="L57" i="1"/>
  <c r="L56" i="1" s="1"/>
  <c r="M57" i="1"/>
  <c r="M56" i="1" s="1"/>
  <c r="E44" i="1" l="1"/>
  <c r="E37" i="1" s="1"/>
  <c r="F118" i="1"/>
  <c r="F102" i="1"/>
  <c r="F101" i="1" s="1"/>
  <c r="F111" i="1"/>
  <c r="H83" i="1"/>
  <c r="F28" i="1" l="1"/>
  <c r="F11" i="1"/>
  <c r="F10" i="1" s="1"/>
  <c r="F38" i="1"/>
  <c r="E135" i="1"/>
  <c r="E127" i="1" s="1"/>
  <c r="F37" i="1" l="1"/>
  <c r="G83" i="1"/>
  <c r="G74" i="1"/>
  <c r="F20" i="1" l="1"/>
  <c r="E91" i="1" l="1"/>
  <c r="E84" i="1"/>
  <c r="E57" i="1"/>
  <c r="E56" i="1" s="1"/>
  <c r="F66" i="1"/>
  <c r="G66" i="1"/>
  <c r="H66" i="1"/>
  <c r="I66" i="1"/>
  <c r="J66" i="1"/>
  <c r="K66" i="1"/>
  <c r="H74" i="1"/>
  <c r="I74" i="1"/>
  <c r="J74" i="1"/>
  <c r="K74" i="1"/>
  <c r="L74" i="1"/>
  <c r="F79" i="1"/>
  <c r="G79" i="1"/>
  <c r="E83" i="1" l="1"/>
  <c r="E66" i="1"/>
  <c r="E65" i="1" s="1"/>
  <c r="L65" i="1"/>
  <c r="H65" i="1"/>
  <c r="E79" i="1"/>
  <c r="K65" i="1"/>
  <c r="G65" i="1"/>
  <c r="J65" i="1"/>
  <c r="F65" i="1"/>
  <c r="I65" i="1"/>
  <c r="E55" i="1" l="1"/>
  <c r="F55" i="1"/>
  <c r="F114" i="1"/>
  <c r="F110" i="1" s="1"/>
  <c r="F100" i="1" s="1"/>
  <c r="E102" i="1" l="1"/>
  <c r="E101" i="1" s="1"/>
  <c r="E111" i="1"/>
  <c r="E114" i="1"/>
  <c r="E118" i="1"/>
  <c r="E110" i="1" l="1"/>
  <c r="E100" i="1" s="1"/>
  <c r="H55" i="1"/>
  <c r="M55" i="1"/>
  <c r="J55" i="1"/>
  <c r="L55" i="1"/>
  <c r="K55" i="1"/>
  <c r="G55" i="1"/>
  <c r="I55" i="1"/>
  <c r="F23" i="1" l="1"/>
  <c r="F19" i="1" s="1"/>
  <c r="F9" i="1" s="1"/>
  <c r="E11" i="1" l="1"/>
  <c r="E10" i="1" s="1"/>
  <c r="E20" i="1"/>
  <c r="E23" i="1"/>
  <c r="E19" i="1" l="1"/>
  <c r="E9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PAIRCA-PAN01_SQL2008 SOCIALES24 VCONDUCTOR.odc" keepAlive="1" name="PAIRCA-PAN01_SQL2008 SOCIALES24 VCONDUCTOR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CONDUCTOR&quot;" commandType="3"/>
  </connection>
  <connection id="8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<sst xmlns="http://schemas.openxmlformats.org/spreadsheetml/2006/main" count="1174" uniqueCount="50">
  <si>
    <t xml:space="preserve"> </t>
  </si>
  <si>
    <t>Clase</t>
  </si>
  <si>
    <t>Caída de persona o cosa del vehículo en marcha</t>
  </si>
  <si>
    <t>Total</t>
  </si>
  <si>
    <t>Placa y tipo de vehículo</t>
  </si>
  <si>
    <t xml:space="preserve">Oficial (funcionario público y  </t>
  </si>
  <si>
    <t>Particular</t>
  </si>
  <si>
    <t>Motocicleta y motoneta</t>
  </si>
  <si>
    <t>Comercial</t>
  </si>
  <si>
    <t>Taxi</t>
  </si>
  <si>
    <t>Bus colegial</t>
  </si>
  <si>
    <t>Diplomático y consular</t>
  </si>
  <si>
    <t>Misión internacional</t>
  </si>
  <si>
    <t>Distrito de Panamá</t>
  </si>
  <si>
    <t>Distrito de San Miguelito</t>
  </si>
  <si>
    <t>Resto de la República</t>
  </si>
  <si>
    <t>Colisión y atropello</t>
  </si>
  <si>
    <t>Microbús</t>
  </si>
  <si>
    <t>Bicicleta</t>
  </si>
  <si>
    <t>Fuente: Departamento de Operaciones del Tránsito de la Policía Nacional.</t>
  </si>
  <si>
    <t>Ómnibus</t>
  </si>
  <si>
    <t>Ambulancia</t>
  </si>
  <si>
    <t>Camión</t>
  </si>
  <si>
    <t>Grúa</t>
  </si>
  <si>
    <t>Mula</t>
  </si>
  <si>
    <t>Automóviles para pasajeros</t>
  </si>
  <si>
    <t>Camioneta</t>
  </si>
  <si>
    <t>Sedán y coupé</t>
  </si>
  <si>
    <t>Pick-up (doble cabina)</t>
  </si>
  <si>
    <t>Panel</t>
  </si>
  <si>
    <t>Camiones</t>
  </si>
  <si>
    <t>- Cantidad nula o cero.</t>
  </si>
  <si>
    <t>Otros</t>
  </si>
  <si>
    <t>TOTAL</t>
  </si>
  <si>
    <t xml:space="preserve">  propiedad del Estado)</t>
  </si>
  <si>
    <t xml:space="preserve">Colisión con objeto fijo </t>
  </si>
  <si>
    <t>Atropello</t>
  </si>
  <si>
    <t>-</t>
  </si>
  <si>
    <t xml:space="preserve">DISTRITOS DE PANAMÁ, SAN MIGUELITO, ARRAIJÁN Y RESTO DE LA REPÚBLICA,  </t>
  </si>
  <si>
    <t xml:space="preserve">Colisión </t>
  </si>
  <si>
    <t>Vuelco (Caída en cuneta)</t>
  </si>
  <si>
    <t>Colisión y vuelco</t>
  </si>
  <si>
    <t>Atropello y fuga (1)</t>
  </si>
  <si>
    <t>Atropello y colisión</t>
  </si>
  <si>
    <t>Atropello y vuelco</t>
  </si>
  <si>
    <t>Distrito de Arraiján</t>
  </si>
  <si>
    <t xml:space="preserve">Cuadro 28. CONDUCTORES IMPLICADOS EN ACCIDENTES DE TRÁNSITO EN LA REPÚBLICA, </t>
  </si>
  <si>
    <t>POR CLASE, SEGÚN PLACA Y TIPO DE VEHÍCULO: AÑO 2024</t>
  </si>
  <si>
    <t>(1) Incluye atropello y fuga, con base en los casos registrados por denuncias.</t>
  </si>
  <si>
    <t>Conductores implicados en accidentes de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</si>
</sst>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2" fillId="0" borderId="5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1" fillId="0" borderId="4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1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164" fontId="1" fillId="0" borderId="0" xfId="0" applyNumberFormat="1" applyFont="1" applyFill="1" applyBorder="1"/>
    <xf numFmtId="3" fontId="2" fillId="0" borderId="5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6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tabSelected="1" topLeftCell="A97" zoomScaleNormal="100" zoomScaleSheetLayoutView="100" workbookViewId="0">
      <selection activeCell="G14" sqref="G14"/>
    </sheetView>
  </sheetViews>
  <sheetFormatPr baseColWidth="10" defaultRowHeight="20.100000000000001" customHeight="1" x14ac:dyDescent="0.2"/>
  <cols>
    <col min="1" max="3" width="1.7109375" style="4" customWidth="1"/>
    <col min="4" max="4" width="25.28515625" style="4" customWidth="1"/>
    <col min="5" max="5" width="8" style="24" customWidth="1"/>
    <col min="6" max="6" width="8" style="10" customWidth="1"/>
    <col min="7" max="7" width="8.5703125" style="10" customWidth="1"/>
    <col min="8" max="8" width="9.140625" style="10" customWidth="1"/>
    <col min="9" max="9" width="9.28515625" style="10" customWidth="1"/>
    <col min="10" max="10" width="11" style="10" customWidth="1"/>
    <col min="11" max="11" width="9" style="10" customWidth="1"/>
    <col min="12" max="12" width="8.85546875" style="10" customWidth="1"/>
    <col min="13" max="13" width="9.7109375" style="10" customWidth="1"/>
    <col min="14" max="15" width="9.5703125" style="4" customWidth="1"/>
    <col min="16" max="16" width="11.42578125" style="5"/>
    <col min="17" max="161" width="11.42578125" style="4"/>
    <col min="162" max="162" width="39.5703125" style="4" customWidth="1"/>
    <col min="163" max="163" width="11.42578125" style="4" customWidth="1"/>
    <col min="164" max="164" width="12.28515625" style="4" customWidth="1"/>
    <col min="165" max="165" width="11.42578125" style="4" customWidth="1"/>
    <col min="166" max="166" width="10.28515625" style="4" customWidth="1"/>
    <col min="167" max="167" width="13.28515625" style="4" customWidth="1"/>
    <col min="168" max="168" width="10.28515625" style="4" customWidth="1"/>
    <col min="169" max="169" width="11.140625" style="4" customWidth="1"/>
    <col min="170" max="170" width="10.28515625" style="4" customWidth="1"/>
    <col min="171" max="417" width="11.42578125" style="4"/>
    <col min="418" max="418" width="39.5703125" style="4" customWidth="1"/>
    <col min="419" max="419" width="11.42578125" style="4" customWidth="1"/>
    <col min="420" max="420" width="12.28515625" style="4" customWidth="1"/>
    <col min="421" max="421" width="11.42578125" style="4" customWidth="1"/>
    <col min="422" max="422" width="10.28515625" style="4" customWidth="1"/>
    <col min="423" max="423" width="13.28515625" style="4" customWidth="1"/>
    <col min="424" max="424" width="10.28515625" style="4" customWidth="1"/>
    <col min="425" max="425" width="11.140625" style="4" customWidth="1"/>
    <col min="426" max="426" width="10.28515625" style="4" customWidth="1"/>
    <col min="427" max="673" width="11.42578125" style="4"/>
    <col min="674" max="674" width="39.5703125" style="4" customWidth="1"/>
    <col min="675" max="675" width="11.42578125" style="4" customWidth="1"/>
    <col min="676" max="676" width="12.28515625" style="4" customWidth="1"/>
    <col min="677" max="677" width="11.42578125" style="4" customWidth="1"/>
    <col min="678" max="678" width="10.28515625" style="4" customWidth="1"/>
    <col min="679" max="679" width="13.28515625" style="4" customWidth="1"/>
    <col min="680" max="680" width="10.28515625" style="4" customWidth="1"/>
    <col min="681" max="681" width="11.140625" style="4" customWidth="1"/>
    <col min="682" max="682" width="10.28515625" style="4" customWidth="1"/>
    <col min="683" max="929" width="11.42578125" style="4"/>
    <col min="930" max="930" width="39.5703125" style="4" customWidth="1"/>
    <col min="931" max="931" width="11.42578125" style="4" customWidth="1"/>
    <col min="932" max="932" width="12.28515625" style="4" customWidth="1"/>
    <col min="933" max="933" width="11.42578125" style="4" customWidth="1"/>
    <col min="934" max="934" width="10.28515625" style="4" customWidth="1"/>
    <col min="935" max="935" width="13.28515625" style="4" customWidth="1"/>
    <col min="936" max="936" width="10.28515625" style="4" customWidth="1"/>
    <col min="937" max="937" width="11.140625" style="4" customWidth="1"/>
    <col min="938" max="938" width="10.28515625" style="4" customWidth="1"/>
    <col min="939" max="1185" width="11.42578125" style="4"/>
    <col min="1186" max="1186" width="39.5703125" style="4" customWidth="1"/>
    <col min="1187" max="1187" width="11.42578125" style="4" customWidth="1"/>
    <col min="1188" max="1188" width="12.28515625" style="4" customWidth="1"/>
    <col min="1189" max="1189" width="11.42578125" style="4" customWidth="1"/>
    <col min="1190" max="1190" width="10.28515625" style="4" customWidth="1"/>
    <col min="1191" max="1191" width="13.28515625" style="4" customWidth="1"/>
    <col min="1192" max="1192" width="10.28515625" style="4" customWidth="1"/>
    <col min="1193" max="1193" width="11.140625" style="4" customWidth="1"/>
    <col min="1194" max="1194" width="10.28515625" style="4" customWidth="1"/>
    <col min="1195" max="1441" width="11.42578125" style="4"/>
    <col min="1442" max="1442" width="39.5703125" style="4" customWidth="1"/>
    <col min="1443" max="1443" width="11.42578125" style="4" customWidth="1"/>
    <col min="1444" max="1444" width="12.28515625" style="4" customWidth="1"/>
    <col min="1445" max="1445" width="11.42578125" style="4" customWidth="1"/>
    <col min="1446" max="1446" width="10.28515625" style="4" customWidth="1"/>
    <col min="1447" max="1447" width="13.28515625" style="4" customWidth="1"/>
    <col min="1448" max="1448" width="10.28515625" style="4" customWidth="1"/>
    <col min="1449" max="1449" width="11.140625" style="4" customWidth="1"/>
    <col min="1450" max="1450" width="10.28515625" style="4" customWidth="1"/>
    <col min="1451" max="1697" width="11.42578125" style="4"/>
    <col min="1698" max="1698" width="39.5703125" style="4" customWidth="1"/>
    <col min="1699" max="1699" width="11.42578125" style="4" customWidth="1"/>
    <col min="1700" max="1700" width="12.28515625" style="4" customWidth="1"/>
    <col min="1701" max="1701" width="11.42578125" style="4" customWidth="1"/>
    <col min="1702" max="1702" width="10.28515625" style="4" customWidth="1"/>
    <col min="1703" max="1703" width="13.28515625" style="4" customWidth="1"/>
    <col min="1704" max="1704" width="10.28515625" style="4" customWidth="1"/>
    <col min="1705" max="1705" width="11.140625" style="4" customWidth="1"/>
    <col min="1706" max="1706" width="10.28515625" style="4" customWidth="1"/>
    <col min="1707" max="1953" width="11.42578125" style="4"/>
    <col min="1954" max="1954" width="39.5703125" style="4" customWidth="1"/>
    <col min="1955" max="1955" width="11.42578125" style="4" customWidth="1"/>
    <col min="1956" max="1956" width="12.28515625" style="4" customWidth="1"/>
    <col min="1957" max="1957" width="11.42578125" style="4" customWidth="1"/>
    <col min="1958" max="1958" width="10.28515625" style="4" customWidth="1"/>
    <col min="1959" max="1959" width="13.28515625" style="4" customWidth="1"/>
    <col min="1960" max="1960" width="10.28515625" style="4" customWidth="1"/>
    <col min="1961" max="1961" width="11.140625" style="4" customWidth="1"/>
    <col min="1962" max="1962" width="10.28515625" style="4" customWidth="1"/>
    <col min="1963" max="2209" width="11.42578125" style="4"/>
    <col min="2210" max="2210" width="39.5703125" style="4" customWidth="1"/>
    <col min="2211" max="2211" width="11.42578125" style="4" customWidth="1"/>
    <col min="2212" max="2212" width="12.28515625" style="4" customWidth="1"/>
    <col min="2213" max="2213" width="11.42578125" style="4" customWidth="1"/>
    <col min="2214" max="2214" width="10.28515625" style="4" customWidth="1"/>
    <col min="2215" max="2215" width="13.28515625" style="4" customWidth="1"/>
    <col min="2216" max="2216" width="10.28515625" style="4" customWidth="1"/>
    <col min="2217" max="2217" width="11.140625" style="4" customWidth="1"/>
    <col min="2218" max="2218" width="10.28515625" style="4" customWidth="1"/>
    <col min="2219" max="2465" width="11.42578125" style="4"/>
    <col min="2466" max="2466" width="39.5703125" style="4" customWidth="1"/>
    <col min="2467" max="2467" width="11.42578125" style="4" customWidth="1"/>
    <col min="2468" max="2468" width="12.28515625" style="4" customWidth="1"/>
    <col min="2469" max="2469" width="11.42578125" style="4" customWidth="1"/>
    <col min="2470" max="2470" width="10.28515625" style="4" customWidth="1"/>
    <col min="2471" max="2471" width="13.28515625" style="4" customWidth="1"/>
    <col min="2472" max="2472" width="10.28515625" style="4" customWidth="1"/>
    <col min="2473" max="2473" width="11.140625" style="4" customWidth="1"/>
    <col min="2474" max="2474" width="10.28515625" style="4" customWidth="1"/>
    <col min="2475" max="2721" width="11.42578125" style="4"/>
    <col min="2722" max="2722" width="39.5703125" style="4" customWidth="1"/>
    <col min="2723" max="2723" width="11.42578125" style="4" customWidth="1"/>
    <col min="2724" max="2724" width="12.28515625" style="4" customWidth="1"/>
    <col min="2725" max="2725" width="11.42578125" style="4" customWidth="1"/>
    <col min="2726" max="2726" width="10.28515625" style="4" customWidth="1"/>
    <col min="2727" max="2727" width="13.28515625" style="4" customWidth="1"/>
    <col min="2728" max="2728" width="10.28515625" style="4" customWidth="1"/>
    <col min="2729" max="2729" width="11.140625" style="4" customWidth="1"/>
    <col min="2730" max="2730" width="10.28515625" style="4" customWidth="1"/>
    <col min="2731" max="2977" width="11.42578125" style="4"/>
    <col min="2978" max="2978" width="39.5703125" style="4" customWidth="1"/>
    <col min="2979" max="2979" width="11.42578125" style="4" customWidth="1"/>
    <col min="2980" max="2980" width="12.28515625" style="4" customWidth="1"/>
    <col min="2981" max="2981" width="11.42578125" style="4" customWidth="1"/>
    <col min="2982" max="2982" width="10.28515625" style="4" customWidth="1"/>
    <col min="2983" max="2983" width="13.28515625" style="4" customWidth="1"/>
    <col min="2984" max="2984" width="10.28515625" style="4" customWidth="1"/>
    <col min="2985" max="2985" width="11.140625" style="4" customWidth="1"/>
    <col min="2986" max="2986" width="10.28515625" style="4" customWidth="1"/>
    <col min="2987" max="3233" width="11.42578125" style="4"/>
    <col min="3234" max="3234" width="39.5703125" style="4" customWidth="1"/>
    <col min="3235" max="3235" width="11.42578125" style="4" customWidth="1"/>
    <col min="3236" max="3236" width="12.28515625" style="4" customWidth="1"/>
    <col min="3237" max="3237" width="11.42578125" style="4" customWidth="1"/>
    <col min="3238" max="3238" width="10.28515625" style="4" customWidth="1"/>
    <col min="3239" max="3239" width="13.28515625" style="4" customWidth="1"/>
    <col min="3240" max="3240" width="10.28515625" style="4" customWidth="1"/>
    <col min="3241" max="3241" width="11.140625" style="4" customWidth="1"/>
    <col min="3242" max="3242" width="10.28515625" style="4" customWidth="1"/>
    <col min="3243" max="3489" width="11.42578125" style="4"/>
    <col min="3490" max="3490" width="39.5703125" style="4" customWidth="1"/>
    <col min="3491" max="3491" width="11.42578125" style="4" customWidth="1"/>
    <col min="3492" max="3492" width="12.28515625" style="4" customWidth="1"/>
    <col min="3493" max="3493" width="11.42578125" style="4" customWidth="1"/>
    <col min="3494" max="3494" width="10.28515625" style="4" customWidth="1"/>
    <col min="3495" max="3495" width="13.28515625" style="4" customWidth="1"/>
    <col min="3496" max="3496" width="10.28515625" style="4" customWidth="1"/>
    <col min="3497" max="3497" width="11.140625" style="4" customWidth="1"/>
    <col min="3498" max="3498" width="10.28515625" style="4" customWidth="1"/>
    <col min="3499" max="3745" width="11.42578125" style="4"/>
    <col min="3746" max="3746" width="39.5703125" style="4" customWidth="1"/>
    <col min="3747" max="3747" width="11.42578125" style="4" customWidth="1"/>
    <col min="3748" max="3748" width="12.28515625" style="4" customWidth="1"/>
    <col min="3749" max="3749" width="11.42578125" style="4" customWidth="1"/>
    <col min="3750" max="3750" width="10.28515625" style="4" customWidth="1"/>
    <col min="3751" max="3751" width="13.28515625" style="4" customWidth="1"/>
    <col min="3752" max="3752" width="10.28515625" style="4" customWidth="1"/>
    <col min="3753" max="3753" width="11.140625" style="4" customWidth="1"/>
    <col min="3754" max="3754" width="10.28515625" style="4" customWidth="1"/>
    <col min="3755" max="4001" width="11.42578125" style="4"/>
    <col min="4002" max="4002" width="39.5703125" style="4" customWidth="1"/>
    <col min="4003" max="4003" width="11.42578125" style="4" customWidth="1"/>
    <col min="4004" max="4004" width="12.28515625" style="4" customWidth="1"/>
    <col min="4005" max="4005" width="11.42578125" style="4" customWidth="1"/>
    <col min="4006" max="4006" width="10.28515625" style="4" customWidth="1"/>
    <col min="4007" max="4007" width="13.28515625" style="4" customWidth="1"/>
    <col min="4008" max="4008" width="10.28515625" style="4" customWidth="1"/>
    <col min="4009" max="4009" width="11.140625" style="4" customWidth="1"/>
    <col min="4010" max="4010" width="10.28515625" style="4" customWidth="1"/>
    <col min="4011" max="4257" width="11.42578125" style="4"/>
    <col min="4258" max="4258" width="39.5703125" style="4" customWidth="1"/>
    <col min="4259" max="4259" width="11.42578125" style="4" customWidth="1"/>
    <col min="4260" max="4260" width="12.28515625" style="4" customWidth="1"/>
    <col min="4261" max="4261" width="11.42578125" style="4" customWidth="1"/>
    <col min="4262" max="4262" width="10.28515625" style="4" customWidth="1"/>
    <col min="4263" max="4263" width="13.28515625" style="4" customWidth="1"/>
    <col min="4264" max="4264" width="10.28515625" style="4" customWidth="1"/>
    <col min="4265" max="4265" width="11.140625" style="4" customWidth="1"/>
    <col min="4266" max="4266" width="10.28515625" style="4" customWidth="1"/>
    <col min="4267" max="4513" width="11.42578125" style="4"/>
    <col min="4514" max="4514" width="39.5703125" style="4" customWidth="1"/>
    <col min="4515" max="4515" width="11.42578125" style="4" customWidth="1"/>
    <col min="4516" max="4516" width="12.28515625" style="4" customWidth="1"/>
    <col min="4517" max="4517" width="11.42578125" style="4" customWidth="1"/>
    <col min="4518" max="4518" width="10.28515625" style="4" customWidth="1"/>
    <col min="4519" max="4519" width="13.28515625" style="4" customWidth="1"/>
    <col min="4520" max="4520" width="10.28515625" style="4" customWidth="1"/>
    <col min="4521" max="4521" width="11.140625" style="4" customWidth="1"/>
    <col min="4522" max="4522" width="10.28515625" style="4" customWidth="1"/>
    <col min="4523" max="4769" width="11.42578125" style="4"/>
    <col min="4770" max="4770" width="39.5703125" style="4" customWidth="1"/>
    <col min="4771" max="4771" width="11.42578125" style="4" customWidth="1"/>
    <col min="4772" max="4772" width="12.28515625" style="4" customWidth="1"/>
    <col min="4773" max="4773" width="11.42578125" style="4" customWidth="1"/>
    <col min="4774" max="4774" width="10.28515625" style="4" customWidth="1"/>
    <col min="4775" max="4775" width="13.28515625" style="4" customWidth="1"/>
    <col min="4776" max="4776" width="10.28515625" style="4" customWidth="1"/>
    <col min="4777" max="4777" width="11.140625" style="4" customWidth="1"/>
    <col min="4778" max="4778" width="10.28515625" style="4" customWidth="1"/>
    <col min="4779" max="5025" width="11.42578125" style="4"/>
    <col min="5026" max="5026" width="39.5703125" style="4" customWidth="1"/>
    <col min="5027" max="5027" width="11.42578125" style="4" customWidth="1"/>
    <col min="5028" max="5028" width="12.28515625" style="4" customWidth="1"/>
    <col min="5029" max="5029" width="11.42578125" style="4" customWidth="1"/>
    <col min="5030" max="5030" width="10.28515625" style="4" customWidth="1"/>
    <col min="5031" max="5031" width="13.28515625" style="4" customWidth="1"/>
    <col min="5032" max="5032" width="10.28515625" style="4" customWidth="1"/>
    <col min="5033" max="5033" width="11.140625" style="4" customWidth="1"/>
    <col min="5034" max="5034" width="10.28515625" style="4" customWidth="1"/>
    <col min="5035" max="5281" width="11.42578125" style="4"/>
    <col min="5282" max="5282" width="39.5703125" style="4" customWidth="1"/>
    <col min="5283" max="5283" width="11.42578125" style="4" customWidth="1"/>
    <col min="5284" max="5284" width="12.28515625" style="4" customWidth="1"/>
    <col min="5285" max="5285" width="11.42578125" style="4" customWidth="1"/>
    <col min="5286" max="5286" width="10.28515625" style="4" customWidth="1"/>
    <col min="5287" max="5287" width="13.28515625" style="4" customWidth="1"/>
    <col min="5288" max="5288" width="10.28515625" style="4" customWidth="1"/>
    <col min="5289" max="5289" width="11.140625" style="4" customWidth="1"/>
    <col min="5290" max="5290" width="10.28515625" style="4" customWidth="1"/>
    <col min="5291" max="5537" width="11.42578125" style="4"/>
    <col min="5538" max="5538" width="39.5703125" style="4" customWidth="1"/>
    <col min="5539" max="5539" width="11.42578125" style="4" customWidth="1"/>
    <col min="5540" max="5540" width="12.28515625" style="4" customWidth="1"/>
    <col min="5541" max="5541" width="11.42578125" style="4" customWidth="1"/>
    <col min="5542" max="5542" width="10.28515625" style="4" customWidth="1"/>
    <col min="5543" max="5543" width="13.28515625" style="4" customWidth="1"/>
    <col min="5544" max="5544" width="10.28515625" style="4" customWidth="1"/>
    <col min="5545" max="5545" width="11.140625" style="4" customWidth="1"/>
    <col min="5546" max="5546" width="10.28515625" style="4" customWidth="1"/>
    <col min="5547" max="5793" width="11.42578125" style="4"/>
    <col min="5794" max="5794" width="39.5703125" style="4" customWidth="1"/>
    <col min="5795" max="5795" width="11.42578125" style="4" customWidth="1"/>
    <col min="5796" max="5796" width="12.28515625" style="4" customWidth="1"/>
    <col min="5797" max="5797" width="11.42578125" style="4" customWidth="1"/>
    <col min="5798" max="5798" width="10.28515625" style="4" customWidth="1"/>
    <col min="5799" max="5799" width="13.28515625" style="4" customWidth="1"/>
    <col min="5800" max="5800" width="10.28515625" style="4" customWidth="1"/>
    <col min="5801" max="5801" width="11.140625" style="4" customWidth="1"/>
    <col min="5802" max="5802" width="10.28515625" style="4" customWidth="1"/>
    <col min="5803" max="6049" width="11.42578125" style="4"/>
    <col min="6050" max="6050" width="39.5703125" style="4" customWidth="1"/>
    <col min="6051" max="6051" width="11.42578125" style="4" customWidth="1"/>
    <col min="6052" max="6052" width="12.28515625" style="4" customWidth="1"/>
    <col min="6053" max="6053" width="11.42578125" style="4" customWidth="1"/>
    <col min="6054" max="6054" width="10.28515625" style="4" customWidth="1"/>
    <col min="6055" max="6055" width="13.28515625" style="4" customWidth="1"/>
    <col min="6056" max="6056" width="10.28515625" style="4" customWidth="1"/>
    <col min="6057" max="6057" width="11.140625" style="4" customWidth="1"/>
    <col min="6058" max="6058" width="10.28515625" style="4" customWidth="1"/>
    <col min="6059" max="6305" width="11.42578125" style="4"/>
    <col min="6306" max="6306" width="39.5703125" style="4" customWidth="1"/>
    <col min="6307" max="6307" width="11.42578125" style="4" customWidth="1"/>
    <col min="6308" max="6308" width="12.28515625" style="4" customWidth="1"/>
    <col min="6309" max="6309" width="11.42578125" style="4" customWidth="1"/>
    <col min="6310" max="6310" width="10.28515625" style="4" customWidth="1"/>
    <col min="6311" max="6311" width="13.28515625" style="4" customWidth="1"/>
    <col min="6312" max="6312" width="10.28515625" style="4" customWidth="1"/>
    <col min="6313" max="6313" width="11.140625" style="4" customWidth="1"/>
    <col min="6314" max="6314" width="10.28515625" style="4" customWidth="1"/>
    <col min="6315" max="6561" width="11.42578125" style="4"/>
    <col min="6562" max="6562" width="39.5703125" style="4" customWidth="1"/>
    <col min="6563" max="6563" width="11.42578125" style="4" customWidth="1"/>
    <col min="6564" max="6564" width="12.28515625" style="4" customWidth="1"/>
    <col min="6565" max="6565" width="11.42578125" style="4" customWidth="1"/>
    <col min="6566" max="6566" width="10.28515625" style="4" customWidth="1"/>
    <col min="6567" max="6567" width="13.28515625" style="4" customWidth="1"/>
    <col min="6568" max="6568" width="10.28515625" style="4" customWidth="1"/>
    <col min="6569" max="6569" width="11.140625" style="4" customWidth="1"/>
    <col min="6570" max="6570" width="10.28515625" style="4" customWidth="1"/>
    <col min="6571" max="6817" width="11.42578125" style="4"/>
    <col min="6818" max="6818" width="39.5703125" style="4" customWidth="1"/>
    <col min="6819" max="6819" width="11.42578125" style="4" customWidth="1"/>
    <col min="6820" max="6820" width="12.28515625" style="4" customWidth="1"/>
    <col min="6821" max="6821" width="11.42578125" style="4" customWidth="1"/>
    <col min="6822" max="6822" width="10.28515625" style="4" customWidth="1"/>
    <col min="6823" max="6823" width="13.28515625" style="4" customWidth="1"/>
    <col min="6824" max="6824" width="10.28515625" style="4" customWidth="1"/>
    <col min="6825" max="6825" width="11.140625" style="4" customWidth="1"/>
    <col min="6826" max="6826" width="10.28515625" style="4" customWidth="1"/>
    <col min="6827" max="7073" width="11.42578125" style="4"/>
    <col min="7074" max="7074" width="39.5703125" style="4" customWidth="1"/>
    <col min="7075" max="7075" width="11.42578125" style="4" customWidth="1"/>
    <col min="7076" max="7076" width="12.28515625" style="4" customWidth="1"/>
    <col min="7077" max="7077" width="11.42578125" style="4" customWidth="1"/>
    <col min="7078" max="7078" width="10.28515625" style="4" customWidth="1"/>
    <col min="7079" max="7079" width="13.28515625" style="4" customWidth="1"/>
    <col min="7080" max="7080" width="10.28515625" style="4" customWidth="1"/>
    <col min="7081" max="7081" width="11.140625" style="4" customWidth="1"/>
    <col min="7082" max="7082" width="10.28515625" style="4" customWidth="1"/>
    <col min="7083" max="7329" width="11.42578125" style="4"/>
    <col min="7330" max="7330" width="39.5703125" style="4" customWidth="1"/>
    <col min="7331" max="7331" width="11.42578125" style="4" customWidth="1"/>
    <col min="7332" max="7332" width="12.28515625" style="4" customWidth="1"/>
    <col min="7333" max="7333" width="11.42578125" style="4" customWidth="1"/>
    <col min="7334" max="7334" width="10.28515625" style="4" customWidth="1"/>
    <col min="7335" max="7335" width="13.28515625" style="4" customWidth="1"/>
    <col min="7336" max="7336" width="10.28515625" style="4" customWidth="1"/>
    <col min="7337" max="7337" width="11.140625" style="4" customWidth="1"/>
    <col min="7338" max="7338" width="10.28515625" style="4" customWidth="1"/>
    <col min="7339" max="7585" width="11.42578125" style="4"/>
    <col min="7586" max="7586" width="39.5703125" style="4" customWidth="1"/>
    <col min="7587" max="7587" width="11.42578125" style="4" customWidth="1"/>
    <col min="7588" max="7588" width="12.28515625" style="4" customWidth="1"/>
    <col min="7589" max="7589" width="11.42578125" style="4" customWidth="1"/>
    <col min="7590" max="7590" width="10.28515625" style="4" customWidth="1"/>
    <col min="7591" max="7591" width="13.28515625" style="4" customWidth="1"/>
    <col min="7592" max="7592" width="10.28515625" style="4" customWidth="1"/>
    <col min="7593" max="7593" width="11.140625" style="4" customWidth="1"/>
    <col min="7594" max="7594" width="10.28515625" style="4" customWidth="1"/>
    <col min="7595" max="7841" width="11.42578125" style="4"/>
    <col min="7842" max="7842" width="39.5703125" style="4" customWidth="1"/>
    <col min="7843" max="7843" width="11.42578125" style="4" customWidth="1"/>
    <col min="7844" max="7844" width="12.28515625" style="4" customWidth="1"/>
    <col min="7845" max="7845" width="11.42578125" style="4" customWidth="1"/>
    <col min="7846" max="7846" width="10.28515625" style="4" customWidth="1"/>
    <col min="7847" max="7847" width="13.28515625" style="4" customWidth="1"/>
    <col min="7848" max="7848" width="10.28515625" style="4" customWidth="1"/>
    <col min="7849" max="7849" width="11.140625" style="4" customWidth="1"/>
    <col min="7850" max="7850" width="10.28515625" style="4" customWidth="1"/>
    <col min="7851" max="8097" width="11.42578125" style="4"/>
    <col min="8098" max="8098" width="39.5703125" style="4" customWidth="1"/>
    <col min="8099" max="8099" width="11.42578125" style="4" customWidth="1"/>
    <col min="8100" max="8100" width="12.28515625" style="4" customWidth="1"/>
    <col min="8101" max="8101" width="11.42578125" style="4" customWidth="1"/>
    <col min="8102" max="8102" width="10.28515625" style="4" customWidth="1"/>
    <col min="8103" max="8103" width="13.28515625" style="4" customWidth="1"/>
    <col min="8104" max="8104" width="10.28515625" style="4" customWidth="1"/>
    <col min="8105" max="8105" width="11.140625" style="4" customWidth="1"/>
    <col min="8106" max="8106" width="10.28515625" style="4" customWidth="1"/>
    <col min="8107" max="8353" width="11.42578125" style="4"/>
    <col min="8354" max="8354" width="39.5703125" style="4" customWidth="1"/>
    <col min="8355" max="8355" width="11.42578125" style="4" customWidth="1"/>
    <col min="8356" max="8356" width="12.28515625" style="4" customWidth="1"/>
    <col min="8357" max="8357" width="11.42578125" style="4" customWidth="1"/>
    <col min="8358" max="8358" width="10.28515625" style="4" customWidth="1"/>
    <col min="8359" max="8359" width="13.28515625" style="4" customWidth="1"/>
    <col min="8360" max="8360" width="10.28515625" style="4" customWidth="1"/>
    <col min="8361" max="8361" width="11.140625" style="4" customWidth="1"/>
    <col min="8362" max="8362" width="10.28515625" style="4" customWidth="1"/>
    <col min="8363" max="8609" width="11.42578125" style="4"/>
    <col min="8610" max="8610" width="39.5703125" style="4" customWidth="1"/>
    <col min="8611" max="8611" width="11.42578125" style="4" customWidth="1"/>
    <col min="8612" max="8612" width="12.28515625" style="4" customWidth="1"/>
    <col min="8613" max="8613" width="11.42578125" style="4" customWidth="1"/>
    <col min="8614" max="8614" width="10.28515625" style="4" customWidth="1"/>
    <col min="8615" max="8615" width="13.28515625" style="4" customWidth="1"/>
    <col min="8616" max="8616" width="10.28515625" style="4" customWidth="1"/>
    <col min="8617" max="8617" width="11.140625" style="4" customWidth="1"/>
    <col min="8618" max="8618" width="10.28515625" style="4" customWidth="1"/>
    <col min="8619" max="8865" width="11.42578125" style="4"/>
    <col min="8866" max="8866" width="39.5703125" style="4" customWidth="1"/>
    <col min="8867" max="8867" width="11.42578125" style="4" customWidth="1"/>
    <col min="8868" max="8868" width="12.28515625" style="4" customWidth="1"/>
    <col min="8869" max="8869" width="11.42578125" style="4" customWidth="1"/>
    <col min="8870" max="8870" width="10.28515625" style="4" customWidth="1"/>
    <col min="8871" max="8871" width="13.28515625" style="4" customWidth="1"/>
    <col min="8872" max="8872" width="10.28515625" style="4" customWidth="1"/>
    <col min="8873" max="8873" width="11.140625" style="4" customWidth="1"/>
    <col min="8874" max="8874" width="10.28515625" style="4" customWidth="1"/>
    <col min="8875" max="9121" width="11.42578125" style="4"/>
    <col min="9122" max="9122" width="39.5703125" style="4" customWidth="1"/>
    <col min="9123" max="9123" width="11.42578125" style="4" customWidth="1"/>
    <col min="9124" max="9124" width="12.28515625" style="4" customWidth="1"/>
    <col min="9125" max="9125" width="11.42578125" style="4" customWidth="1"/>
    <col min="9126" max="9126" width="10.28515625" style="4" customWidth="1"/>
    <col min="9127" max="9127" width="13.28515625" style="4" customWidth="1"/>
    <col min="9128" max="9128" width="10.28515625" style="4" customWidth="1"/>
    <col min="9129" max="9129" width="11.140625" style="4" customWidth="1"/>
    <col min="9130" max="9130" width="10.28515625" style="4" customWidth="1"/>
    <col min="9131" max="9377" width="11.42578125" style="4"/>
    <col min="9378" max="9378" width="39.5703125" style="4" customWidth="1"/>
    <col min="9379" max="9379" width="11.42578125" style="4" customWidth="1"/>
    <col min="9380" max="9380" width="12.28515625" style="4" customWidth="1"/>
    <col min="9381" max="9381" width="11.42578125" style="4" customWidth="1"/>
    <col min="9382" max="9382" width="10.28515625" style="4" customWidth="1"/>
    <col min="9383" max="9383" width="13.28515625" style="4" customWidth="1"/>
    <col min="9384" max="9384" width="10.28515625" style="4" customWidth="1"/>
    <col min="9385" max="9385" width="11.140625" style="4" customWidth="1"/>
    <col min="9386" max="9386" width="10.28515625" style="4" customWidth="1"/>
    <col min="9387" max="9633" width="11.42578125" style="4"/>
    <col min="9634" max="9634" width="39.5703125" style="4" customWidth="1"/>
    <col min="9635" max="9635" width="11.42578125" style="4" customWidth="1"/>
    <col min="9636" max="9636" width="12.28515625" style="4" customWidth="1"/>
    <col min="9637" max="9637" width="11.42578125" style="4" customWidth="1"/>
    <col min="9638" max="9638" width="10.28515625" style="4" customWidth="1"/>
    <col min="9639" max="9639" width="13.28515625" style="4" customWidth="1"/>
    <col min="9640" max="9640" width="10.28515625" style="4" customWidth="1"/>
    <col min="9641" max="9641" width="11.140625" style="4" customWidth="1"/>
    <col min="9642" max="9642" width="10.28515625" style="4" customWidth="1"/>
    <col min="9643" max="9889" width="11.42578125" style="4"/>
    <col min="9890" max="9890" width="39.5703125" style="4" customWidth="1"/>
    <col min="9891" max="9891" width="11.42578125" style="4" customWidth="1"/>
    <col min="9892" max="9892" width="12.28515625" style="4" customWidth="1"/>
    <col min="9893" max="9893" width="11.42578125" style="4" customWidth="1"/>
    <col min="9894" max="9894" width="10.28515625" style="4" customWidth="1"/>
    <col min="9895" max="9895" width="13.28515625" style="4" customWidth="1"/>
    <col min="9896" max="9896" width="10.28515625" style="4" customWidth="1"/>
    <col min="9897" max="9897" width="11.140625" style="4" customWidth="1"/>
    <col min="9898" max="9898" width="10.28515625" style="4" customWidth="1"/>
    <col min="9899" max="10145" width="11.42578125" style="4"/>
    <col min="10146" max="10146" width="39.5703125" style="4" customWidth="1"/>
    <col min="10147" max="10147" width="11.42578125" style="4" customWidth="1"/>
    <col min="10148" max="10148" width="12.28515625" style="4" customWidth="1"/>
    <col min="10149" max="10149" width="11.42578125" style="4" customWidth="1"/>
    <col min="10150" max="10150" width="10.28515625" style="4" customWidth="1"/>
    <col min="10151" max="10151" width="13.28515625" style="4" customWidth="1"/>
    <col min="10152" max="10152" width="10.28515625" style="4" customWidth="1"/>
    <col min="10153" max="10153" width="11.140625" style="4" customWidth="1"/>
    <col min="10154" max="10154" width="10.28515625" style="4" customWidth="1"/>
    <col min="10155" max="10401" width="11.42578125" style="4"/>
    <col min="10402" max="10402" width="39.5703125" style="4" customWidth="1"/>
    <col min="10403" max="10403" width="11.42578125" style="4" customWidth="1"/>
    <col min="10404" max="10404" width="12.28515625" style="4" customWidth="1"/>
    <col min="10405" max="10405" width="11.42578125" style="4" customWidth="1"/>
    <col min="10406" max="10406" width="10.28515625" style="4" customWidth="1"/>
    <col min="10407" max="10407" width="13.28515625" style="4" customWidth="1"/>
    <col min="10408" max="10408" width="10.28515625" style="4" customWidth="1"/>
    <col min="10409" max="10409" width="11.140625" style="4" customWidth="1"/>
    <col min="10410" max="10410" width="10.28515625" style="4" customWidth="1"/>
    <col min="10411" max="10657" width="11.42578125" style="4"/>
    <col min="10658" max="10658" width="39.5703125" style="4" customWidth="1"/>
    <col min="10659" max="10659" width="11.42578125" style="4" customWidth="1"/>
    <col min="10660" max="10660" width="12.28515625" style="4" customWidth="1"/>
    <col min="10661" max="10661" width="11.42578125" style="4" customWidth="1"/>
    <col min="10662" max="10662" width="10.28515625" style="4" customWidth="1"/>
    <col min="10663" max="10663" width="13.28515625" style="4" customWidth="1"/>
    <col min="10664" max="10664" width="10.28515625" style="4" customWidth="1"/>
    <col min="10665" max="10665" width="11.140625" style="4" customWidth="1"/>
    <col min="10666" max="10666" width="10.28515625" style="4" customWidth="1"/>
    <col min="10667" max="10913" width="11.42578125" style="4"/>
    <col min="10914" max="10914" width="39.5703125" style="4" customWidth="1"/>
    <col min="10915" max="10915" width="11.42578125" style="4" customWidth="1"/>
    <col min="10916" max="10916" width="12.28515625" style="4" customWidth="1"/>
    <col min="10917" max="10917" width="11.42578125" style="4" customWidth="1"/>
    <col min="10918" max="10918" width="10.28515625" style="4" customWidth="1"/>
    <col min="10919" max="10919" width="13.28515625" style="4" customWidth="1"/>
    <col min="10920" max="10920" width="10.28515625" style="4" customWidth="1"/>
    <col min="10921" max="10921" width="11.140625" style="4" customWidth="1"/>
    <col min="10922" max="10922" width="10.28515625" style="4" customWidth="1"/>
    <col min="10923" max="11169" width="11.42578125" style="4"/>
    <col min="11170" max="11170" width="39.5703125" style="4" customWidth="1"/>
    <col min="11171" max="11171" width="11.42578125" style="4" customWidth="1"/>
    <col min="11172" max="11172" width="12.28515625" style="4" customWidth="1"/>
    <col min="11173" max="11173" width="11.42578125" style="4" customWidth="1"/>
    <col min="11174" max="11174" width="10.28515625" style="4" customWidth="1"/>
    <col min="11175" max="11175" width="13.28515625" style="4" customWidth="1"/>
    <col min="11176" max="11176" width="10.28515625" style="4" customWidth="1"/>
    <col min="11177" max="11177" width="11.140625" style="4" customWidth="1"/>
    <col min="11178" max="11178" width="10.28515625" style="4" customWidth="1"/>
    <col min="11179" max="11425" width="11.42578125" style="4"/>
    <col min="11426" max="11426" width="39.5703125" style="4" customWidth="1"/>
    <col min="11427" max="11427" width="11.42578125" style="4" customWidth="1"/>
    <col min="11428" max="11428" width="12.28515625" style="4" customWidth="1"/>
    <col min="11429" max="11429" width="11.42578125" style="4" customWidth="1"/>
    <col min="11430" max="11430" width="10.28515625" style="4" customWidth="1"/>
    <col min="11431" max="11431" width="13.28515625" style="4" customWidth="1"/>
    <col min="11432" max="11432" width="10.28515625" style="4" customWidth="1"/>
    <col min="11433" max="11433" width="11.140625" style="4" customWidth="1"/>
    <col min="11434" max="11434" width="10.28515625" style="4" customWidth="1"/>
    <col min="11435" max="11681" width="11.42578125" style="4"/>
    <col min="11682" max="11682" width="39.5703125" style="4" customWidth="1"/>
    <col min="11683" max="11683" width="11.42578125" style="4" customWidth="1"/>
    <col min="11684" max="11684" width="12.28515625" style="4" customWidth="1"/>
    <col min="11685" max="11685" width="11.42578125" style="4" customWidth="1"/>
    <col min="11686" max="11686" width="10.28515625" style="4" customWidth="1"/>
    <col min="11687" max="11687" width="13.28515625" style="4" customWidth="1"/>
    <col min="11688" max="11688" width="10.28515625" style="4" customWidth="1"/>
    <col min="11689" max="11689" width="11.140625" style="4" customWidth="1"/>
    <col min="11690" max="11690" width="10.28515625" style="4" customWidth="1"/>
    <col min="11691" max="11937" width="11.42578125" style="4"/>
    <col min="11938" max="11938" width="39.5703125" style="4" customWidth="1"/>
    <col min="11939" max="11939" width="11.42578125" style="4" customWidth="1"/>
    <col min="11940" max="11940" width="12.28515625" style="4" customWidth="1"/>
    <col min="11941" max="11941" width="11.42578125" style="4" customWidth="1"/>
    <col min="11942" max="11942" width="10.28515625" style="4" customWidth="1"/>
    <col min="11943" max="11943" width="13.28515625" style="4" customWidth="1"/>
    <col min="11944" max="11944" width="10.28515625" style="4" customWidth="1"/>
    <col min="11945" max="11945" width="11.140625" style="4" customWidth="1"/>
    <col min="11946" max="11946" width="10.28515625" style="4" customWidth="1"/>
    <col min="11947" max="12193" width="11.42578125" style="4"/>
    <col min="12194" max="12194" width="39.5703125" style="4" customWidth="1"/>
    <col min="12195" max="12195" width="11.42578125" style="4" customWidth="1"/>
    <col min="12196" max="12196" width="12.28515625" style="4" customWidth="1"/>
    <col min="12197" max="12197" width="11.42578125" style="4" customWidth="1"/>
    <col min="12198" max="12198" width="10.28515625" style="4" customWidth="1"/>
    <col min="12199" max="12199" width="13.28515625" style="4" customWidth="1"/>
    <col min="12200" max="12200" width="10.28515625" style="4" customWidth="1"/>
    <col min="12201" max="12201" width="11.140625" style="4" customWidth="1"/>
    <col min="12202" max="12202" width="10.28515625" style="4" customWidth="1"/>
    <col min="12203" max="12449" width="11.42578125" style="4"/>
    <col min="12450" max="12450" width="39.5703125" style="4" customWidth="1"/>
    <col min="12451" max="12451" width="11.42578125" style="4" customWidth="1"/>
    <col min="12452" max="12452" width="12.28515625" style="4" customWidth="1"/>
    <col min="12453" max="12453" width="11.42578125" style="4" customWidth="1"/>
    <col min="12454" max="12454" width="10.28515625" style="4" customWidth="1"/>
    <col min="12455" max="12455" width="13.28515625" style="4" customWidth="1"/>
    <col min="12456" max="12456" width="10.28515625" style="4" customWidth="1"/>
    <col min="12457" max="12457" width="11.140625" style="4" customWidth="1"/>
    <col min="12458" max="12458" width="10.28515625" style="4" customWidth="1"/>
    <col min="12459" max="12705" width="11.42578125" style="4"/>
    <col min="12706" max="12706" width="39.5703125" style="4" customWidth="1"/>
    <col min="12707" max="12707" width="11.42578125" style="4" customWidth="1"/>
    <col min="12708" max="12708" width="12.28515625" style="4" customWidth="1"/>
    <col min="12709" max="12709" width="11.42578125" style="4" customWidth="1"/>
    <col min="12710" max="12710" width="10.28515625" style="4" customWidth="1"/>
    <col min="12711" max="12711" width="13.28515625" style="4" customWidth="1"/>
    <col min="12712" max="12712" width="10.28515625" style="4" customWidth="1"/>
    <col min="12713" max="12713" width="11.140625" style="4" customWidth="1"/>
    <col min="12714" max="12714" width="10.28515625" style="4" customWidth="1"/>
    <col min="12715" max="12961" width="11.42578125" style="4"/>
    <col min="12962" max="12962" width="39.5703125" style="4" customWidth="1"/>
    <col min="12963" max="12963" width="11.42578125" style="4" customWidth="1"/>
    <col min="12964" max="12964" width="12.28515625" style="4" customWidth="1"/>
    <col min="12965" max="12965" width="11.42578125" style="4" customWidth="1"/>
    <col min="12966" max="12966" width="10.28515625" style="4" customWidth="1"/>
    <col min="12967" max="12967" width="13.28515625" style="4" customWidth="1"/>
    <col min="12968" max="12968" width="10.28515625" style="4" customWidth="1"/>
    <col min="12969" max="12969" width="11.140625" style="4" customWidth="1"/>
    <col min="12970" max="12970" width="10.28515625" style="4" customWidth="1"/>
    <col min="12971" max="13217" width="11.42578125" style="4"/>
    <col min="13218" max="13218" width="39.5703125" style="4" customWidth="1"/>
    <col min="13219" max="13219" width="11.42578125" style="4" customWidth="1"/>
    <col min="13220" max="13220" width="12.28515625" style="4" customWidth="1"/>
    <col min="13221" max="13221" width="11.42578125" style="4" customWidth="1"/>
    <col min="13222" max="13222" width="10.28515625" style="4" customWidth="1"/>
    <col min="13223" max="13223" width="13.28515625" style="4" customWidth="1"/>
    <col min="13224" max="13224" width="10.28515625" style="4" customWidth="1"/>
    <col min="13225" max="13225" width="11.140625" style="4" customWidth="1"/>
    <col min="13226" max="13226" width="10.28515625" style="4" customWidth="1"/>
    <col min="13227" max="13473" width="11.42578125" style="4"/>
    <col min="13474" max="13474" width="39.5703125" style="4" customWidth="1"/>
    <col min="13475" max="13475" width="11.42578125" style="4" customWidth="1"/>
    <col min="13476" max="13476" width="12.28515625" style="4" customWidth="1"/>
    <col min="13477" max="13477" width="11.42578125" style="4" customWidth="1"/>
    <col min="13478" max="13478" width="10.28515625" style="4" customWidth="1"/>
    <col min="13479" max="13479" width="13.28515625" style="4" customWidth="1"/>
    <col min="13480" max="13480" width="10.28515625" style="4" customWidth="1"/>
    <col min="13481" max="13481" width="11.140625" style="4" customWidth="1"/>
    <col min="13482" max="13482" width="10.28515625" style="4" customWidth="1"/>
    <col min="13483" max="13729" width="11.42578125" style="4"/>
    <col min="13730" max="13730" width="39.5703125" style="4" customWidth="1"/>
    <col min="13731" max="13731" width="11.42578125" style="4" customWidth="1"/>
    <col min="13732" max="13732" width="12.28515625" style="4" customWidth="1"/>
    <col min="13733" max="13733" width="11.42578125" style="4" customWidth="1"/>
    <col min="13734" max="13734" width="10.28515625" style="4" customWidth="1"/>
    <col min="13735" max="13735" width="13.28515625" style="4" customWidth="1"/>
    <col min="13736" max="13736" width="10.28515625" style="4" customWidth="1"/>
    <col min="13737" max="13737" width="11.140625" style="4" customWidth="1"/>
    <col min="13738" max="13738" width="10.28515625" style="4" customWidth="1"/>
    <col min="13739" max="13985" width="11.42578125" style="4"/>
    <col min="13986" max="13986" width="39.5703125" style="4" customWidth="1"/>
    <col min="13987" max="13987" width="11.42578125" style="4" customWidth="1"/>
    <col min="13988" max="13988" width="12.28515625" style="4" customWidth="1"/>
    <col min="13989" max="13989" width="11.42578125" style="4" customWidth="1"/>
    <col min="13990" max="13990" width="10.28515625" style="4" customWidth="1"/>
    <col min="13991" max="13991" width="13.28515625" style="4" customWidth="1"/>
    <col min="13992" max="13992" width="10.28515625" style="4" customWidth="1"/>
    <col min="13993" max="13993" width="11.140625" style="4" customWidth="1"/>
    <col min="13994" max="13994" width="10.28515625" style="4" customWidth="1"/>
    <col min="13995" max="14241" width="11.42578125" style="4"/>
    <col min="14242" max="14242" width="39.5703125" style="4" customWidth="1"/>
    <col min="14243" max="14243" width="11.42578125" style="4" customWidth="1"/>
    <col min="14244" max="14244" width="12.28515625" style="4" customWidth="1"/>
    <col min="14245" max="14245" width="11.42578125" style="4" customWidth="1"/>
    <col min="14246" max="14246" width="10.28515625" style="4" customWidth="1"/>
    <col min="14247" max="14247" width="13.28515625" style="4" customWidth="1"/>
    <col min="14248" max="14248" width="10.28515625" style="4" customWidth="1"/>
    <col min="14249" max="14249" width="11.140625" style="4" customWidth="1"/>
    <col min="14250" max="14250" width="10.28515625" style="4" customWidth="1"/>
    <col min="14251" max="14497" width="11.42578125" style="4"/>
    <col min="14498" max="14498" width="39.5703125" style="4" customWidth="1"/>
    <col min="14499" max="14499" width="11.42578125" style="4" customWidth="1"/>
    <col min="14500" max="14500" width="12.28515625" style="4" customWidth="1"/>
    <col min="14501" max="14501" width="11.42578125" style="4" customWidth="1"/>
    <col min="14502" max="14502" width="10.28515625" style="4" customWidth="1"/>
    <col min="14503" max="14503" width="13.28515625" style="4" customWidth="1"/>
    <col min="14504" max="14504" width="10.28515625" style="4" customWidth="1"/>
    <col min="14505" max="14505" width="11.140625" style="4" customWidth="1"/>
    <col min="14506" max="14506" width="10.28515625" style="4" customWidth="1"/>
    <col min="14507" max="14753" width="11.42578125" style="4"/>
    <col min="14754" max="14754" width="39.5703125" style="4" customWidth="1"/>
    <col min="14755" max="14755" width="11.42578125" style="4" customWidth="1"/>
    <col min="14756" max="14756" width="12.28515625" style="4" customWidth="1"/>
    <col min="14757" max="14757" width="11.42578125" style="4" customWidth="1"/>
    <col min="14758" max="14758" width="10.28515625" style="4" customWidth="1"/>
    <col min="14759" max="14759" width="13.28515625" style="4" customWidth="1"/>
    <col min="14760" max="14760" width="10.28515625" style="4" customWidth="1"/>
    <col min="14761" max="14761" width="11.140625" style="4" customWidth="1"/>
    <col min="14762" max="14762" width="10.28515625" style="4" customWidth="1"/>
    <col min="14763" max="15009" width="11.42578125" style="4"/>
    <col min="15010" max="15010" width="39.5703125" style="4" customWidth="1"/>
    <col min="15011" max="15011" width="11.42578125" style="4" customWidth="1"/>
    <col min="15012" max="15012" width="12.28515625" style="4" customWidth="1"/>
    <col min="15013" max="15013" width="11.42578125" style="4" customWidth="1"/>
    <col min="15014" max="15014" width="10.28515625" style="4" customWidth="1"/>
    <col min="15015" max="15015" width="13.28515625" style="4" customWidth="1"/>
    <col min="15016" max="15016" width="10.28515625" style="4" customWidth="1"/>
    <col min="15017" max="15017" width="11.140625" style="4" customWidth="1"/>
    <col min="15018" max="15018" width="10.28515625" style="4" customWidth="1"/>
    <col min="15019" max="15265" width="11.42578125" style="4"/>
    <col min="15266" max="15266" width="39.5703125" style="4" customWidth="1"/>
    <col min="15267" max="15267" width="11.42578125" style="4" customWidth="1"/>
    <col min="15268" max="15268" width="12.28515625" style="4" customWidth="1"/>
    <col min="15269" max="15269" width="11.42578125" style="4" customWidth="1"/>
    <col min="15270" max="15270" width="10.28515625" style="4" customWidth="1"/>
    <col min="15271" max="15271" width="13.28515625" style="4" customWidth="1"/>
    <col min="15272" max="15272" width="10.28515625" style="4" customWidth="1"/>
    <col min="15273" max="15273" width="11.140625" style="4" customWidth="1"/>
    <col min="15274" max="15274" width="10.28515625" style="4" customWidth="1"/>
    <col min="15275" max="15521" width="11.42578125" style="4"/>
    <col min="15522" max="15522" width="39.5703125" style="4" customWidth="1"/>
    <col min="15523" max="15523" width="11.42578125" style="4" customWidth="1"/>
    <col min="15524" max="15524" width="12.28515625" style="4" customWidth="1"/>
    <col min="15525" max="15525" width="11.42578125" style="4" customWidth="1"/>
    <col min="15526" max="15526" width="10.28515625" style="4" customWidth="1"/>
    <col min="15527" max="15527" width="13.28515625" style="4" customWidth="1"/>
    <col min="15528" max="15528" width="10.28515625" style="4" customWidth="1"/>
    <col min="15529" max="15529" width="11.140625" style="4" customWidth="1"/>
    <col min="15530" max="15530" width="10.28515625" style="4" customWidth="1"/>
    <col min="15531" max="15777" width="11.42578125" style="4"/>
    <col min="15778" max="15778" width="39.5703125" style="4" customWidth="1"/>
    <col min="15779" max="15779" width="11.42578125" style="4" customWidth="1"/>
    <col min="15780" max="15780" width="12.28515625" style="4" customWidth="1"/>
    <col min="15781" max="15781" width="11.42578125" style="4" customWidth="1"/>
    <col min="15782" max="15782" width="10.28515625" style="4" customWidth="1"/>
    <col min="15783" max="15783" width="13.28515625" style="4" customWidth="1"/>
    <col min="15784" max="15784" width="10.28515625" style="4" customWidth="1"/>
    <col min="15785" max="15785" width="11.140625" style="4" customWidth="1"/>
    <col min="15786" max="15786" width="10.28515625" style="4" customWidth="1"/>
    <col min="15787" max="16033" width="11.42578125" style="4"/>
    <col min="16034" max="16034" width="39.5703125" style="4" customWidth="1"/>
    <col min="16035" max="16035" width="11.42578125" style="4" customWidth="1"/>
    <col min="16036" max="16036" width="12.28515625" style="4" customWidth="1"/>
    <col min="16037" max="16037" width="11.42578125" style="4" customWidth="1"/>
    <col min="16038" max="16038" width="10.28515625" style="4" customWidth="1"/>
    <col min="16039" max="16039" width="13.28515625" style="4" customWidth="1"/>
    <col min="16040" max="16040" width="10.28515625" style="4" customWidth="1"/>
    <col min="16041" max="16041" width="11.140625" style="4" customWidth="1"/>
    <col min="16042" max="16042" width="10.28515625" style="4" customWidth="1"/>
    <col min="16043" max="16381" width="11.42578125" style="4"/>
    <col min="16382" max="16382" width="11.42578125" style="4" customWidth="1"/>
    <col min="16383" max="16384" width="11.42578125" style="4"/>
  </cols>
  <sheetData>
    <row r="1" spans="1:15" ht="16.5" customHeight="1" x14ac:dyDescent="0.2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5" ht="16.5" customHeight="1" x14ac:dyDescent="0.2">
      <c r="A2" s="49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6.5" customHeight="1" x14ac:dyDescent="0.2">
      <c r="A3" s="49" t="s">
        <v>47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5" ht="11.45" customHeight="1" x14ac:dyDescent="0.2">
      <c r="D4" s="13" t="s">
        <v>0</v>
      </c>
      <c r="E4" s="21"/>
      <c r="F4" s="15"/>
      <c r="G4" s="15"/>
      <c r="H4" s="15"/>
      <c r="I4" s="15"/>
      <c r="J4" s="15"/>
      <c r="K4" s="15"/>
      <c r="L4" s="15"/>
      <c r="M4" s="15"/>
    </row>
    <row r="5" spans="1:15" s="5" customFormat="1" ht="27.75" customHeight="1" x14ac:dyDescent="0.2">
      <c r="A5" s="37" t="s">
        <v>4</v>
      </c>
      <c r="B5" s="37"/>
      <c r="C5" s="37"/>
      <c r="D5" s="38"/>
      <c r="E5" s="45" t="s">
        <v>49</v>
      </c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s="5" customFormat="1" ht="27.75" customHeight="1" x14ac:dyDescent="0.2">
      <c r="A6" s="39"/>
      <c r="B6" s="39"/>
      <c r="C6" s="39"/>
      <c r="D6" s="40"/>
      <c r="E6" s="43" t="s">
        <v>3</v>
      </c>
      <c r="F6" s="47" t="s">
        <v>1</v>
      </c>
      <c r="G6" s="48"/>
      <c r="H6" s="48"/>
      <c r="I6" s="48"/>
      <c r="J6" s="48"/>
      <c r="K6" s="48"/>
      <c r="L6" s="48"/>
      <c r="M6" s="48"/>
      <c r="N6" s="48"/>
      <c r="O6" s="48"/>
    </row>
    <row r="7" spans="1:15" s="5" customFormat="1" ht="86.45" customHeight="1" x14ac:dyDescent="0.2">
      <c r="A7" s="41"/>
      <c r="B7" s="41"/>
      <c r="C7" s="41"/>
      <c r="D7" s="42"/>
      <c r="E7" s="44"/>
      <c r="F7" s="29" t="s">
        <v>39</v>
      </c>
      <c r="G7" s="29" t="s">
        <v>35</v>
      </c>
      <c r="H7" s="29" t="s">
        <v>40</v>
      </c>
      <c r="I7" s="29" t="s">
        <v>36</v>
      </c>
      <c r="J7" s="29" t="s">
        <v>2</v>
      </c>
      <c r="K7" s="29" t="s">
        <v>41</v>
      </c>
      <c r="L7" s="29" t="s">
        <v>16</v>
      </c>
      <c r="M7" s="30" t="s">
        <v>42</v>
      </c>
      <c r="N7" s="29" t="s">
        <v>43</v>
      </c>
      <c r="O7" s="30" t="s">
        <v>44</v>
      </c>
    </row>
    <row r="8" spans="1:15" s="5" customFormat="1" ht="8.25" customHeight="1" x14ac:dyDescent="0.2">
      <c r="A8" s="14"/>
      <c r="B8" s="14"/>
      <c r="C8" s="14"/>
      <c r="D8" s="14"/>
      <c r="E8" s="18"/>
      <c r="F8" s="18"/>
      <c r="G8" s="18"/>
      <c r="H8" s="18"/>
      <c r="I8" s="18"/>
      <c r="J8" s="18"/>
      <c r="K8" s="18"/>
      <c r="L8" s="18"/>
      <c r="M8" s="18"/>
      <c r="N8" s="18"/>
      <c r="O8" s="25"/>
    </row>
    <row r="9" spans="1:15" s="5" customFormat="1" ht="24.75" customHeight="1" x14ac:dyDescent="0.2">
      <c r="A9" s="33" t="s">
        <v>33</v>
      </c>
      <c r="B9" s="33"/>
      <c r="C9" s="33"/>
      <c r="D9" s="34"/>
      <c r="E9" s="1">
        <f>SUM(E10,E19,E28,E33,E37,E52,E53,E54)</f>
        <v>94036</v>
      </c>
      <c r="F9" s="1">
        <f>SUM(F10,F19,F28,F33,F37,F52,F53,F54)</f>
        <v>83462</v>
      </c>
      <c r="G9" s="1">
        <f t="shared" ref="G9:O9" si="0">SUM(G10,G19,G28,G33,G37,G52,G53,G54)</f>
        <v>6920</v>
      </c>
      <c r="H9" s="1">
        <f t="shared" si="0"/>
        <v>1261</v>
      </c>
      <c r="I9" s="1">
        <f t="shared" si="0"/>
        <v>1245</v>
      </c>
      <c r="J9" s="1">
        <f t="shared" si="0"/>
        <v>337</v>
      </c>
      <c r="K9" s="1">
        <f t="shared" si="0"/>
        <v>634</v>
      </c>
      <c r="L9" s="1">
        <f t="shared" si="0"/>
        <v>108</v>
      </c>
      <c r="M9" s="1">
        <f t="shared" si="0"/>
        <v>29</v>
      </c>
      <c r="N9" s="1">
        <f t="shared" si="0"/>
        <v>27</v>
      </c>
      <c r="O9" s="6">
        <f t="shared" si="0"/>
        <v>13</v>
      </c>
    </row>
    <row r="10" spans="1:15" s="5" customFormat="1" ht="18" customHeight="1" x14ac:dyDescent="0.2">
      <c r="B10" s="5" t="s">
        <v>6</v>
      </c>
      <c r="E10" s="1">
        <f>SUM(E11,E16,E17,E18)</f>
        <v>69381</v>
      </c>
      <c r="F10" s="31">
        <f>SUM(F11,F16,F17,F18)</f>
        <v>61725</v>
      </c>
      <c r="G10" s="31">
        <f t="shared" ref="G10:O10" si="1">SUM(G11,G16,G17,G18)</f>
        <v>4966</v>
      </c>
      <c r="H10" s="31">
        <f t="shared" si="1"/>
        <v>987</v>
      </c>
      <c r="I10" s="31">
        <f t="shared" si="1"/>
        <v>893</v>
      </c>
      <c r="J10" s="31">
        <f t="shared" si="1"/>
        <v>157</v>
      </c>
      <c r="K10" s="31">
        <f t="shared" si="1"/>
        <v>506</v>
      </c>
      <c r="L10" s="31">
        <f t="shared" si="1"/>
        <v>84</v>
      </c>
      <c r="M10" s="31">
        <f t="shared" si="1"/>
        <v>26</v>
      </c>
      <c r="N10" s="31">
        <f t="shared" si="1"/>
        <v>24</v>
      </c>
      <c r="O10" s="32">
        <f t="shared" si="1"/>
        <v>13</v>
      </c>
    </row>
    <row r="11" spans="1:15" s="5" customFormat="1" ht="18" customHeight="1" x14ac:dyDescent="0.2">
      <c r="C11" s="5" t="s">
        <v>25</v>
      </c>
      <c r="E11" s="1">
        <f>SUM(E12:E15)</f>
        <v>63800</v>
      </c>
      <c r="F11" s="31">
        <f>SUM(F12:F15)</f>
        <v>56685</v>
      </c>
      <c r="G11" s="31">
        <f t="shared" ref="G11:O11" si="2">SUM(G12:G15)</f>
        <v>4731</v>
      </c>
      <c r="H11" s="31">
        <f t="shared" si="2"/>
        <v>830</v>
      </c>
      <c r="I11" s="31">
        <f t="shared" si="2"/>
        <v>841</v>
      </c>
      <c r="J11" s="31">
        <f t="shared" si="2"/>
        <v>152</v>
      </c>
      <c r="K11" s="31">
        <f t="shared" si="2"/>
        <v>433</v>
      </c>
      <c r="L11" s="31">
        <f t="shared" si="2"/>
        <v>77</v>
      </c>
      <c r="M11" s="31">
        <f t="shared" si="2"/>
        <v>25</v>
      </c>
      <c r="N11" s="31">
        <f t="shared" si="2"/>
        <v>22</v>
      </c>
      <c r="O11" s="32">
        <f t="shared" si="2"/>
        <v>4</v>
      </c>
    </row>
    <row r="12" spans="1:15" s="5" customFormat="1" ht="18" customHeight="1" x14ac:dyDescent="0.2">
      <c r="D12" s="5" t="s">
        <v>26</v>
      </c>
      <c r="E12" s="1">
        <f>SUM(F12:O12)</f>
        <v>22931</v>
      </c>
      <c r="F12" s="31">
        <f t="shared" ref="F12:O12" si="3">SUM(F58,F103,F144,F188)</f>
        <v>20417</v>
      </c>
      <c r="G12" s="31">
        <f t="shared" si="3"/>
        <v>1721</v>
      </c>
      <c r="H12" s="31">
        <f t="shared" si="3"/>
        <v>236</v>
      </c>
      <c r="I12" s="31">
        <f t="shared" si="3"/>
        <v>304</v>
      </c>
      <c r="J12" s="31">
        <f t="shared" si="3"/>
        <v>47</v>
      </c>
      <c r="K12" s="31">
        <f t="shared" si="3"/>
        <v>168</v>
      </c>
      <c r="L12" s="31">
        <f t="shared" si="3"/>
        <v>23</v>
      </c>
      <c r="M12" s="31">
        <f t="shared" si="3"/>
        <v>6</v>
      </c>
      <c r="N12" s="31">
        <f t="shared" si="3"/>
        <v>8</v>
      </c>
      <c r="O12" s="32">
        <f t="shared" si="3"/>
        <v>1</v>
      </c>
    </row>
    <row r="13" spans="1:15" s="5" customFormat="1" ht="18" customHeight="1" x14ac:dyDescent="0.2">
      <c r="D13" s="5" t="s">
        <v>27</v>
      </c>
      <c r="E13" s="1">
        <f t="shared" ref="E13:E15" si="4">SUM(F13:O13)</f>
        <v>30555</v>
      </c>
      <c r="F13" s="31">
        <f t="shared" ref="F13:O13" si="5">SUM(F59,F104,F145,F189)</f>
        <v>27418</v>
      </c>
      <c r="G13" s="31">
        <f t="shared" si="5"/>
        <v>2127</v>
      </c>
      <c r="H13" s="31">
        <f t="shared" si="5"/>
        <v>328</v>
      </c>
      <c r="I13" s="31">
        <f t="shared" si="5"/>
        <v>373</v>
      </c>
      <c r="J13" s="31">
        <f t="shared" si="5"/>
        <v>60</v>
      </c>
      <c r="K13" s="31">
        <f t="shared" si="5"/>
        <v>181</v>
      </c>
      <c r="L13" s="31">
        <f t="shared" si="5"/>
        <v>40</v>
      </c>
      <c r="M13" s="31">
        <f t="shared" si="5"/>
        <v>14</v>
      </c>
      <c r="N13" s="31">
        <f t="shared" si="5"/>
        <v>13</v>
      </c>
      <c r="O13" s="32">
        <f t="shared" si="5"/>
        <v>1</v>
      </c>
    </row>
    <row r="14" spans="1:15" s="5" customFormat="1" ht="18" customHeight="1" x14ac:dyDescent="0.2">
      <c r="D14" s="5" t="s">
        <v>28</v>
      </c>
      <c r="E14" s="1">
        <f t="shared" si="4"/>
        <v>10218</v>
      </c>
      <c r="F14" s="31">
        <f t="shared" ref="F14:O14" si="6">SUM(F60,F105,F146,F190)</f>
        <v>8760</v>
      </c>
      <c r="G14" s="31">
        <f t="shared" si="6"/>
        <v>880</v>
      </c>
      <c r="H14" s="31">
        <f t="shared" si="6"/>
        <v>266</v>
      </c>
      <c r="I14" s="31">
        <f t="shared" si="6"/>
        <v>163</v>
      </c>
      <c r="J14" s="31">
        <f t="shared" si="6"/>
        <v>45</v>
      </c>
      <c r="K14" s="31">
        <f t="shared" si="6"/>
        <v>82</v>
      </c>
      <c r="L14" s="31">
        <f t="shared" si="6"/>
        <v>14</v>
      </c>
      <c r="M14" s="31">
        <f t="shared" si="6"/>
        <v>5</v>
      </c>
      <c r="N14" s="31">
        <f t="shared" si="6"/>
        <v>1</v>
      </c>
      <c r="O14" s="32">
        <f t="shared" si="6"/>
        <v>2</v>
      </c>
    </row>
    <row r="15" spans="1:15" s="5" customFormat="1" ht="18" customHeight="1" x14ac:dyDescent="0.2">
      <c r="D15" s="5" t="s">
        <v>17</v>
      </c>
      <c r="E15" s="1">
        <f t="shared" si="4"/>
        <v>96</v>
      </c>
      <c r="F15" s="31">
        <f t="shared" ref="F15:O18" si="7">SUM(F61,F106,F147,F191)</f>
        <v>90</v>
      </c>
      <c r="G15" s="31">
        <f t="shared" si="7"/>
        <v>3</v>
      </c>
      <c r="H15" s="31">
        <f t="shared" si="7"/>
        <v>0</v>
      </c>
      <c r="I15" s="31">
        <f t="shared" si="7"/>
        <v>1</v>
      </c>
      <c r="J15" s="31">
        <f t="shared" si="7"/>
        <v>0</v>
      </c>
      <c r="K15" s="31">
        <f t="shared" si="7"/>
        <v>2</v>
      </c>
      <c r="L15" s="31">
        <f t="shared" si="7"/>
        <v>0</v>
      </c>
      <c r="M15" s="31">
        <f t="shared" si="7"/>
        <v>0</v>
      </c>
      <c r="N15" s="31">
        <f t="shared" si="7"/>
        <v>0</v>
      </c>
      <c r="O15" s="32">
        <f t="shared" si="7"/>
        <v>0</v>
      </c>
    </row>
    <row r="16" spans="1:15" s="5" customFormat="1" ht="18" customHeight="1" x14ac:dyDescent="0.2">
      <c r="C16" s="5" t="s">
        <v>29</v>
      </c>
      <c r="D16" s="11"/>
      <c r="E16" s="1">
        <f>SUM(F16:O16)</f>
        <v>1656</v>
      </c>
      <c r="F16" s="31">
        <f t="shared" si="7"/>
        <v>1498</v>
      </c>
      <c r="G16" s="31">
        <f t="shared" ref="G16:O16" si="8">SUM(G62,G107,G148,G192)</f>
        <v>114</v>
      </c>
      <c r="H16" s="31">
        <f t="shared" si="8"/>
        <v>19</v>
      </c>
      <c r="I16" s="31">
        <f t="shared" si="8"/>
        <v>11</v>
      </c>
      <c r="J16" s="31">
        <f t="shared" si="8"/>
        <v>2</v>
      </c>
      <c r="K16" s="31">
        <f t="shared" si="8"/>
        <v>10</v>
      </c>
      <c r="L16" s="31">
        <f t="shared" si="8"/>
        <v>1</v>
      </c>
      <c r="M16" s="31">
        <f t="shared" si="8"/>
        <v>0</v>
      </c>
      <c r="N16" s="31">
        <f t="shared" si="8"/>
        <v>1</v>
      </c>
      <c r="O16" s="32">
        <f t="shared" si="8"/>
        <v>0</v>
      </c>
    </row>
    <row r="17" spans="2:15" s="5" customFormat="1" ht="18" customHeight="1" x14ac:dyDescent="0.2">
      <c r="C17" s="5" t="s">
        <v>18</v>
      </c>
      <c r="D17" s="11"/>
      <c r="E17" s="1">
        <f>SUM(F17:O17)</f>
        <v>372</v>
      </c>
      <c r="F17" s="31">
        <f t="shared" si="7"/>
        <v>349</v>
      </c>
      <c r="G17" s="31">
        <f t="shared" ref="G17:O17" si="9">SUM(G63,G108,G149,G193)</f>
        <v>10</v>
      </c>
      <c r="H17" s="31">
        <f t="shared" si="9"/>
        <v>6</v>
      </c>
      <c r="I17" s="31">
        <f t="shared" si="9"/>
        <v>2</v>
      </c>
      <c r="J17" s="31">
        <f t="shared" si="9"/>
        <v>0</v>
      </c>
      <c r="K17" s="31">
        <f t="shared" si="9"/>
        <v>4</v>
      </c>
      <c r="L17" s="31">
        <f t="shared" si="9"/>
        <v>0</v>
      </c>
      <c r="M17" s="31">
        <f t="shared" si="9"/>
        <v>1</v>
      </c>
      <c r="N17" s="31">
        <f t="shared" si="9"/>
        <v>0</v>
      </c>
      <c r="O17" s="32">
        <f t="shared" si="9"/>
        <v>0</v>
      </c>
    </row>
    <row r="18" spans="2:15" s="5" customFormat="1" ht="18" customHeight="1" x14ac:dyDescent="0.2">
      <c r="C18" s="5" t="s">
        <v>7</v>
      </c>
      <c r="D18" s="4"/>
      <c r="E18" s="1">
        <f>SUM(F18:O18)</f>
        <v>3553</v>
      </c>
      <c r="F18" s="31">
        <f t="shared" si="7"/>
        <v>3193</v>
      </c>
      <c r="G18" s="31">
        <f t="shared" ref="G18:O18" si="10">SUM(G64,G109,G150,G194)</f>
        <v>111</v>
      </c>
      <c r="H18" s="31">
        <f t="shared" si="10"/>
        <v>132</v>
      </c>
      <c r="I18" s="31">
        <f t="shared" si="10"/>
        <v>39</v>
      </c>
      <c r="J18" s="31">
        <f t="shared" si="10"/>
        <v>3</v>
      </c>
      <c r="K18" s="31">
        <f t="shared" si="10"/>
        <v>59</v>
      </c>
      <c r="L18" s="31">
        <f t="shared" si="10"/>
        <v>6</v>
      </c>
      <c r="M18" s="31">
        <f t="shared" si="10"/>
        <v>0</v>
      </c>
      <c r="N18" s="31">
        <f t="shared" si="10"/>
        <v>1</v>
      </c>
      <c r="O18" s="32">
        <f t="shared" si="10"/>
        <v>9</v>
      </c>
    </row>
    <row r="19" spans="2:15" s="5" customFormat="1" ht="18" customHeight="1" x14ac:dyDescent="0.2">
      <c r="B19" s="5" t="s">
        <v>8</v>
      </c>
      <c r="E19" s="1">
        <f>SUM(E20,E27,E23)</f>
        <v>9834</v>
      </c>
      <c r="F19" s="31">
        <f t="shared" ref="F19:O19" si="11">SUM(F20,F27,F23)</f>
        <v>8279</v>
      </c>
      <c r="G19" s="31">
        <f t="shared" si="11"/>
        <v>1040</v>
      </c>
      <c r="H19" s="31">
        <f t="shared" si="11"/>
        <v>204</v>
      </c>
      <c r="I19" s="31">
        <f t="shared" si="11"/>
        <v>119</v>
      </c>
      <c r="J19" s="31">
        <f t="shared" si="11"/>
        <v>108</v>
      </c>
      <c r="K19" s="31">
        <f t="shared" si="11"/>
        <v>69</v>
      </c>
      <c r="L19" s="31">
        <f t="shared" si="11"/>
        <v>12</v>
      </c>
      <c r="M19" s="31">
        <f t="shared" si="11"/>
        <v>3</v>
      </c>
      <c r="N19" s="31">
        <f t="shared" si="11"/>
        <v>0</v>
      </c>
      <c r="O19" s="32">
        <f t="shared" si="11"/>
        <v>0</v>
      </c>
    </row>
    <row r="20" spans="2:15" s="5" customFormat="1" ht="18" customHeight="1" x14ac:dyDescent="0.2">
      <c r="C20" s="5" t="s">
        <v>25</v>
      </c>
      <c r="E20" s="1">
        <f>SUM(E21:E22)</f>
        <v>3433</v>
      </c>
      <c r="F20" s="31">
        <f>SUM(F21:F22)</f>
        <v>3093</v>
      </c>
      <c r="G20" s="31">
        <f t="shared" ref="G20:O20" si="12">SUM(G21:G22)</f>
        <v>199</v>
      </c>
      <c r="H20" s="31">
        <f t="shared" si="12"/>
        <v>28</v>
      </c>
      <c r="I20" s="31">
        <f t="shared" si="12"/>
        <v>75</v>
      </c>
      <c r="J20" s="31">
        <f t="shared" si="12"/>
        <v>18</v>
      </c>
      <c r="K20" s="31">
        <f t="shared" si="12"/>
        <v>17</v>
      </c>
      <c r="L20" s="31">
        <f t="shared" si="12"/>
        <v>1</v>
      </c>
      <c r="M20" s="31">
        <f t="shared" si="12"/>
        <v>2</v>
      </c>
      <c r="N20" s="31">
        <f t="shared" si="12"/>
        <v>0</v>
      </c>
      <c r="O20" s="32">
        <f t="shared" si="12"/>
        <v>0</v>
      </c>
    </row>
    <row r="21" spans="2:15" s="5" customFormat="1" ht="18" customHeight="1" x14ac:dyDescent="0.2">
      <c r="D21" s="5" t="s">
        <v>17</v>
      </c>
      <c r="E21" s="1">
        <f>SUM(F21:O21)</f>
        <v>2144</v>
      </c>
      <c r="F21" s="31">
        <f t="shared" ref="F21" si="13">SUM(F67,F112,F153,F197)</f>
        <v>1933</v>
      </c>
      <c r="G21" s="31">
        <f t="shared" ref="G21:O21" si="14">SUM(G67,G112,G153,G197)</f>
        <v>124</v>
      </c>
      <c r="H21" s="31">
        <f t="shared" si="14"/>
        <v>16</v>
      </c>
      <c r="I21" s="31">
        <f t="shared" si="14"/>
        <v>49</v>
      </c>
      <c r="J21" s="31">
        <f t="shared" si="14"/>
        <v>9</v>
      </c>
      <c r="K21" s="31">
        <f t="shared" si="14"/>
        <v>10</v>
      </c>
      <c r="L21" s="31">
        <f t="shared" si="14"/>
        <v>1</v>
      </c>
      <c r="M21" s="31">
        <f t="shared" si="14"/>
        <v>2</v>
      </c>
      <c r="N21" s="31">
        <f t="shared" si="14"/>
        <v>0</v>
      </c>
      <c r="O21" s="32">
        <f t="shared" si="14"/>
        <v>0</v>
      </c>
    </row>
    <row r="22" spans="2:15" s="5" customFormat="1" ht="18" customHeight="1" x14ac:dyDescent="0.2">
      <c r="D22" s="7" t="s">
        <v>20</v>
      </c>
      <c r="E22" s="1">
        <f>SUM(F22:O22)</f>
        <v>1289</v>
      </c>
      <c r="F22" s="31">
        <f t="shared" ref="F22" si="15">SUM(F68,F113,F154,F198)</f>
        <v>1160</v>
      </c>
      <c r="G22" s="31">
        <f t="shared" ref="G22:O22" si="16">SUM(G68,G113,G154,G198)</f>
        <v>75</v>
      </c>
      <c r="H22" s="31">
        <f t="shared" si="16"/>
        <v>12</v>
      </c>
      <c r="I22" s="31">
        <f t="shared" si="16"/>
        <v>26</v>
      </c>
      <c r="J22" s="31">
        <f t="shared" si="16"/>
        <v>9</v>
      </c>
      <c r="K22" s="31">
        <f t="shared" si="16"/>
        <v>7</v>
      </c>
      <c r="L22" s="31">
        <f t="shared" si="16"/>
        <v>0</v>
      </c>
      <c r="M22" s="31">
        <f t="shared" si="16"/>
        <v>0</v>
      </c>
      <c r="N22" s="31">
        <f t="shared" si="16"/>
        <v>0</v>
      </c>
      <c r="O22" s="32">
        <f t="shared" si="16"/>
        <v>0</v>
      </c>
    </row>
    <row r="23" spans="2:15" s="5" customFormat="1" ht="18" customHeight="1" x14ac:dyDescent="0.2">
      <c r="C23" s="5" t="s">
        <v>30</v>
      </c>
      <c r="E23" s="1">
        <f>SUM(E24:E26)</f>
        <v>6393</v>
      </c>
      <c r="F23" s="31">
        <f t="shared" ref="F23" si="17">SUM(F24:F26)</f>
        <v>5178</v>
      </c>
      <c r="G23" s="31">
        <f t="shared" ref="G23:O23" si="18">SUM(G24:G26)</f>
        <v>841</v>
      </c>
      <c r="H23" s="31">
        <f t="shared" si="18"/>
        <v>176</v>
      </c>
      <c r="I23" s="31">
        <f t="shared" si="18"/>
        <v>44</v>
      </c>
      <c r="J23" s="31">
        <f t="shared" si="18"/>
        <v>90</v>
      </c>
      <c r="K23" s="31">
        <f t="shared" si="18"/>
        <v>52</v>
      </c>
      <c r="L23" s="31">
        <f t="shared" si="18"/>
        <v>11</v>
      </c>
      <c r="M23" s="31">
        <f t="shared" si="18"/>
        <v>1</v>
      </c>
      <c r="N23" s="31">
        <f t="shared" si="18"/>
        <v>0</v>
      </c>
      <c r="O23" s="32">
        <f t="shared" si="18"/>
        <v>0</v>
      </c>
    </row>
    <row r="24" spans="2:15" s="5" customFormat="1" ht="18" customHeight="1" x14ac:dyDescent="0.2">
      <c r="D24" s="5" t="s">
        <v>22</v>
      </c>
      <c r="E24" s="1">
        <f>SUM(F24:O24)</f>
        <v>4383</v>
      </c>
      <c r="F24" s="31">
        <f t="shared" ref="F24:F25" si="19">SUM(F70,F115,F156,F200)</f>
        <v>3506</v>
      </c>
      <c r="G24" s="31">
        <f t="shared" ref="G24:O24" si="20">SUM(G70,G115,G156,G200)</f>
        <v>628</v>
      </c>
      <c r="H24" s="31">
        <f t="shared" si="20"/>
        <v>118</v>
      </c>
      <c r="I24" s="31">
        <f t="shared" si="20"/>
        <v>27</v>
      </c>
      <c r="J24" s="31">
        <f t="shared" si="20"/>
        <v>56</v>
      </c>
      <c r="K24" s="31">
        <f t="shared" si="20"/>
        <v>39</v>
      </c>
      <c r="L24" s="31">
        <f t="shared" si="20"/>
        <v>9</v>
      </c>
      <c r="M24" s="31">
        <f t="shared" si="20"/>
        <v>0</v>
      </c>
      <c r="N24" s="31">
        <f t="shared" si="20"/>
        <v>0</v>
      </c>
      <c r="O24" s="32">
        <f t="shared" si="20"/>
        <v>0</v>
      </c>
    </row>
    <row r="25" spans="2:15" s="5" customFormat="1" ht="18" customHeight="1" x14ac:dyDescent="0.2">
      <c r="D25" s="5" t="s">
        <v>24</v>
      </c>
      <c r="E25" s="1">
        <f t="shared" ref="E25:E27" si="21">SUM(F25:O25)</f>
        <v>1947</v>
      </c>
      <c r="F25" s="31">
        <f t="shared" si="19"/>
        <v>1618</v>
      </c>
      <c r="G25" s="31">
        <f t="shared" ref="G25:O25" si="22">SUM(G71,G116,G157,G201)</f>
        <v>205</v>
      </c>
      <c r="H25" s="31">
        <f t="shared" si="22"/>
        <v>58</v>
      </c>
      <c r="I25" s="31">
        <f t="shared" si="22"/>
        <v>17</v>
      </c>
      <c r="J25" s="31">
        <f t="shared" si="22"/>
        <v>33</v>
      </c>
      <c r="K25" s="31">
        <f t="shared" si="22"/>
        <v>13</v>
      </c>
      <c r="L25" s="31">
        <f t="shared" si="22"/>
        <v>2</v>
      </c>
      <c r="M25" s="31">
        <f t="shared" si="22"/>
        <v>1</v>
      </c>
      <c r="N25" s="31">
        <f t="shared" si="22"/>
        <v>0</v>
      </c>
      <c r="O25" s="32">
        <f t="shared" si="22"/>
        <v>0</v>
      </c>
    </row>
    <row r="26" spans="2:15" s="5" customFormat="1" ht="18" customHeight="1" x14ac:dyDescent="0.2">
      <c r="D26" s="7" t="s">
        <v>23</v>
      </c>
      <c r="E26" s="1">
        <f t="shared" si="21"/>
        <v>63</v>
      </c>
      <c r="F26" s="31">
        <f>SUM(F72,F117,F158,F202)</f>
        <v>54</v>
      </c>
      <c r="G26" s="31">
        <f t="shared" ref="G26:O26" si="23">SUM(G72,G117,G158,G202)</f>
        <v>8</v>
      </c>
      <c r="H26" s="31">
        <f t="shared" si="23"/>
        <v>0</v>
      </c>
      <c r="I26" s="31">
        <f t="shared" si="23"/>
        <v>0</v>
      </c>
      <c r="J26" s="31">
        <f t="shared" si="23"/>
        <v>1</v>
      </c>
      <c r="K26" s="31">
        <f t="shared" si="23"/>
        <v>0</v>
      </c>
      <c r="L26" s="31">
        <f t="shared" si="23"/>
        <v>0</v>
      </c>
      <c r="M26" s="31">
        <f t="shared" si="23"/>
        <v>0</v>
      </c>
      <c r="N26" s="31">
        <f t="shared" si="23"/>
        <v>0</v>
      </c>
      <c r="O26" s="32">
        <f t="shared" si="23"/>
        <v>0</v>
      </c>
    </row>
    <row r="27" spans="2:15" s="5" customFormat="1" ht="18" customHeight="1" x14ac:dyDescent="0.2">
      <c r="C27" s="5" t="s">
        <v>21</v>
      </c>
      <c r="D27" s="4"/>
      <c r="E27" s="1">
        <f t="shared" si="21"/>
        <v>8</v>
      </c>
      <c r="F27" s="31">
        <f>SUM(F73,F159,F203)</f>
        <v>8</v>
      </c>
      <c r="G27" s="31">
        <f t="shared" ref="G27:O27" si="24">SUM(G73,G159,G203)</f>
        <v>0</v>
      </c>
      <c r="H27" s="31">
        <f t="shared" si="24"/>
        <v>0</v>
      </c>
      <c r="I27" s="31">
        <f t="shared" si="24"/>
        <v>0</v>
      </c>
      <c r="J27" s="31">
        <f t="shared" si="24"/>
        <v>0</v>
      </c>
      <c r="K27" s="31">
        <f t="shared" si="24"/>
        <v>0</v>
      </c>
      <c r="L27" s="31">
        <f t="shared" si="24"/>
        <v>0</v>
      </c>
      <c r="M27" s="31">
        <f t="shared" si="24"/>
        <v>0</v>
      </c>
      <c r="N27" s="31">
        <f t="shared" si="24"/>
        <v>0</v>
      </c>
      <c r="O27" s="32">
        <f t="shared" si="24"/>
        <v>0</v>
      </c>
    </row>
    <row r="28" spans="2:15" s="5" customFormat="1" ht="18" customHeight="1" x14ac:dyDescent="0.2">
      <c r="B28" s="5" t="s">
        <v>9</v>
      </c>
      <c r="E28" s="1">
        <f>SUM(E29:E32)</f>
        <v>10403</v>
      </c>
      <c r="F28" s="31">
        <f>SUM(F29:F32)</f>
        <v>9676</v>
      </c>
      <c r="G28" s="31">
        <f t="shared" ref="G28:O28" si="25">SUM(G29:G32)</f>
        <v>424</v>
      </c>
      <c r="H28" s="31">
        <f t="shared" si="25"/>
        <v>34</v>
      </c>
      <c r="I28" s="31">
        <f t="shared" si="25"/>
        <v>192</v>
      </c>
      <c r="J28" s="31">
        <f t="shared" si="25"/>
        <v>21</v>
      </c>
      <c r="K28" s="31">
        <f t="shared" si="25"/>
        <v>44</v>
      </c>
      <c r="L28" s="31">
        <f t="shared" si="25"/>
        <v>10</v>
      </c>
      <c r="M28" s="31">
        <f t="shared" si="25"/>
        <v>0</v>
      </c>
      <c r="N28" s="31">
        <f t="shared" si="25"/>
        <v>2</v>
      </c>
      <c r="O28" s="32">
        <f t="shared" si="25"/>
        <v>0</v>
      </c>
    </row>
    <row r="29" spans="2:15" s="5" customFormat="1" ht="18" customHeight="1" x14ac:dyDescent="0.2">
      <c r="D29" s="5" t="s">
        <v>26</v>
      </c>
      <c r="E29" s="1">
        <f>SUM(F29:O29)</f>
        <v>226</v>
      </c>
      <c r="F29" s="31">
        <f t="shared" ref="F29:F30" si="26">SUM(F75,F119,F161,F205)</f>
        <v>210</v>
      </c>
      <c r="G29" s="31">
        <f t="shared" ref="G29:O29" si="27">SUM(G75,G119,G161,G205)</f>
        <v>12</v>
      </c>
      <c r="H29" s="31">
        <f t="shared" si="27"/>
        <v>0</v>
      </c>
      <c r="I29" s="31">
        <f t="shared" si="27"/>
        <v>3</v>
      </c>
      <c r="J29" s="31">
        <f t="shared" si="27"/>
        <v>0</v>
      </c>
      <c r="K29" s="31">
        <f t="shared" si="27"/>
        <v>1</v>
      </c>
      <c r="L29" s="31">
        <f t="shared" si="27"/>
        <v>0</v>
      </c>
      <c r="M29" s="31">
        <f t="shared" si="27"/>
        <v>0</v>
      </c>
      <c r="N29" s="31">
        <f t="shared" si="27"/>
        <v>0</v>
      </c>
      <c r="O29" s="32">
        <f t="shared" si="27"/>
        <v>0</v>
      </c>
    </row>
    <row r="30" spans="2:15" s="5" customFormat="1" ht="18" customHeight="1" x14ac:dyDescent="0.2">
      <c r="D30" s="5" t="s">
        <v>27</v>
      </c>
      <c r="E30" s="1">
        <f>SUM(F30:O30)</f>
        <v>9934</v>
      </c>
      <c r="F30" s="31">
        <f t="shared" si="26"/>
        <v>9251</v>
      </c>
      <c r="G30" s="31">
        <f t="shared" ref="G30:O30" si="28">SUM(G76,G120,G162,G206)</f>
        <v>393</v>
      </c>
      <c r="H30" s="31">
        <f t="shared" si="28"/>
        <v>30</v>
      </c>
      <c r="I30" s="31">
        <f t="shared" si="28"/>
        <v>186</v>
      </c>
      <c r="J30" s="31">
        <f t="shared" si="28"/>
        <v>19</v>
      </c>
      <c r="K30" s="31">
        <f t="shared" si="28"/>
        <v>43</v>
      </c>
      <c r="L30" s="31">
        <f t="shared" si="28"/>
        <v>10</v>
      </c>
      <c r="M30" s="31">
        <f t="shared" si="28"/>
        <v>0</v>
      </c>
      <c r="N30" s="31">
        <f t="shared" si="28"/>
        <v>2</v>
      </c>
      <c r="O30" s="32">
        <f t="shared" si="28"/>
        <v>0</v>
      </c>
    </row>
    <row r="31" spans="2:15" s="5" customFormat="1" ht="18" customHeight="1" x14ac:dyDescent="0.2">
      <c r="D31" s="5" t="s">
        <v>28</v>
      </c>
      <c r="E31" s="1">
        <f t="shared" ref="E31:E32" si="29">SUM(F31:M31)</f>
        <v>212</v>
      </c>
      <c r="F31" s="31">
        <f>SUM(F77,F121,F163,F207)</f>
        <v>187</v>
      </c>
      <c r="G31" s="31">
        <f t="shared" ref="G31:O31" si="30">SUM(G77,G121,G163,G207)</f>
        <v>16</v>
      </c>
      <c r="H31" s="31">
        <f t="shared" si="30"/>
        <v>4</v>
      </c>
      <c r="I31" s="31">
        <f t="shared" si="30"/>
        <v>3</v>
      </c>
      <c r="J31" s="31">
        <f t="shared" si="30"/>
        <v>2</v>
      </c>
      <c r="K31" s="31">
        <f t="shared" si="30"/>
        <v>0</v>
      </c>
      <c r="L31" s="31">
        <f t="shared" si="30"/>
        <v>0</v>
      </c>
      <c r="M31" s="31">
        <f t="shared" si="30"/>
        <v>0</v>
      </c>
      <c r="N31" s="31">
        <f t="shared" si="30"/>
        <v>0</v>
      </c>
      <c r="O31" s="32">
        <f t="shared" si="30"/>
        <v>0</v>
      </c>
    </row>
    <row r="32" spans="2:15" s="5" customFormat="1" ht="18" customHeight="1" x14ac:dyDescent="0.2">
      <c r="D32" s="5" t="s">
        <v>17</v>
      </c>
      <c r="E32" s="1">
        <f t="shared" si="29"/>
        <v>31</v>
      </c>
      <c r="F32" s="31">
        <f>SUM(F78,F122,F164,F208)</f>
        <v>28</v>
      </c>
      <c r="G32" s="31">
        <f t="shared" ref="G32:O32" si="31">SUM(G78,G122,G164,G208)</f>
        <v>3</v>
      </c>
      <c r="H32" s="31">
        <f t="shared" si="31"/>
        <v>0</v>
      </c>
      <c r="I32" s="31">
        <f t="shared" si="31"/>
        <v>0</v>
      </c>
      <c r="J32" s="31">
        <f t="shared" si="31"/>
        <v>0</v>
      </c>
      <c r="K32" s="31">
        <f t="shared" si="31"/>
        <v>0</v>
      </c>
      <c r="L32" s="31">
        <f t="shared" si="31"/>
        <v>0</v>
      </c>
      <c r="M32" s="31">
        <f t="shared" si="31"/>
        <v>0</v>
      </c>
      <c r="N32" s="31">
        <f t="shared" si="31"/>
        <v>0</v>
      </c>
      <c r="O32" s="32">
        <f t="shared" si="31"/>
        <v>0</v>
      </c>
    </row>
    <row r="33" spans="2:15" s="5" customFormat="1" ht="18" customHeight="1" x14ac:dyDescent="0.2">
      <c r="B33" s="5" t="s">
        <v>10</v>
      </c>
      <c r="E33" s="1">
        <f>SUM(E34:E35)</f>
        <v>311</v>
      </c>
      <c r="F33" s="31">
        <f>SUM(F34:F35)</f>
        <v>288</v>
      </c>
      <c r="G33" s="31">
        <f t="shared" ref="G33:O33" si="32">SUM(G34:G35)</f>
        <v>15</v>
      </c>
      <c r="H33" s="31">
        <f t="shared" si="32"/>
        <v>2</v>
      </c>
      <c r="I33" s="31">
        <f t="shared" si="32"/>
        <v>5</v>
      </c>
      <c r="J33" s="31">
        <f t="shared" si="32"/>
        <v>1</v>
      </c>
      <c r="K33" s="31">
        <f t="shared" si="32"/>
        <v>0</v>
      </c>
      <c r="L33" s="31">
        <f t="shared" si="32"/>
        <v>0</v>
      </c>
      <c r="M33" s="31">
        <f t="shared" si="32"/>
        <v>0</v>
      </c>
      <c r="N33" s="31">
        <f t="shared" si="32"/>
        <v>0</v>
      </c>
      <c r="O33" s="32">
        <f t="shared" si="32"/>
        <v>0</v>
      </c>
    </row>
    <row r="34" spans="2:15" s="5" customFormat="1" ht="18" customHeight="1" x14ac:dyDescent="0.2">
      <c r="D34" s="5" t="s">
        <v>17</v>
      </c>
      <c r="E34" s="1">
        <f>SUM(F34:O34)</f>
        <v>291</v>
      </c>
      <c r="F34" s="31">
        <f>SUM(F80,F124,F166,F210)</f>
        <v>269</v>
      </c>
      <c r="G34" s="31">
        <f t="shared" ref="G34:O34" si="33">SUM(G80,G124,G166,G210)</f>
        <v>14</v>
      </c>
      <c r="H34" s="31">
        <f t="shared" si="33"/>
        <v>2</v>
      </c>
      <c r="I34" s="31">
        <f t="shared" si="33"/>
        <v>5</v>
      </c>
      <c r="J34" s="31">
        <f t="shared" si="33"/>
        <v>1</v>
      </c>
      <c r="K34" s="31">
        <f t="shared" si="33"/>
        <v>0</v>
      </c>
      <c r="L34" s="31">
        <f t="shared" si="33"/>
        <v>0</v>
      </c>
      <c r="M34" s="31">
        <f t="shared" si="33"/>
        <v>0</v>
      </c>
      <c r="N34" s="31">
        <f t="shared" si="33"/>
        <v>0</v>
      </c>
      <c r="O34" s="32">
        <f t="shared" si="33"/>
        <v>0</v>
      </c>
    </row>
    <row r="35" spans="2:15" s="5" customFormat="1" ht="18" customHeight="1" x14ac:dyDescent="0.2">
      <c r="D35" s="5" t="s">
        <v>20</v>
      </c>
      <c r="E35" s="1">
        <f>SUM(F35:O35)</f>
        <v>20</v>
      </c>
      <c r="F35" s="31">
        <f>SUM(F81,F125,F167,F211)</f>
        <v>19</v>
      </c>
      <c r="G35" s="31">
        <f t="shared" ref="G35:O35" si="34">SUM(G81,G125,G167,G211)</f>
        <v>1</v>
      </c>
      <c r="H35" s="31">
        <f t="shared" si="34"/>
        <v>0</v>
      </c>
      <c r="I35" s="31">
        <f t="shared" si="34"/>
        <v>0</v>
      </c>
      <c r="J35" s="31">
        <f t="shared" si="34"/>
        <v>0</v>
      </c>
      <c r="K35" s="31">
        <f t="shared" si="34"/>
        <v>0</v>
      </c>
      <c r="L35" s="31">
        <f t="shared" si="34"/>
        <v>0</v>
      </c>
      <c r="M35" s="31">
        <f t="shared" si="34"/>
        <v>0</v>
      </c>
      <c r="N35" s="31">
        <f t="shared" si="34"/>
        <v>0</v>
      </c>
      <c r="O35" s="32">
        <f t="shared" si="34"/>
        <v>0</v>
      </c>
    </row>
    <row r="36" spans="2:15" s="5" customFormat="1" ht="18" customHeight="1" x14ac:dyDescent="0.2">
      <c r="B36" s="5" t="s">
        <v>5</v>
      </c>
      <c r="E36" s="1"/>
      <c r="F36" s="31"/>
      <c r="G36" s="31"/>
      <c r="H36" s="31"/>
      <c r="I36" s="31"/>
      <c r="J36" s="31"/>
      <c r="K36" s="31"/>
      <c r="L36" s="31"/>
      <c r="M36" s="31"/>
      <c r="N36" s="31"/>
      <c r="O36" s="32"/>
    </row>
    <row r="37" spans="2:15" s="5" customFormat="1" ht="14.25" customHeight="1" x14ac:dyDescent="0.2">
      <c r="B37" s="5" t="s">
        <v>34</v>
      </c>
      <c r="E37" s="1">
        <f>SUM(E38,E44,E49,E50,E45,E51)</f>
        <v>3987</v>
      </c>
      <c r="F37" s="31">
        <f t="shared" ref="F37:O37" si="35">SUM(F38,F44,F49,F50,F45,F51)</f>
        <v>3393</v>
      </c>
      <c r="G37" s="31">
        <f t="shared" si="35"/>
        <v>460</v>
      </c>
      <c r="H37" s="31">
        <f t="shared" si="35"/>
        <v>33</v>
      </c>
      <c r="I37" s="31">
        <f t="shared" si="35"/>
        <v>34</v>
      </c>
      <c r="J37" s="31">
        <f t="shared" si="35"/>
        <v>50</v>
      </c>
      <c r="K37" s="31">
        <f t="shared" si="35"/>
        <v>14</v>
      </c>
      <c r="L37" s="31">
        <f t="shared" si="35"/>
        <v>2</v>
      </c>
      <c r="M37" s="31">
        <f t="shared" si="35"/>
        <v>0</v>
      </c>
      <c r="N37" s="31">
        <f t="shared" si="35"/>
        <v>1</v>
      </c>
      <c r="O37" s="32">
        <f t="shared" si="35"/>
        <v>0</v>
      </c>
    </row>
    <row r="38" spans="2:15" s="5" customFormat="1" ht="18" customHeight="1" x14ac:dyDescent="0.2">
      <c r="C38" s="5" t="s">
        <v>25</v>
      </c>
      <c r="E38" s="1">
        <f>SUM(E39:E43)</f>
        <v>3721</v>
      </c>
      <c r="F38" s="31">
        <f t="shared" ref="F38:O38" si="36">SUM(F39:F43)</f>
        <v>3183</v>
      </c>
      <c r="G38" s="31">
        <f t="shared" si="36"/>
        <v>427</v>
      </c>
      <c r="H38" s="31">
        <f t="shared" si="36"/>
        <v>24</v>
      </c>
      <c r="I38" s="31">
        <f t="shared" si="36"/>
        <v>32</v>
      </c>
      <c r="J38" s="31">
        <f t="shared" si="36"/>
        <v>45</v>
      </c>
      <c r="K38" s="31">
        <f t="shared" si="36"/>
        <v>8</v>
      </c>
      <c r="L38" s="31">
        <f t="shared" si="36"/>
        <v>1</v>
      </c>
      <c r="M38" s="31">
        <f t="shared" si="36"/>
        <v>0</v>
      </c>
      <c r="N38" s="31">
        <f t="shared" si="36"/>
        <v>1</v>
      </c>
      <c r="O38" s="32">
        <f t="shared" si="36"/>
        <v>0</v>
      </c>
    </row>
    <row r="39" spans="2:15" s="5" customFormat="1" ht="18" customHeight="1" x14ac:dyDescent="0.2">
      <c r="D39" s="5" t="s">
        <v>26</v>
      </c>
      <c r="E39" s="1">
        <f>SUM(F39:O39)</f>
        <v>262</v>
      </c>
      <c r="F39" s="31">
        <f>SUM(F85,F129,F171,F215)</f>
        <v>230</v>
      </c>
      <c r="G39" s="31">
        <f t="shared" ref="G39:O39" si="37">SUM(G85,G129,G171,G215)</f>
        <v>26</v>
      </c>
      <c r="H39" s="31">
        <f t="shared" si="37"/>
        <v>2</v>
      </c>
      <c r="I39" s="31">
        <f t="shared" si="37"/>
        <v>3</v>
      </c>
      <c r="J39" s="31">
        <f t="shared" si="37"/>
        <v>0</v>
      </c>
      <c r="K39" s="31">
        <f t="shared" si="37"/>
        <v>1</v>
      </c>
      <c r="L39" s="31">
        <f t="shared" si="37"/>
        <v>0</v>
      </c>
      <c r="M39" s="31">
        <f t="shared" si="37"/>
        <v>0</v>
      </c>
      <c r="N39" s="31">
        <f t="shared" si="37"/>
        <v>0</v>
      </c>
      <c r="O39" s="32">
        <f t="shared" si="37"/>
        <v>0</v>
      </c>
    </row>
    <row r="40" spans="2:15" s="5" customFormat="1" ht="18" customHeight="1" x14ac:dyDescent="0.2">
      <c r="D40" s="5" t="s">
        <v>27</v>
      </c>
      <c r="E40" s="1">
        <f t="shared" ref="E40:E43" si="38">SUM(F40:O40)</f>
        <v>172</v>
      </c>
      <c r="F40" s="31">
        <f t="shared" ref="F40:F44" si="39">SUM(F86,F130,F172,F216)</f>
        <v>153</v>
      </c>
      <c r="G40" s="31">
        <f t="shared" ref="G40:O40" si="40">SUM(G86,G130,G172,G216)</f>
        <v>17</v>
      </c>
      <c r="H40" s="31">
        <f t="shared" si="40"/>
        <v>0</v>
      </c>
      <c r="I40" s="31">
        <f t="shared" si="40"/>
        <v>2</v>
      </c>
      <c r="J40" s="31">
        <f t="shared" si="40"/>
        <v>0</v>
      </c>
      <c r="K40" s="31">
        <f t="shared" si="40"/>
        <v>0</v>
      </c>
      <c r="L40" s="31">
        <f t="shared" si="40"/>
        <v>0</v>
      </c>
      <c r="M40" s="31">
        <f t="shared" si="40"/>
        <v>0</v>
      </c>
      <c r="N40" s="31">
        <f t="shared" si="40"/>
        <v>0</v>
      </c>
      <c r="O40" s="32">
        <f t="shared" si="40"/>
        <v>0</v>
      </c>
    </row>
    <row r="41" spans="2:15" s="5" customFormat="1" ht="18" customHeight="1" x14ac:dyDescent="0.2">
      <c r="D41" s="5" t="s">
        <v>28</v>
      </c>
      <c r="E41" s="1">
        <f>SUM(F41:O41)</f>
        <v>996</v>
      </c>
      <c r="F41" s="31">
        <f t="shared" si="39"/>
        <v>834</v>
      </c>
      <c r="G41" s="31">
        <f t="shared" ref="G41:O41" si="41">SUM(G87,G131,G173,G217)</f>
        <v>130</v>
      </c>
      <c r="H41" s="31">
        <f t="shared" si="41"/>
        <v>18</v>
      </c>
      <c r="I41" s="31">
        <f t="shared" si="41"/>
        <v>6</v>
      </c>
      <c r="J41" s="31">
        <f t="shared" si="41"/>
        <v>3</v>
      </c>
      <c r="K41" s="31">
        <f t="shared" si="41"/>
        <v>4</v>
      </c>
      <c r="L41" s="31">
        <f t="shared" si="41"/>
        <v>0</v>
      </c>
      <c r="M41" s="31">
        <f t="shared" si="41"/>
        <v>0</v>
      </c>
      <c r="N41" s="31">
        <f t="shared" si="41"/>
        <v>1</v>
      </c>
      <c r="O41" s="32">
        <f t="shared" si="41"/>
        <v>0</v>
      </c>
    </row>
    <row r="42" spans="2:15" s="5" customFormat="1" ht="18" customHeight="1" x14ac:dyDescent="0.2">
      <c r="D42" s="5" t="s">
        <v>17</v>
      </c>
      <c r="E42" s="1">
        <f t="shared" si="38"/>
        <v>312</v>
      </c>
      <c r="F42" s="31">
        <f t="shared" si="39"/>
        <v>280</v>
      </c>
      <c r="G42" s="31">
        <f t="shared" ref="G42:O42" si="42">SUM(G88,G132,G174,G218)</f>
        <v>25</v>
      </c>
      <c r="H42" s="31">
        <f t="shared" si="42"/>
        <v>1</v>
      </c>
      <c r="I42" s="31">
        <f t="shared" si="42"/>
        <v>2</v>
      </c>
      <c r="J42" s="31">
        <f t="shared" si="42"/>
        <v>4</v>
      </c>
      <c r="K42" s="31">
        <f t="shared" si="42"/>
        <v>0</v>
      </c>
      <c r="L42" s="31">
        <f t="shared" si="42"/>
        <v>0</v>
      </c>
      <c r="M42" s="31">
        <f t="shared" si="42"/>
        <v>0</v>
      </c>
      <c r="N42" s="31">
        <f t="shared" si="42"/>
        <v>0</v>
      </c>
      <c r="O42" s="32">
        <f t="shared" si="42"/>
        <v>0</v>
      </c>
    </row>
    <row r="43" spans="2:15" s="5" customFormat="1" ht="18" customHeight="1" x14ac:dyDescent="0.2">
      <c r="D43" s="7" t="s">
        <v>20</v>
      </c>
      <c r="E43" s="1">
        <f t="shared" si="38"/>
        <v>1979</v>
      </c>
      <c r="F43" s="31">
        <f t="shared" si="39"/>
        <v>1686</v>
      </c>
      <c r="G43" s="31">
        <f t="shared" ref="G43:O43" si="43">SUM(G89,G133,G175,G219)</f>
        <v>229</v>
      </c>
      <c r="H43" s="31">
        <f t="shared" si="43"/>
        <v>3</v>
      </c>
      <c r="I43" s="31">
        <f t="shared" si="43"/>
        <v>19</v>
      </c>
      <c r="J43" s="31">
        <f t="shared" si="43"/>
        <v>38</v>
      </c>
      <c r="K43" s="31">
        <f t="shared" si="43"/>
        <v>3</v>
      </c>
      <c r="L43" s="31">
        <f t="shared" si="43"/>
        <v>1</v>
      </c>
      <c r="M43" s="31">
        <f t="shared" si="43"/>
        <v>0</v>
      </c>
      <c r="N43" s="31">
        <f t="shared" si="43"/>
        <v>0</v>
      </c>
      <c r="O43" s="32">
        <f t="shared" si="43"/>
        <v>0</v>
      </c>
    </row>
    <row r="44" spans="2:15" s="5" customFormat="1" ht="18" customHeight="1" x14ac:dyDescent="0.2">
      <c r="C44" s="5" t="s">
        <v>29</v>
      </c>
      <c r="D44" s="7"/>
      <c r="E44" s="1">
        <f>SUM(F44:O44)</f>
        <v>37</v>
      </c>
      <c r="F44" s="31">
        <f t="shared" si="39"/>
        <v>33</v>
      </c>
      <c r="G44" s="31">
        <f t="shared" ref="G44:O44" si="44">SUM(G90,G134,G176,G220)</f>
        <v>4</v>
      </c>
      <c r="H44" s="31">
        <f t="shared" si="44"/>
        <v>0</v>
      </c>
      <c r="I44" s="31">
        <f t="shared" si="44"/>
        <v>0</v>
      </c>
      <c r="J44" s="31">
        <f t="shared" si="44"/>
        <v>0</v>
      </c>
      <c r="K44" s="31">
        <f t="shared" si="44"/>
        <v>0</v>
      </c>
      <c r="L44" s="31">
        <f t="shared" si="44"/>
        <v>0</v>
      </c>
      <c r="M44" s="31">
        <f t="shared" si="44"/>
        <v>0</v>
      </c>
      <c r="N44" s="31">
        <f t="shared" si="44"/>
        <v>0</v>
      </c>
      <c r="O44" s="32">
        <f t="shared" si="44"/>
        <v>0</v>
      </c>
    </row>
    <row r="45" spans="2:15" s="5" customFormat="1" ht="18" customHeight="1" x14ac:dyDescent="0.2">
      <c r="C45" s="5" t="s">
        <v>30</v>
      </c>
      <c r="E45" s="1">
        <f>SUM(E46:E48)</f>
        <v>109</v>
      </c>
      <c r="F45" s="31">
        <f>SUM(F46:F48)</f>
        <v>83</v>
      </c>
      <c r="G45" s="31">
        <f t="shared" ref="G45:O45" si="45">SUM(G46:G48)</f>
        <v>19</v>
      </c>
      <c r="H45" s="31">
        <f t="shared" si="45"/>
        <v>3</v>
      </c>
      <c r="I45" s="31">
        <f t="shared" si="45"/>
        <v>1</v>
      </c>
      <c r="J45" s="31">
        <f t="shared" si="45"/>
        <v>3</v>
      </c>
      <c r="K45" s="31">
        <f t="shared" si="45"/>
        <v>0</v>
      </c>
      <c r="L45" s="31">
        <f t="shared" si="45"/>
        <v>0</v>
      </c>
      <c r="M45" s="31">
        <f t="shared" si="45"/>
        <v>0</v>
      </c>
      <c r="N45" s="31">
        <f t="shared" si="45"/>
        <v>0</v>
      </c>
      <c r="O45" s="32">
        <f t="shared" si="45"/>
        <v>0</v>
      </c>
    </row>
    <row r="46" spans="2:15" s="5" customFormat="1" ht="18" customHeight="1" x14ac:dyDescent="0.2">
      <c r="D46" s="5" t="s">
        <v>22</v>
      </c>
      <c r="E46" s="1">
        <f>SUM(F46:O46)</f>
        <v>101</v>
      </c>
      <c r="F46" s="31">
        <f>SUM(F92,F136,F178,F222)</f>
        <v>78</v>
      </c>
      <c r="G46" s="31">
        <f t="shared" ref="G46:O46" si="46">SUM(G92,G136,G178,G222)</f>
        <v>18</v>
      </c>
      <c r="H46" s="31">
        <f t="shared" si="46"/>
        <v>2</v>
      </c>
      <c r="I46" s="31">
        <f t="shared" si="46"/>
        <v>0</v>
      </c>
      <c r="J46" s="31">
        <f t="shared" si="46"/>
        <v>3</v>
      </c>
      <c r="K46" s="31">
        <f t="shared" si="46"/>
        <v>0</v>
      </c>
      <c r="L46" s="31">
        <f t="shared" si="46"/>
        <v>0</v>
      </c>
      <c r="M46" s="31">
        <f t="shared" si="46"/>
        <v>0</v>
      </c>
      <c r="N46" s="31">
        <f t="shared" si="46"/>
        <v>0</v>
      </c>
      <c r="O46" s="32">
        <f t="shared" si="46"/>
        <v>0</v>
      </c>
    </row>
    <row r="47" spans="2:15" s="5" customFormat="1" ht="18" customHeight="1" x14ac:dyDescent="0.2">
      <c r="D47" s="5" t="s">
        <v>24</v>
      </c>
      <c r="E47" s="1">
        <f t="shared" ref="E47:E54" si="47">SUM(F47:O47)</f>
        <v>7</v>
      </c>
      <c r="F47" s="31">
        <f>SUM(F179,F223)</f>
        <v>4</v>
      </c>
      <c r="G47" s="31">
        <f t="shared" ref="G47:O47" si="48">SUM(G179,G223)</f>
        <v>1</v>
      </c>
      <c r="H47" s="31">
        <f t="shared" si="48"/>
        <v>1</v>
      </c>
      <c r="I47" s="31">
        <f t="shared" si="48"/>
        <v>1</v>
      </c>
      <c r="J47" s="31">
        <f t="shared" si="48"/>
        <v>0</v>
      </c>
      <c r="K47" s="31">
        <f t="shared" si="48"/>
        <v>0</v>
      </c>
      <c r="L47" s="31">
        <f t="shared" si="48"/>
        <v>0</v>
      </c>
      <c r="M47" s="31">
        <f t="shared" si="48"/>
        <v>0</v>
      </c>
      <c r="N47" s="31">
        <f t="shared" si="48"/>
        <v>0</v>
      </c>
      <c r="O47" s="32">
        <f t="shared" si="48"/>
        <v>0</v>
      </c>
    </row>
    <row r="48" spans="2:15" s="5" customFormat="1" ht="18" customHeight="1" x14ac:dyDescent="0.2">
      <c r="D48" s="5" t="s">
        <v>23</v>
      </c>
      <c r="E48" s="1">
        <f t="shared" si="47"/>
        <v>1</v>
      </c>
      <c r="F48" s="31">
        <f>SUM(F93)</f>
        <v>1</v>
      </c>
      <c r="G48" s="31">
        <f t="shared" ref="G48:O48" si="49">SUM(G93)</f>
        <v>0</v>
      </c>
      <c r="H48" s="31">
        <f t="shared" si="49"/>
        <v>0</v>
      </c>
      <c r="I48" s="31">
        <f t="shared" si="49"/>
        <v>0</v>
      </c>
      <c r="J48" s="31">
        <f t="shared" si="49"/>
        <v>0</v>
      </c>
      <c r="K48" s="31">
        <f t="shared" si="49"/>
        <v>0</v>
      </c>
      <c r="L48" s="31">
        <f t="shared" si="49"/>
        <v>0</v>
      </c>
      <c r="M48" s="31">
        <f t="shared" si="49"/>
        <v>0</v>
      </c>
      <c r="N48" s="31">
        <f t="shared" si="49"/>
        <v>0</v>
      </c>
      <c r="O48" s="32">
        <f t="shared" si="49"/>
        <v>0</v>
      </c>
    </row>
    <row r="49" spans="1:15" s="5" customFormat="1" ht="18" customHeight="1" x14ac:dyDescent="0.2">
      <c r="C49" s="5" t="s">
        <v>21</v>
      </c>
      <c r="E49" s="1">
        <f t="shared" si="47"/>
        <v>46</v>
      </c>
      <c r="F49" s="31">
        <f>SUM(F94,F137,F180,F224)</f>
        <v>37</v>
      </c>
      <c r="G49" s="31">
        <f t="shared" ref="G49:O49" si="50">SUM(G94,G137,G180,G224)</f>
        <v>7</v>
      </c>
      <c r="H49" s="31">
        <f t="shared" si="50"/>
        <v>0</v>
      </c>
      <c r="I49" s="31">
        <f t="shared" si="50"/>
        <v>0</v>
      </c>
      <c r="J49" s="31">
        <f t="shared" si="50"/>
        <v>1</v>
      </c>
      <c r="K49" s="31">
        <f t="shared" si="50"/>
        <v>1</v>
      </c>
      <c r="L49" s="31">
        <f t="shared" si="50"/>
        <v>0</v>
      </c>
      <c r="M49" s="31">
        <f t="shared" si="50"/>
        <v>0</v>
      </c>
      <c r="N49" s="31">
        <f t="shared" si="50"/>
        <v>0</v>
      </c>
      <c r="O49" s="32">
        <f t="shared" si="50"/>
        <v>0</v>
      </c>
    </row>
    <row r="50" spans="1:15" s="5" customFormat="1" ht="18" customHeight="1" x14ac:dyDescent="0.2">
      <c r="C50" s="5" t="s">
        <v>18</v>
      </c>
      <c r="D50" s="4"/>
      <c r="E50" s="1">
        <f t="shared" si="47"/>
        <v>2</v>
      </c>
      <c r="F50" s="31">
        <f>SUM(F95,F225)</f>
        <v>2</v>
      </c>
      <c r="G50" s="31">
        <f t="shared" ref="G50:O50" si="51">SUM(G95,G225)</f>
        <v>0</v>
      </c>
      <c r="H50" s="31">
        <f t="shared" si="51"/>
        <v>0</v>
      </c>
      <c r="I50" s="31">
        <f t="shared" si="51"/>
        <v>0</v>
      </c>
      <c r="J50" s="31">
        <f t="shared" si="51"/>
        <v>0</v>
      </c>
      <c r="K50" s="31">
        <f t="shared" si="51"/>
        <v>0</v>
      </c>
      <c r="L50" s="31">
        <f t="shared" si="51"/>
        <v>0</v>
      </c>
      <c r="M50" s="31">
        <f t="shared" si="51"/>
        <v>0</v>
      </c>
      <c r="N50" s="31">
        <f t="shared" si="51"/>
        <v>0</v>
      </c>
      <c r="O50" s="32">
        <f t="shared" si="51"/>
        <v>0</v>
      </c>
    </row>
    <row r="51" spans="1:15" s="5" customFormat="1" ht="18" customHeight="1" x14ac:dyDescent="0.2">
      <c r="C51" s="5" t="s">
        <v>7</v>
      </c>
      <c r="D51" s="4"/>
      <c r="E51" s="1">
        <f t="shared" si="47"/>
        <v>72</v>
      </c>
      <c r="F51" s="31">
        <f t="shared" ref="F51" si="52">SUM(F96,F138,F181,F226)</f>
        <v>55</v>
      </c>
      <c r="G51" s="31">
        <f t="shared" ref="G51:O51" si="53">SUM(G96,G138,G181,G226)</f>
        <v>3</v>
      </c>
      <c r="H51" s="31">
        <f t="shared" si="53"/>
        <v>6</v>
      </c>
      <c r="I51" s="31">
        <f t="shared" si="53"/>
        <v>1</v>
      </c>
      <c r="J51" s="31">
        <f t="shared" si="53"/>
        <v>1</v>
      </c>
      <c r="K51" s="31">
        <f t="shared" si="53"/>
        <v>5</v>
      </c>
      <c r="L51" s="31">
        <f t="shared" si="53"/>
        <v>1</v>
      </c>
      <c r="M51" s="31">
        <f t="shared" si="53"/>
        <v>0</v>
      </c>
      <c r="N51" s="31">
        <f t="shared" si="53"/>
        <v>0</v>
      </c>
      <c r="O51" s="32">
        <f t="shared" si="53"/>
        <v>0</v>
      </c>
    </row>
    <row r="52" spans="1:15" s="5" customFormat="1" ht="17.25" customHeight="1" x14ac:dyDescent="0.2">
      <c r="B52" s="5" t="s">
        <v>11</v>
      </c>
      <c r="D52" s="4"/>
      <c r="E52" s="1">
        <f t="shared" si="47"/>
        <v>21</v>
      </c>
      <c r="F52" s="31">
        <f>SUM(F97,F139,F182,F227)</f>
        <v>18</v>
      </c>
      <c r="G52" s="31">
        <f t="shared" ref="G52:O52" si="54">SUM(G97,G139,G182,G227)</f>
        <v>2</v>
      </c>
      <c r="H52" s="31">
        <f t="shared" si="54"/>
        <v>0</v>
      </c>
      <c r="I52" s="31">
        <f t="shared" si="54"/>
        <v>1</v>
      </c>
      <c r="J52" s="31">
        <f t="shared" si="54"/>
        <v>0</v>
      </c>
      <c r="K52" s="31">
        <f t="shared" si="54"/>
        <v>0</v>
      </c>
      <c r="L52" s="31">
        <f t="shared" si="54"/>
        <v>0</v>
      </c>
      <c r="M52" s="31">
        <f t="shared" si="54"/>
        <v>0</v>
      </c>
      <c r="N52" s="31">
        <f t="shared" si="54"/>
        <v>0</v>
      </c>
      <c r="O52" s="32">
        <f t="shared" si="54"/>
        <v>0</v>
      </c>
    </row>
    <row r="53" spans="1:15" s="5" customFormat="1" ht="17.25" customHeight="1" x14ac:dyDescent="0.2">
      <c r="B53" s="5" t="s">
        <v>12</v>
      </c>
      <c r="E53" s="1">
        <f t="shared" si="47"/>
        <v>8</v>
      </c>
      <c r="F53" s="31">
        <f>SUM(F98,F183,F228)</f>
        <v>8</v>
      </c>
      <c r="G53" s="31">
        <f t="shared" ref="G53:O53" si="55">SUM(G98,G183,G228)</f>
        <v>0</v>
      </c>
      <c r="H53" s="31">
        <f t="shared" si="55"/>
        <v>0</v>
      </c>
      <c r="I53" s="31">
        <f t="shared" si="55"/>
        <v>0</v>
      </c>
      <c r="J53" s="31">
        <f t="shared" si="55"/>
        <v>0</v>
      </c>
      <c r="K53" s="31">
        <f t="shared" si="55"/>
        <v>0</v>
      </c>
      <c r="L53" s="31">
        <f t="shared" si="55"/>
        <v>0</v>
      </c>
      <c r="M53" s="31">
        <f t="shared" si="55"/>
        <v>0</v>
      </c>
      <c r="N53" s="31">
        <f t="shared" si="55"/>
        <v>0</v>
      </c>
      <c r="O53" s="32">
        <f t="shared" si="55"/>
        <v>0</v>
      </c>
    </row>
    <row r="54" spans="1:15" s="5" customFormat="1" ht="18" customHeight="1" x14ac:dyDescent="0.2">
      <c r="B54" s="5" t="s">
        <v>32</v>
      </c>
      <c r="E54" s="1">
        <f t="shared" si="47"/>
        <v>91</v>
      </c>
      <c r="F54" s="31">
        <f>SUM(F99,F140,F184,F229)</f>
        <v>75</v>
      </c>
      <c r="G54" s="31">
        <f t="shared" ref="G54:O54" si="56">SUM(G99,G140,G184,G229)</f>
        <v>13</v>
      </c>
      <c r="H54" s="31">
        <f t="shared" si="56"/>
        <v>1</v>
      </c>
      <c r="I54" s="31">
        <f t="shared" si="56"/>
        <v>1</v>
      </c>
      <c r="J54" s="31">
        <f t="shared" si="56"/>
        <v>0</v>
      </c>
      <c r="K54" s="31">
        <f t="shared" si="56"/>
        <v>1</v>
      </c>
      <c r="L54" s="31">
        <f t="shared" si="56"/>
        <v>0</v>
      </c>
      <c r="M54" s="31">
        <f t="shared" si="56"/>
        <v>0</v>
      </c>
      <c r="N54" s="31">
        <f t="shared" si="56"/>
        <v>0</v>
      </c>
      <c r="O54" s="32">
        <f t="shared" si="56"/>
        <v>0</v>
      </c>
    </row>
    <row r="55" spans="1:15" s="5" customFormat="1" ht="24.75" customHeight="1" x14ac:dyDescent="0.2">
      <c r="A55" s="35" t="s">
        <v>13</v>
      </c>
      <c r="B55" s="35"/>
      <c r="C55" s="35"/>
      <c r="D55" s="36"/>
      <c r="E55" s="1">
        <f t="shared" ref="E55:O55" si="57">SUM(E56,E65,E74,E79,E83,E97,E98,E99)</f>
        <v>46072</v>
      </c>
      <c r="F55" s="1">
        <f t="shared" si="57"/>
        <v>42011</v>
      </c>
      <c r="G55" s="1">
        <f t="shared" si="57"/>
        <v>2823</v>
      </c>
      <c r="H55" s="1">
        <f t="shared" si="57"/>
        <v>195</v>
      </c>
      <c r="I55" s="1">
        <f t="shared" si="57"/>
        <v>490</v>
      </c>
      <c r="J55" s="1">
        <f t="shared" si="57"/>
        <v>136</v>
      </c>
      <c r="K55" s="1">
        <f t="shared" si="57"/>
        <v>352</v>
      </c>
      <c r="L55" s="1">
        <f t="shared" si="57"/>
        <v>42</v>
      </c>
      <c r="M55" s="6">
        <f t="shared" si="57"/>
        <v>5</v>
      </c>
      <c r="N55" s="6">
        <f t="shared" si="57"/>
        <v>14</v>
      </c>
      <c r="O55" s="6">
        <f t="shared" si="57"/>
        <v>4</v>
      </c>
    </row>
    <row r="56" spans="1:15" s="5" customFormat="1" ht="18" customHeight="1" x14ac:dyDescent="0.2">
      <c r="B56" s="5" t="s">
        <v>6</v>
      </c>
      <c r="E56" s="1">
        <f>SUM(E57,E62,E63,E64)</f>
        <v>33388</v>
      </c>
      <c r="F56" s="1">
        <f t="shared" ref="F56:M56" si="58">SUM(F57,F62,F63,F64)</f>
        <v>30593</v>
      </c>
      <c r="G56" s="1">
        <f t="shared" si="58"/>
        <v>1925</v>
      </c>
      <c r="H56" s="1">
        <f t="shared" si="58"/>
        <v>151</v>
      </c>
      <c r="I56" s="1">
        <f t="shared" si="58"/>
        <v>339</v>
      </c>
      <c r="J56" s="1">
        <f>SUM(J57,J62,J63,J64)</f>
        <v>57</v>
      </c>
      <c r="K56" s="1">
        <f t="shared" si="58"/>
        <v>271</v>
      </c>
      <c r="L56" s="1">
        <f t="shared" si="58"/>
        <v>31</v>
      </c>
      <c r="M56" s="6">
        <f t="shared" si="58"/>
        <v>5</v>
      </c>
      <c r="N56" s="6">
        <f t="shared" ref="N56:O56" si="59">SUM(N57,N62,N63,N64)</f>
        <v>12</v>
      </c>
      <c r="O56" s="6">
        <f t="shared" si="59"/>
        <v>4</v>
      </c>
    </row>
    <row r="57" spans="1:15" s="5" customFormat="1" ht="18" customHeight="1" x14ac:dyDescent="0.2">
      <c r="C57" s="5" t="s">
        <v>25</v>
      </c>
      <c r="E57" s="1">
        <f>SUM(E58:E61)</f>
        <v>30366</v>
      </c>
      <c r="F57" s="1">
        <f t="shared" ref="F57:M57" si="60">SUM(F58:F61)</f>
        <v>27796</v>
      </c>
      <c r="G57" s="1">
        <f t="shared" si="60"/>
        <v>1816</v>
      </c>
      <c r="H57" s="1">
        <f t="shared" si="60"/>
        <v>107</v>
      </c>
      <c r="I57" s="1">
        <f>SUM(I58:I61)</f>
        <v>320</v>
      </c>
      <c r="J57" s="1">
        <f>SUM(J58:J61)</f>
        <v>55</v>
      </c>
      <c r="K57" s="1">
        <f t="shared" si="60"/>
        <v>229</v>
      </c>
      <c r="L57" s="1">
        <f t="shared" si="60"/>
        <v>28</v>
      </c>
      <c r="M57" s="1">
        <f t="shared" si="60"/>
        <v>5</v>
      </c>
      <c r="N57" s="1">
        <f t="shared" ref="N57" si="61">SUM(N58:N61)</f>
        <v>10</v>
      </c>
      <c r="O57" s="6" t="s">
        <v>37</v>
      </c>
    </row>
    <row r="58" spans="1:15" s="5" customFormat="1" ht="17.25" customHeight="1" x14ac:dyDescent="0.2">
      <c r="D58" s="5" t="s">
        <v>26</v>
      </c>
      <c r="E58" s="1">
        <f>SUM(F58:O58)</f>
        <v>12410</v>
      </c>
      <c r="F58" s="2">
        <v>11316</v>
      </c>
      <c r="G58" s="2">
        <v>783</v>
      </c>
      <c r="H58" s="2">
        <v>41</v>
      </c>
      <c r="I58" s="2">
        <v>135</v>
      </c>
      <c r="J58" s="2">
        <v>20</v>
      </c>
      <c r="K58" s="2">
        <v>100</v>
      </c>
      <c r="L58" s="2">
        <v>10</v>
      </c>
      <c r="M58" s="2">
        <v>1</v>
      </c>
      <c r="N58" s="2">
        <v>4</v>
      </c>
      <c r="O58" s="3" t="s">
        <v>37</v>
      </c>
    </row>
    <row r="59" spans="1:15" s="5" customFormat="1" ht="17.25" customHeight="1" x14ac:dyDescent="0.2">
      <c r="D59" s="5" t="s">
        <v>27</v>
      </c>
      <c r="E59" s="1">
        <f t="shared" ref="E59:E64" si="62">SUM(F59:O59)</f>
        <v>14715</v>
      </c>
      <c r="F59" s="2">
        <v>13536</v>
      </c>
      <c r="G59" s="2">
        <v>832</v>
      </c>
      <c r="H59" s="2">
        <v>51</v>
      </c>
      <c r="I59" s="2">
        <v>149</v>
      </c>
      <c r="J59" s="2">
        <v>22</v>
      </c>
      <c r="K59" s="2">
        <v>101</v>
      </c>
      <c r="L59" s="2">
        <v>15</v>
      </c>
      <c r="M59" s="2">
        <v>3</v>
      </c>
      <c r="N59" s="2">
        <v>6</v>
      </c>
      <c r="O59" s="3" t="s">
        <v>37</v>
      </c>
    </row>
    <row r="60" spans="1:15" s="5" customFormat="1" ht="17.25" customHeight="1" x14ac:dyDescent="0.2">
      <c r="D60" s="5" t="s">
        <v>28</v>
      </c>
      <c r="E60" s="1">
        <f t="shared" si="62"/>
        <v>3218</v>
      </c>
      <c r="F60" s="2">
        <v>2925</v>
      </c>
      <c r="G60" s="2">
        <v>199</v>
      </c>
      <c r="H60" s="2">
        <v>15</v>
      </c>
      <c r="I60" s="2">
        <v>35</v>
      </c>
      <c r="J60" s="2">
        <v>13</v>
      </c>
      <c r="K60" s="2">
        <v>27</v>
      </c>
      <c r="L60" s="2">
        <v>3</v>
      </c>
      <c r="M60" s="2">
        <v>1</v>
      </c>
      <c r="N60" s="2" t="s">
        <v>37</v>
      </c>
      <c r="O60" s="3" t="s">
        <v>37</v>
      </c>
    </row>
    <row r="61" spans="1:15" s="5" customFormat="1" ht="17.25" customHeight="1" x14ac:dyDescent="0.2">
      <c r="D61" s="5" t="s">
        <v>17</v>
      </c>
      <c r="E61" s="1">
        <f t="shared" si="62"/>
        <v>23</v>
      </c>
      <c r="F61" s="2">
        <v>19</v>
      </c>
      <c r="G61" s="2">
        <v>2</v>
      </c>
      <c r="H61" s="2" t="s">
        <v>37</v>
      </c>
      <c r="I61" s="2">
        <v>1</v>
      </c>
      <c r="J61" s="2" t="s">
        <v>37</v>
      </c>
      <c r="K61" s="2">
        <v>1</v>
      </c>
      <c r="L61" s="2" t="s">
        <v>37</v>
      </c>
      <c r="M61" s="2" t="s">
        <v>37</v>
      </c>
      <c r="N61" s="2" t="s">
        <v>37</v>
      </c>
      <c r="O61" s="3" t="s">
        <v>37</v>
      </c>
    </row>
    <row r="62" spans="1:15" s="5" customFormat="1" ht="18" customHeight="1" x14ac:dyDescent="0.2">
      <c r="C62" s="5" t="s">
        <v>29</v>
      </c>
      <c r="D62" s="11"/>
      <c r="E62" s="1">
        <f t="shared" si="62"/>
        <v>977</v>
      </c>
      <c r="F62" s="2">
        <v>910</v>
      </c>
      <c r="G62" s="2">
        <v>52</v>
      </c>
      <c r="H62" s="2">
        <v>4</v>
      </c>
      <c r="I62" s="2">
        <v>2</v>
      </c>
      <c r="J62" s="2">
        <v>1</v>
      </c>
      <c r="K62" s="2">
        <v>6</v>
      </c>
      <c r="L62" s="2">
        <v>1</v>
      </c>
      <c r="M62" s="2" t="s">
        <v>37</v>
      </c>
      <c r="N62" s="2">
        <v>1</v>
      </c>
      <c r="O62" s="3" t="s">
        <v>37</v>
      </c>
    </row>
    <row r="63" spans="1:15" s="5" customFormat="1" ht="18" customHeight="1" x14ac:dyDescent="0.2">
      <c r="C63" s="5" t="s">
        <v>18</v>
      </c>
      <c r="D63" s="11"/>
      <c r="E63" s="1">
        <f t="shared" si="62"/>
        <v>60</v>
      </c>
      <c r="F63" s="2">
        <v>59</v>
      </c>
      <c r="G63" s="2" t="s">
        <v>37</v>
      </c>
      <c r="H63" s="2" t="s">
        <v>37</v>
      </c>
      <c r="I63" s="2">
        <v>1</v>
      </c>
      <c r="J63" s="2" t="s">
        <v>37</v>
      </c>
      <c r="K63" s="2" t="s">
        <v>37</v>
      </c>
      <c r="L63" s="2" t="s">
        <v>37</v>
      </c>
      <c r="M63" s="2" t="s">
        <v>37</v>
      </c>
      <c r="N63" s="2" t="s">
        <v>37</v>
      </c>
      <c r="O63" s="3" t="s">
        <v>37</v>
      </c>
    </row>
    <row r="64" spans="1:15" s="5" customFormat="1" ht="18" customHeight="1" x14ac:dyDescent="0.2">
      <c r="C64" s="5" t="s">
        <v>7</v>
      </c>
      <c r="D64" s="4"/>
      <c r="E64" s="1">
        <f t="shared" si="62"/>
        <v>1985</v>
      </c>
      <c r="F64" s="2">
        <v>1828</v>
      </c>
      <c r="G64" s="2">
        <v>57</v>
      </c>
      <c r="H64" s="2">
        <v>40</v>
      </c>
      <c r="I64" s="2">
        <v>16</v>
      </c>
      <c r="J64" s="2">
        <v>1</v>
      </c>
      <c r="K64" s="2">
        <v>36</v>
      </c>
      <c r="L64" s="2">
        <v>2</v>
      </c>
      <c r="M64" s="2" t="s">
        <v>37</v>
      </c>
      <c r="N64" s="2">
        <v>1</v>
      </c>
      <c r="O64" s="3">
        <v>4</v>
      </c>
    </row>
    <row r="65" spans="2:15" s="5" customFormat="1" ht="18" customHeight="1" x14ac:dyDescent="0.2">
      <c r="B65" s="5" t="s">
        <v>8</v>
      </c>
      <c r="E65" s="1">
        <f>SUM(E66,E73,E69)</f>
        <v>4077</v>
      </c>
      <c r="F65" s="1">
        <f t="shared" ref="F65:L65" si="63">SUM(F66,F73,F69)</f>
        <v>3553</v>
      </c>
      <c r="G65" s="1">
        <f t="shared" si="63"/>
        <v>377</v>
      </c>
      <c r="H65" s="1">
        <f t="shared" si="63"/>
        <v>24</v>
      </c>
      <c r="I65" s="1">
        <f t="shared" si="63"/>
        <v>45</v>
      </c>
      <c r="J65" s="1">
        <f t="shared" si="63"/>
        <v>32</v>
      </c>
      <c r="K65" s="1">
        <f t="shared" si="63"/>
        <v>40</v>
      </c>
      <c r="L65" s="1">
        <f t="shared" si="63"/>
        <v>6</v>
      </c>
      <c r="M65" s="1" t="s">
        <v>37</v>
      </c>
      <c r="N65" s="1" t="s">
        <v>37</v>
      </c>
      <c r="O65" s="6" t="s">
        <v>37</v>
      </c>
    </row>
    <row r="66" spans="2:15" s="5" customFormat="1" ht="18" customHeight="1" x14ac:dyDescent="0.2">
      <c r="C66" s="5" t="s">
        <v>25</v>
      </c>
      <c r="E66" s="1">
        <f>SUM(E67:E68)</f>
        <v>1327</v>
      </c>
      <c r="F66" s="1">
        <f t="shared" ref="F66:K66" si="64">SUM(F67:F68)</f>
        <v>1206</v>
      </c>
      <c r="G66" s="1">
        <f t="shared" si="64"/>
        <v>77</v>
      </c>
      <c r="H66" s="1">
        <f t="shared" si="64"/>
        <v>4</v>
      </c>
      <c r="I66" s="1">
        <f t="shared" si="64"/>
        <v>25</v>
      </c>
      <c r="J66" s="1">
        <f t="shared" si="64"/>
        <v>3</v>
      </c>
      <c r="K66" s="1">
        <f t="shared" si="64"/>
        <v>12</v>
      </c>
      <c r="L66" s="1" t="s">
        <v>37</v>
      </c>
      <c r="M66" s="1" t="s">
        <v>37</v>
      </c>
      <c r="N66" s="1" t="s">
        <v>37</v>
      </c>
      <c r="O66" s="6" t="s">
        <v>37</v>
      </c>
    </row>
    <row r="67" spans="2:15" s="5" customFormat="1" ht="17.25" customHeight="1" x14ac:dyDescent="0.2">
      <c r="D67" s="5" t="s">
        <v>17</v>
      </c>
      <c r="E67" s="1">
        <f>SUM(F67:O67)</f>
        <v>901</v>
      </c>
      <c r="F67" s="2">
        <v>824</v>
      </c>
      <c r="G67" s="2">
        <v>48</v>
      </c>
      <c r="H67" s="2">
        <v>2</v>
      </c>
      <c r="I67" s="2">
        <v>17</v>
      </c>
      <c r="J67" s="2">
        <v>2</v>
      </c>
      <c r="K67" s="2">
        <v>8</v>
      </c>
      <c r="L67" s="2" t="s">
        <v>37</v>
      </c>
      <c r="M67" s="2" t="s">
        <v>37</v>
      </c>
      <c r="N67" s="2" t="s">
        <v>37</v>
      </c>
      <c r="O67" s="3" t="s">
        <v>37</v>
      </c>
    </row>
    <row r="68" spans="2:15" s="5" customFormat="1" ht="17.25" customHeight="1" x14ac:dyDescent="0.2">
      <c r="D68" s="7" t="s">
        <v>20</v>
      </c>
      <c r="E68" s="1">
        <f t="shared" ref="E68:E73" si="65">SUM(F68:O68)</f>
        <v>426</v>
      </c>
      <c r="F68" s="2">
        <v>382</v>
      </c>
      <c r="G68" s="2">
        <v>29</v>
      </c>
      <c r="H68" s="2">
        <v>2</v>
      </c>
      <c r="I68" s="2">
        <v>8</v>
      </c>
      <c r="J68" s="2">
        <v>1</v>
      </c>
      <c r="K68" s="2">
        <v>4</v>
      </c>
      <c r="L68" s="2" t="s">
        <v>37</v>
      </c>
      <c r="M68" s="2" t="s">
        <v>37</v>
      </c>
      <c r="N68" s="2" t="s">
        <v>37</v>
      </c>
      <c r="O68" s="3" t="s">
        <v>37</v>
      </c>
    </row>
    <row r="69" spans="2:15" s="5" customFormat="1" ht="18" customHeight="1" x14ac:dyDescent="0.2">
      <c r="C69" s="5" t="s">
        <v>30</v>
      </c>
      <c r="E69" s="1">
        <f t="shared" si="65"/>
        <v>2748</v>
      </c>
      <c r="F69" s="1">
        <f>SUM(F70:F72)</f>
        <v>2345</v>
      </c>
      <c r="G69" s="1">
        <f t="shared" ref="G69:L69" si="66">SUM(G70:G72)</f>
        <v>300</v>
      </c>
      <c r="H69" s="1">
        <f t="shared" si="66"/>
        <v>20</v>
      </c>
      <c r="I69" s="1">
        <f t="shared" si="66"/>
        <v>20</v>
      </c>
      <c r="J69" s="1">
        <f t="shared" si="66"/>
        <v>29</v>
      </c>
      <c r="K69" s="1">
        <f t="shared" si="66"/>
        <v>28</v>
      </c>
      <c r="L69" s="1">
        <f t="shared" si="66"/>
        <v>6</v>
      </c>
      <c r="M69" s="1" t="s">
        <v>37</v>
      </c>
      <c r="N69" s="1" t="s">
        <v>37</v>
      </c>
      <c r="O69" s="6" t="s">
        <v>37</v>
      </c>
    </row>
    <row r="70" spans="2:15" s="5" customFormat="1" ht="17.25" customHeight="1" x14ac:dyDescent="0.2">
      <c r="D70" s="5" t="s">
        <v>22</v>
      </c>
      <c r="E70" s="1">
        <f t="shared" si="65"/>
        <v>1931</v>
      </c>
      <c r="F70" s="2">
        <v>1626</v>
      </c>
      <c r="G70" s="2">
        <v>235</v>
      </c>
      <c r="H70" s="2">
        <v>12</v>
      </c>
      <c r="I70" s="2">
        <v>13</v>
      </c>
      <c r="J70" s="2">
        <v>19</v>
      </c>
      <c r="K70" s="2">
        <v>20</v>
      </c>
      <c r="L70" s="2">
        <v>6</v>
      </c>
      <c r="M70" s="2" t="s">
        <v>37</v>
      </c>
      <c r="N70" s="2" t="s">
        <v>37</v>
      </c>
      <c r="O70" s="3" t="s">
        <v>37</v>
      </c>
    </row>
    <row r="71" spans="2:15" s="5" customFormat="1" ht="17.25" customHeight="1" x14ac:dyDescent="0.2">
      <c r="D71" s="5" t="s">
        <v>24</v>
      </c>
      <c r="E71" s="1">
        <f t="shared" si="65"/>
        <v>783</v>
      </c>
      <c r="F71" s="2">
        <v>689</v>
      </c>
      <c r="G71" s="2">
        <v>62</v>
      </c>
      <c r="H71" s="2">
        <v>8</v>
      </c>
      <c r="I71" s="2">
        <v>7</v>
      </c>
      <c r="J71" s="2">
        <v>9</v>
      </c>
      <c r="K71" s="2">
        <v>8</v>
      </c>
      <c r="L71" s="2" t="s">
        <v>37</v>
      </c>
      <c r="M71" s="2" t="s">
        <v>37</v>
      </c>
      <c r="N71" s="2" t="s">
        <v>37</v>
      </c>
      <c r="O71" s="3" t="s">
        <v>37</v>
      </c>
    </row>
    <row r="72" spans="2:15" s="5" customFormat="1" ht="17.25" customHeight="1" x14ac:dyDescent="0.2">
      <c r="D72" s="7" t="s">
        <v>23</v>
      </c>
      <c r="E72" s="1">
        <f t="shared" si="65"/>
        <v>34</v>
      </c>
      <c r="F72" s="2">
        <v>30</v>
      </c>
      <c r="G72" s="2">
        <v>3</v>
      </c>
      <c r="H72" s="2" t="s">
        <v>37</v>
      </c>
      <c r="I72" s="2" t="s">
        <v>37</v>
      </c>
      <c r="J72" s="2">
        <v>1</v>
      </c>
      <c r="K72" s="2" t="s">
        <v>37</v>
      </c>
      <c r="L72" s="2" t="s">
        <v>37</v>
      </c>
      <c r="M72" s="2" t="s">
        <v>37</v>
      </c>
      <c r="N72" s="2" t="s">
        <v>37</v>
      </c>
      <c r="O72" s="3" t="s">
        <v>37</v>
      </c>
    </row>
    <row r="73" spans="2:15" s="5" customFormat="1" ht="18" customHeight="1" x14ac:dyDescent="0.2">
      <c r="C73" s="5" t="s">
        <v>21</v>
      </c>
      <c r="D73" s="4"/>
      <c r="E73" s="1">
        <f t="shared" si="65"/>
        <v>2</v>
      </c>
      <c r="F73" s="2">
        <v>2</v>
      </c>
      <c r="G73" s="2" t="s">
        <v>37</v>
      </c>
      <c r="H73" s="2" t="s">
        <v>37</v>
      </c>
      <c r="I73" s="2" t="s">
        <v>37</v>
      </c>
      <c r="J73" s="2" t="s">
        <v>37</v>
      </c>
      <c r="K73" s="2" t="s">
        <v>37</v>
      </c>
      <c r="L73" s="2" t="s">
        <v>37</v>
      </c>
      <c r="M73" s="2" t="s">
        <v>37</v>
      </c>
      <c r="N73" s="2" t="s">
        <v>37</v>
      </c>
      <c r="O73" s="3" t="s">
        <v>37</v>
      </c>
    </row>
    <row r="74" spans="2:15" s="5" customFormat="1" ht="18" customHeight="1" x14ac:dyDescent="0.2">
      <c r="B74" s="5" t="s">
        <v>9</v>
      </c>
      <c r="E74" s="1">
        <f>SUM(E75:E78)</f>
        <v>5766</v>
      </c>
      <c r="F74" s="1">
        <f>SUM(F75:F78)</f>
        <v>5409</v>
      </c>
      <c r="G74" s="1">
        <f>SUM(G75:G78)</f>
        <v>215</v>
      </c>
      <c r="H74" s="1">
        <f t="shared" ref="H74:N74" si="67">SUM(H75:H78)</f>
        <v>13</v>
      </c>
      <c r="I74" s="1">
        <f t="shared" si="67"/>
        <v>82</v>
      </c>
      <c r="J74" s="1">
        <f t="shared" si="67"/>
        <v>11</v>
      </c>
      <c r="K74" s="1">
        <f t="shared" si="67"/>
        <v>29</v>
      </c>
      <c r="L74" s="1">
        <f t="shared" si="67"/>
        <v>5</v>
      </c>
      <c r="M74" s="1" t="s">
        <v>37</v>
      </c>
      <c r="N74" s="1">
        <f t="shared" si="67"/>
        <v>2</v>
      </c>
      <c r="O74" s="6" t="s">
        <v>37</v>
      </c>
    </row>
    <row r="75" spans="2:15" s="5" customFormat="1" ht="18" customHeight="1" x14ac:dyDescent="0.2">
      <c r="D75" s="5" t="s">
        <v>26</v>
      </c>
      <c r="E75" s="1">
        <f>SUM(F75:O75)</f>
        <v>139</v>
      </c>
      <c r="F75" s="2">
        <v>129</v>
      </c>
      <c r="G75" s="2">
        <v>8</v>
      </c>
      <c r="H75" s="2" t="s">
        <v>37</v>
      </c>
      <c r="I75" s="2">
        <v>2</v>
      </c>
      <c r="J75" s="2" t="s">
        <v>37</v>
      </c>
      <c r="K75" s="2" t="s">
        <v>37</v>
      </c>
      <c r="L75" s="2" t="s">
        <v>37</v>
      </c>
      <c r="M75" s="2" t="s">
        <v>37</v>
      </c>
      <c r="N75" s="2" t="s">
        <v>37</v>
      </c>
      <c r="O75" s="3" t="s">
        <v>37</v>
      </c>
    </row>
    <row r="76" spans="2:15" s="5" customFormat="1" ht="18" customHeight="1" x14ac:dyDescent="0.2">
      <c r="D76" s="5" t="s">
        <v>27</v>
      </c>
      <c r="E76" s="1">
        <f t="shared" ref="E76:E78" si="68">SUM(F76:O76)</f>
        <v>5536</v>
      </c>
      <c r="F76" s="2">
        <v>5200</v>
      </c>
      <c r="G76" s="2">
        <v>198</v>
      </c>
      <c r="H76" s="2">
        <v>13</v>
      </c>
      <c r="I76" s="2">
        <v>79</v>
      </c>
      <c r="J76" s="2">
        <v>10</v>
      </c>
      <c r="K76" s="2">
        <v>29</v>
      </c>
      <c r="L76" s="2">
        <v>5</v>
      </c>
      <c r="M76" s="2" t="s">
        <v>37</v>
      </c>
      <c r="N76" s="2">
        <v>2</v>
      </c>
      <c r="O76" s="3" t="s">
        <v>37</v>
      </c>
    </row>
    <row r="77" spans="2:15" s="5" customFormat="1" ht="18" customHeight="1" x14ac:dyDescent="0.2">
      <c r="D77" s="5" t="s">
        <v>28</v>
      </c>
      <c r="E77" s="1">
        <f t="shared" si="68"/>
        <v>71</v>
      </c>
      <c r="F77" s="2">
        <v>63</v>
      </c>
      <c r="G77" s="2">
        <v>6</v>
      </c>
      <c r="H77" s="2" t="s">
        <v>37</v>
      </c>
      <c r="I77" s="2">
        <v>1</v>
      </c>
      <c r="J77" s="2">
        <v>1</v>
      </c>
      <c r="K77" s="2" t="s">
        <v>37</v>
      </c>
      <c r="L77" s="2" t="s">
        <v>37</v>
      </c>
      <c r="M77" s="2" t="s">
        <v>37</v>
      </c>
      <c r="N77" s="2" t="s">
        <v>37</v>
      </c>
      <c r="O77" s="3" t="s">
        <v>37</v>
      </c>
    </row>
    <row r="78" spans="2:15" s="5" customFormat="1" ht="18" customHeight="1" x14ac:dyDescent="0.2">
      <c r="D78" s="5" t="s">
        <v>17</v>
      </c>
      <c r="E78" s="1">
        <f t="shared" si="68"/>
        <v>20</v>
      </c>
      <c r="F78" s="2">
        <v>17</v>
      </c>
      <c r="G78" s="2">
        <v>3</v>
      </c>
      <c r="H78" s="2" t="s">
        <v>37</v>
      </c>
      <c r="I78" s="2" t="s">
        <v>37</v>
      </c>
      <c r="J78" s="2" t="s">
        <v>37</v>
      </c>
      <c r="K78" s="2" t="s">
        <v>37</v>
      </c>
      <c r="L78" s="2" t="s">
        <v>37</v>
      </c>
      <c r="M78" s="2" t="s">
        <v>37</v>
      </c>
      <c r="N78" s="2" t="s">
        <v>37</v>
      </c>
      <c r="O78" s="3" t="s">
        <v>37</v>
      </c>
    </row>
    <row r="79" spans="2:15" s="5" customFormat="1" ht="18" customHeight="1" x14ac:dyDescent="0.2">
      <c r="B79" s="5" t="s">
        <v>10</v>
      </c>
      <c r="E79" s="1">
        <f>SUM(E80:E81)</f>
        <v>165</v>
      </c>
      <c r="F79" s="1">
        <f t="shared" ref="F79:J79" si="69">SUM(F80:F81)</f>
        <v>152</v>
      </c>
      <c r="G79" s="1">
        <f t="shared" si="69"/>
        <v>9</v>
      </c>
      <c r="H79" s="1" t="s">
        <v>37</v>
      </c>
      <c r="I79" s="1">
        <f t="shared" si="69"/>
        <v>3</v>
      </c>
      <c r="J79" s="1">
        <f t="shared" si="69"/>
        <v>1</v>
      </c>
      <c r="K79" s="1" t="s">
        <v>37</v>
      </c>
      <c r="L79" s="1" t="s">
        <v>37</v>
      </c>
      <c r="M79" s="1" t="s">
        <v>37</v>
      </c>
      <c r="N79" s="1" t="s">
        <v>37</v>
      </c>
      <c r="O79" s="6" t="s">
        <v>37</v>
      </c>
    </row>
    <row r="80" spans="2:15" s="5" customFormat="1" ht="18" customHeight="1" x14ac:dyDescent="0.2">
      <c r="D80" s="5" t="s">
        <v>17</v>
      </c>
      <c r="E80" s="1">
        <f>SUM(F80:O80)</f>
        <v>163</v>
      </c>
      <c r="F80" s="2">
        <v>150</v>
      </c>
      <c r="G80" s="2">
        <v>9</v>
      </c>
      <c r="H80" s="2" t="s">
        <v>37</v>
      </c>
      <c r="I80" s="2">
        <v>3</v>
      </c>
      <c r="J80" s="2">
        <v>1</v>
      </c>
      <c r="K80" s="2" t="s">
        <v>37</v>
      </c>
      <c r="L80" s="2" t="s">
        <v>37</v>
      </c>
      <c r="M80" s="2" t="s">
        <v>37</v>
      </c>
      <c r="N80" s="2" t="s">
        <v>37</v>
      </c>
      <c r="O80" s="3" t="s">
        <v>37</v>
      </c>
    </row>
    <row r="81" spans="1:15" s="5" customFormat="1" ht="18" customHeight="1" x14ac:dyDescent="0.2">
      <c r="D81" s="5" t="s">
        <v>20</v>
      </c>
      <c r="E81" s="1">
        <f>SUM(F81:O81)</f>
        <v>2</v>
      </c>
      <c r="F81" s="2">
        <v>2</v>
      </c>
      <c r="G81" s="2" t="s">
        <v>37</v>
      </c>
      <c r="H81" s="2" t="s">
        <v>37</v>
      </c>
      <c r="I81" s="2" t="s">
        <v>37</v>
      </c>
      <c r="J81" s="2" t="s">
        <v>37</v>
      </c>
      <c r="K81" s="2" t="s">
        <v>37</v>
      </c>
      <c r="L81" s="2" t="s">
        <v>37</v>
      </c>
      <c r="M81" s="2" t="s">
        <v>37</v>
      </c>
      <c r="N81" s="2" t="s">
        <v>37</v>
      </c>
      <c r="O81" s="3" t="s">
        <v>37</v>
      </c>
    </row>
    <row r="82" spans="1:15" s="5" customFormat="1" ht="18" customHeight="1" x14ac:dyDescent="0.2">
      <c r="B82" s="5" t="s">
        <v>5</v>
      </c>
      <c r="E82" s="1"/>
      <c r="F82" s="1"/>
      <c r="G82" s="1"/>
      <c r="H82" s="1"/>
      <c r="I82" s="1"/>
      <c r="J82" s="1"/>
      <c r="K82" s="1"/>
      <c r="L82" s="1"/>
      <c r="M82" s="1"/>
      <c r="N82" s="2"/>
      <c r="O82" s="3"/>
    </row>
    <row r="83" spans="1:15" s="5" customFormat="1" ht="15" customHeight="1" x14ac:dyDescent="0.2">
      <c r="B83" s="5" t="s">
        <v>34</v>
      </c>
      <c r="E83" s="1">
        <f t="shared" ref="E83:K83" si="70">SUM(E84,E90,E94,E95,E91,E96)</f>
        <v>2634</v>
      </c>
      <c r="F83" s="1">
        <f t="shared" si="70"/>
        <v>2269</v>
      </c>
      <c r="G83" s="1">
        <f t="shared" si="70"/>
        <v>293</v>
      </c>
      <c r="H83" s="1">
        <f t="shared" si="70"/>
        <v>6</v>
      </c>
      <c r="I83" s="1">
        <f t="shared" si="70"/>
        <v>20</v>
      </c>
      <c r="J83" s="1">
        <f t="shared" si="70"/>
        <v>35</v>
      </c>
      <c r="K83" s="1">
        <f t="shared" si="70"/>
        <v>11</v>
      </c>
      <c r="L83" s="1" t="s">
        <v>37</v>
      </c>
      <c r="M83" s="1" t="s">
        <v>37</v>
      </c>
      <c r="N83" s="1" t="s">
        <v>37</v>
      </c>
      <c r="O83" s="6" t="s">
        <v>37</v>
      </c>
    </row>
    <row r="84" spans="1:15" s="5" customFormat="1" ht="18" customHeight="1" x14ac:dyDescent="0.2">
      <c r="C84" s="5" t="s">
        <v>25</v>
      </c>
      <c r="E84" s="1">
        <f t="shared" ref="E84:K84" si="71">SUM(E85:E89)</f>
        <v>2485</v>
      </c>
      <c r="F84" s="1">
        <f t="shared" si="71"/>
        <v>2157</v>
      </c>
      <c r="G84" s="1">
        <f t="shared" si="71"/>
        <v>266</v>
      </c>
      <c r="H84" s="1">
        <f t="shared" si="71"/>
        <v>5</v>
      </c>
      <c r="I84" s="1">
        <f t="shared" si="71"/>
        <v>20</v>
      </c>
      <c r="J84" s="1">
        <f t="shared" si="71"/>
        <v>32</v>
      </c>
      <c r="K84" s="1">
        <f t="shared" si="71"/>
        <v>5</v>
      </c>
      <c r="L84" s="1" t="s">
        <v>37</v>
      </c>
      <c r="M84" s="1" t="s">
        <v>37</v>
      </c>
      <c r="N84" s="1" t="s">
        <v>37</v>
      </c>
      <c r="O84" s="6" t="s">
        <v>37</v>
      </c>
    </row>
    <row r="85" spans="1:15" s="5" customFormat="1" ht="18" customHeight="1" x14ac:dyDescent="0.2">
      <c r="D85" s="5" t="s">
        <v>26</v>
      </c>
      <c r="E85" s="1">
        <f>SUM(F85:O85)</f>
        <v>167</v>
      </c>
      <c r="F85" s="2">
        <v>149</v>
      </c>
      <c r="G85" s="2">
        <v>16</v>
      </c>
      <c r="H85" s="2" t="s">
        <v>37</v>
      </c>
      <c r="I85" s="2">
        <v>1</v>
      </c>
      <c r="J85" s="2" t="s">
        <v>37</v>
      </c>
      <c r="K85" s="2">
        <v>1</v>
      </c>
      <c r="L85" s="2" t="s">
        <v>37</v>
      </c>
      <c r="M85" s="2" t="s">
        <v>37</v>
      </c>
      <c r="N85" s="2" t="s">
        <v>37</v>
      </c>
      <c r="O85" s="3" t="s">
        <v>37</v>
      </c>
    </row>
    <row r="86" spans="1:15" s="5" customFormat="1" ht="18" customHeight="1" x14ac:dyDescent="0.2">
      <c r="D86" s="5" t="s">
        <v>27</v>
      </c>
      <c r="E86" s="1">
        <f t="shared" ref="E86:E90" si="72">SUM(F86:O86)</f>
        <v>126</v>
      </c>
      <c r="F86" s="2">
        <v>112</v>
      </c>
      <c r="G86" s="2">
        <v>13</v>
      </c>
      <c r="H86" s="2" t="s">
        <v>37</v>
      </c>
      <c r="I86" s="2">
        <v>1</v>
      </c>
      <c r="J86" s="2" t="s">
        <v>37</v>
      </c>
      <c r="K86" s="2" t="s">
        <v>37</v>
      </c>
      <c r="L86" s="2" t="s">
        <v>37</v>
      </c>
      <c r="M86" s="2" t="s">
        <v>37</v>
      </c>
      <c r="N86" s="2" t="s">
        <v>37</v>
      </c>
      <c r="O86" s="3" t="s">
        <v>37</v>
      </c>
    </row>
    <row r="87" spans="1:15" s="5" customFormat="1" ht="18" customHeight="1" x14ac:dyDescent="0.2">
      <c r="D87" s="5" t="s">
        <v>28</v>
      </c>
      <c r="E87" s="1">
        <f t="shared" si="72"/>
        <v>422</v>
      </c>
      <c r="F87" s="2">
        <v>367</v>
      </c>
      <c r="G87" s="2">
        <v>50</v>
      </c>
      <c r="H87" s="2">
        <v>1</v>
      </c>
      <c r="I87" s="2">
        <v>1</v>
      </c>
      <c r="J87" s="2">
        <v>2</v>
      </c>
      <c r="K87" s="2">
        <v>1</v>
      </c>
      <c r="L87" s="2" t="s">
        <v>37</v>
      </c>
      <c r="M87" s="2" t="s">
        <v>37</v>
      </c>
      <c r="N87" s="2" t="s">
        <v>37</v>
      </c>
      <c r="O87" s="3" t="s">
        <v>37</v>
      </c>
    </row>
    <row r="88" spans="1:15" s="5" customFormat="1" ht="18" customHeight="1" x14ac:dyDescent="0.2">
      <c r="D88" s="5" t="s">
        <v>17</v>
      </c>
      <c r="E88" s="1">
        <f t="shared" si="72"/>
        <v>229</v>
      </c>
      <c r="F88" s="2">
        <v>207</v>
      </c>
      <c r="G88" s="2">
        <v>18</v>
      </c>
      <c r="H88" s="2">
        <v>1</v>
      </c>
      <c r="I88" s="2">
        <v>2</v>
      </c>
      <c r="J88" s="2">
        <v>1</v>
      </c>
      <c r="K88" s="2" t="s">
        <v>37</v>
      </c>
      <c r="L88" s="2" t="s">
        <v>37</v>
      </c>
      <c r="M88" s="2" t="s">
        <v>37</v>
      </c>
      <c r="N88" s="2" t="s">
        <v>37</v>
      </c>
      <c r="O88" s="3" t="s">
        <v>37</v>
      </c>
    </row>
    <row r="89" spans="1:15" s="5" customFormat="1" ht="18" customHeight="1" x14ac:dyDescent="0.2">
      <c r="D89" s="7" t="s">
        <v>20</v>
      </c>
      <c r="E89" s="1">
        <f t="shared" si="72"/>
        <v>1541</v>
      </c>
      <c r="F89" s="2">
        <v>1322</v>
      </c>
      <c r="G89" s="2">
        <v>169</v>
      </c>
      <c r="H89" s="2">
        <v>3</v>
      </c>
      <c r="I89" s="2">
        <v>15</v>
      </c>
      <c r="J89" s="2">
        <v>29</v>
      </c>
      <c r="K89" s="2">
        <v>3</v>
      </c>
      <c r="L89" s="2" t="s">
        <v>37</v>
      </c>
      <c r="M89" s="2" t="s">
        <v>37</v>
      </c>
      <c r="N89" s="2" t="s">
        <v>37</v>
      </c>
      <c r="O89" s="3" t="s">
        <v>37</v>
      </c>
    </row>
    <row r="90" spans="1:15" s="5" customFormat="1" ht="18" customHeight="1" x14ac:dyDescent="0.2">
      <c r="C90" s="5" t="s">
        <v>29</v>
      </c>
      <c r="D90" s="7"/>
      <c r="E90" s="1">
        <f t="shared" si="72"/>
        <v>23</v>
      </c>
      <c r="F90" s="2">
        <v>19</v>
      </c>
      <c r="G90" s="2">
        <v>4</v>
      </c>
      <c r="H90" s="2" t="s">
        <v>37</v>
      </c>
      <c r="I90" s="2" t="s">
        <v>37</v>
      </c>
      <c r="J90" s="2" t="s">
        <v>37</v>
      </c>
      <c r="K90" s="2" t="s">
        <v>37</v>
      </c>
      <c r="L90" s="2" t="s">
        <v>37</v>
      </c>
      <c r="M90" s="2" t="s">
        <v>37</v>
      </c>
      <c r="N90" s="2" t="s">
        <v>37</v>
      </c>
      <c r="O90" s="3" t="s">
        <v>37</v>
      </c>
    </row>
    <row r="91" spans="1:15" s="5" customFormat="1" ht="18" customHeight="1" x14ac:dyDescent="0.2">
      <c r="C91" s="5" t="s">
        <v>30</v>
      </c>
      <c r="E91" s="1">
        <f>SUM(E92:E93)</f>
        <v>72</v>
      </c>
      <c r="F91" s="1">
        <f>SUM(F92:F93)</f>
        <v>53</v>
      </c>
      <c r="G91" s="1">
        <f>SUM(G92:G93)</f>
        <v>17</v>
      </c>
      <c r="H91" s="1" t="s">
        <v>37</v>
      </c>
      <c r="I91" s="1" t="s">
        <v>37</v>
      </c>
      <c r="J91" s="1">
        <f>SUM(J92:J93)</f>
        <v>2</v>
      </c>
      <c r="K91" s="1" t="s">
        <v>37</v>
      </c>
      <c r="L91" s="1" t="s">
        <v>37</v>
      </c>
      <c r="M91" s="1" t="s">
        <v>37</v>
      </c>
      <c r="N91" s="1" t="s">
        <v>37</v>
      </c>
      <c r="O91" s="6" t="s">
        <v>37</v>
      </c>
    </row>
    <row r="92" spans="1:15" s="5" customFormat="1" ht="18.75" customHeight="1" x14ac:dyDescent="0.2">
      <c r="D92" s="5" t="s">
        <v>22</v>
      </c>
      <c r="E92" s="1">
        <f>SUM(F92:O92)</f>
        <v>71</v>
      </c>
      <c r="F92" s="2">
        <v>52</v>
      </c>
      <c r="G92" s="2">
        <v>17</v>
      </c>
      <c r="H92" s="2" t="s">
        <v>37</v>
      </c>
      <c r="I92" s="2" t="s">
        <v>37</v>
      </c>
      <c r="J92" s="2">
        <v>2</v>
      </c>
      <c r="K92" s="2" t="s">
        <v>37</v>
      </c>
      <c r="L92" s="2" t="s">
        <v>37</v>
      </c>
      <c r="M92" s="2" t="s">
        <v>37</v>
      </c>
      <c r="N92" s="2" t="s">
        <v>37</v>
      </c>
      <c r="O92" s="3" t="s">
        <v>37</v>
      </c>
    </row>
    <row r="93" spans="1:15" s="5" customFormat="1" ht="18.75" customHeight="1" x14ac:dyDescent="0.2">
      <c r="D93" s="5" t="s">
        <v>23</v>
      </c>
      <c r="E93" s="1">
        <f t="shared" ref="E93:E99" si="73">SUM(F93:O93)</f>
        <v>1</v>
      </c>
      <c r="F93" s="2">
        <v>1</v>
      </c>
      <c r="G93" s="2" t="s">
        <v>37</v>
      </c>
      <c r="H93" s="2" t="s">
        <v>37</v>
      </c>
      <c r="I93" s="2" t="s">
        <v>37</v>
      </c>
      <c r="J93" s="2" t="s">
        <v>37</v>
      </c>
      <c r="K93" s="2" t="s">
        <v>37</v>
      </c>
      <c r="L93" s="2" t="s">
        <v>37</v>
      </c>
      <c r="M93" s="2" t="s">
        <v>37</v>
      </c>
      <c r="N93" s="2" t="s">
        <v>37</v>
      </c>
      <c r="O93" s="3" t="s">
        <v>37</v>
      </c>
    </row>
    <row r="94" spans="1:15" s="11" customFormat="1" ht="18" customHeight="1" x14ac:dyDescent="0.2">
      <c r="A94" s="5"/>
      <c r="B94" s="5"/>
      <c r="C94" s="5" t="s">
        <v>21</v>
      </c>
      <c r="D94" s="5"/>
      <c r="E94" s="1">
        <f t="shared" si="73"/>
        <v>18</v>
      </c>
      <c r="F94" s="2">
        <v>12</v>
      </c>
      <c r="G94" s="2">
        <v>5</v>
      </c>
      <c r="H94" s="2" t="s">
        <v>37</v>
      </c>
      <c r="I94" s="2" t="s">
        <v>37</v>
      </c>
      <c r="J94" s="2" t="s">
        <v>37</v>
      </c>
      <c r="K94" s="2">
        <v>1</v>
      </c>
      <c r="L94" s="2" t="s">
        <v>37</v>
      </c>
      <c r="M94" s="2" t="s">
        <v>37</v>
      </c>
      <c r="N94" s="26" t="s">
        <v>37</v>
      </c>
      <c r="O94" s="28" t="s">
        <v>37</v>
      </c>
    </row>
    <row r="95" spans="1:15" s="11" customFormat="1" ht="18" customHeight="1" x14ac:dyDescent="0.2">
      <c r="A95" s="5"/>
      <c r="B95" s="5"/>
      <c r="C95" s="5" t="s">
        <v>18</v>
      </c>
      <c r="D95" s="4"/>
      <c r="E95" s="1">
        <f t="shared" si="73"/>
        <v>1</v>
      </c>
      <c r="F95" s="2">
        <v>1</v>
      </c>
      <c r="G95" s="2" t="s">
        <v>37</v>
      </c>
      <c r="H95" s="2" t="s">
        <v>37</v>
      </c>
      <c r="I95" s="2" t="s">
        <v>37</v>
      </c>
      <c r="J95" s="2" t="s">
        <v>37</v>
      </c>
      <c r="K95" s="2" t="s">
        <v>37</v>
      </c>
      <c r="L95" s="2" t="s">
        <v>37</v>
      </c>
      <c r="M95" s="2" t="s">
        <v>37</v>
      </c>
      <c r="N95" s="26" t="s">
        <v>37</v>
      </c>
      <c r="O95" s="28" t="s">
        <v>37</v>
      </c>
    </row>
    <row r="96" spans="1:15" s="11" customFormat="1" ht="18" customHeight="1" x14ac:dyDescent="0.2">
      <c r="A96" s="5"/>
      <c r="B96" s="5"/>
      <c r="C96" s="5" t="s">
        <v>7</v>
      </c>
      <c r="D96" s="4"/>
      <c r="E96" s="1">
        <f t="shared" si="73"/>
        <v>35</v>
      </c>
      <c r="F96" s="2">
        <v>27</v>
      </c>
      <c r="G96" s="2">
        <v>1</v>
      </c>
      <c r="H96" s="2">
        <v>1</v>
      </c>
      <c r="I96" s="2" t="s">
        <v>37</v>
      </c>
      <c r="J96" s="2">
        <v>1</v>
      </c>
      <c r="K96" s="2">
        <v>5</v>
      </c>
      <c r="L96" s="2" t="s">
        <v>37</v>
      </c>
      <c r="M96" s="2" t="s">
        <v>37</v>
      </c>
      <c r="N96" s="26" t="s">
        <v>37</v>
      </c>
      <c r="O96" s="28" t="s">
        <v>37</v>
      </c>
    </row>
    <row r="97" spans="1:15" s="5" customFormat="1" ht="18" customHeight="1" x14ac:dyDescent="0.2">
      <c r="B97" s="5" t="s">
        <v>11</v>
      </c>
      <c r="D97" s="4"/>
      <c r="E97" s="1">
        <f t="shared" si="73"/>
        <v>8</v>
      </c>
      <c r="F97" s="2">
        <v>8</v>
      </c>
      <c r="G97" s="2" t="s">
        <v>37</v>
      </c>
      <c r="H97" s="2" t="s">
        <v>37</v>
      </c>
      <c r="I97" s="2" t="s">
        <v>37</v>
      </c>
      <c r="J97" s="2" t="s">
        <v>37</v>
      </c>
      <c r="K97" s="2" t="s">
        <v>37</v>
      </c>
      <c r="L97" s="2" t="s">
        <v>37</v>
      </c>
      <c r="M97" s="2" t="s">
        <v>37</v>
      </c>
      <c r="N97" s="2" t="s">
        <v>37</v>
      </c>
      <c r="O97" s="3" t="s">
        <v>37</v>
      </c>
    </row>
    <row r="98" spans="1:15" s="5" customFormat="1" ht="18" customHeight="1" x14ac:dyDescent="0.2">
      <c r="B98" s="5" t="s">
        <v>12</v>
      </c>
      <c r="E98" s="1">
        <f t="shared" si="73"/>
        <v>4</v>
      </c>
      <c r="F98" s="2">
        <v>4</v>
      </c>
      <c r="G98" s="2" t="s">
        <v>37</v>
      </c>
      <c r="H98" s="2" t="s">
        <v>37</v>
      </c>
      <c r="I98" s="2" t="s">
        <v>37</v>
      </c>
      <c r="J98" s="2" t="s">
        <v>37</v>
      </c>
      <c r="K98" s="2" t="s">
        <v>37</v>
      </c>
      <c r="L98" s="2" t="s">
        <v>37</v>
      </c>
      <c r="M98" s="2" t="s">
        <v>37</v>
      </c>
      <c r="N98" s="2" t="s">
        <v>37</v>
      </c>
      <c r="O98" s="3" t="s">
        <v>37</v>
      </c>
    </row>
    <row r="99" spans="1:15" s="5" customFormat="1" ht="18" customHeight="1" x14ac:dyDescent="0.2">
      <c r="B99" s="5" t="s">
        <v>32</v>
      </c>
      <c r="E99" s="1">
        <f t="shared" si="73"/>
        <v>30</v>
      </c>
      <c r="F99" s="2">
        <v>23</v>
      </c>
      <c r="G99" s="2">
        <v>4</v>
      </c>
      <c r="H99" s="2">
        <v>1</v>
      </c>
      <c r="I99" s="2">
        <v>1</v>
      </c>
      <c r="J99" s="2" t="s">
        <v>37</v>
      </c>
      <c r="K99" s="2">
        <v>1</v>
      </c>
      <c r="L99" s="2" t="s">
        <v>37</v>
      </c>
      <c r="M99" s="2" t="s">
        <v>37</v>
      </c>
      <c r="N99" s="2" t="s">
        <v>37</v>
      </c>
      <c r="O99" s="3" t="s">
        <v>37</v>
      </c>
    </row>
    <row r="100" spans="1:15" s="5" customFormat="1" ht="24.75" customHeight="1" x14ac:dyDescent="0.2">
      <c r="A100" s="35" t="s">
        <v>14</v>
      </c>
      <c r="B100" s="35"/>
      <c r="C100" s="35"/>
      <c r="D100" s="36"/>
      <c r="E100" s="1">
        <f>SUM(E101,E110,E118,E123,E127,E139,E140)</f>
        <v>8088</v>
      </c>
      <c r="F100" s="1">
        <f>SUM(F101,F110,F118,F123,F127,F139,F140)</f>
        <v>7237</v>
      </c>
      <c r="G100" s="1">
        <f t="shared" ref="G100:O100" si="74">SUM(G101,G110,G118,G123,G127,G139,G140)</f>
        <v>650</v>
      </c>
      <c r="H100" s="1">
        <f t="shared" si="74"/>
        <v>16</v>
      </c>
      <c r="I100" s="1">
        <f t="shared" si="74"/>
        <v>96</v>
      </c>
      <c r="J100" s="1">
        <f t="shared" si="74"/>
        <v>34</v>
      </c>
      <c r="K100" s="1">
        <f t="shared" si="74"/>
        <v>38</v>
      </c>
      <c r="L100" s="1">
        <f t="shared" si="74"/>
        <v>12</v>
      </c>
      <c r="M100" s="1">
        <f t="shared" si="74"/>
        <v>3</v>
      </c>
      <c r="N100" s="1">
        <f t="shared" si="74"/>
        <v>1</v>
      </c>
      <c r="O100" s="6">
        <f t="shared" si="74"/>
        <v>1</v>
      </c>
    </row>
    <row r="101" spans="1:15" s="5" customFormat="1" ht="18" customHeight="1" x14ac:dyDescent="0.2">
      <c r="B101" s="5" t="s">
        <v>6</v>
      </c>
      <c r="E101" s="1">
        <f>SUM(E102,E107,E108,E109)</f>
        <v>5582</v>
      </c>
      <c r="F101" s="1">
        <f>SUM(F102,F107,F108,F109)</f>
        <v>5013</v>
      </c>
      <c r="G101" s="1">
        <f t="shared" ref="G101:O101" si="75">SUM(G102,G107,G108,G109)</f>
        <v>436</v>
      </c>
      <c r="H101" s="1">
        <f t="shared" si="75"/>
        <v>13</v>
      </c>
      <c r="I101" s="1">
        <f t="shared" si="75"/>
        <v>59</v>
      </c>
      <c r="J101" s="1">
        <f t="shared" si="75"/>
        <v>15</v>
      </c>
      <c r="K101" s="1">
        <f t="shared" si="75"/>
        <v>32</v>
      </c>
      <c r="L101" s="1">
        <f t="shared" si="75"/>
        <v>9</v>
      </c>
      <c r="M101" s="1">
        <f t="shared" si="75"/>
        <v>3</v>
      </c>
      <c r="N101" s="1">
        <f t="shared" si="75"/>
        <v>1</v>
      </c>
      <c r="O101" s="6">
        <f t="shared" si="75"/>
        <v>1</v>
      </c>
    </row>
    <row r="102" spans="1:15" s="5" customFormat="1" ht="18" customHeight="1" x14ac:dyDescent="0.2">
      <c r="C102" s="5" t="s">
        <v>25</v>
      </c>
      <c r="E102" s="1">
        <f>SUM(E103:E106)</f>
        <v>5103</v>
      </c>
      <c r="F102" s="1">
        <f>SUM(F103:F106)</f>
        <v>4566</v>
      </c>
      <c r="G102" s="1">
        <f t="shared" ref="G102:O102" si="76">SUM(G103:G106)</f>
        <v>418</v>
      </c>
      <c r="H102" s="1">
        <f t="shared" si="76"/>
        <v>9</v>
      </c>
      <c r="I102" s="1">
        <f t="shared" si="76"/>
        <v>54</v>
      </c>
      <c r="J102" s="1">
        <f t="shared" si="76"/>
        <v>15</v>
      </c>
      <c r="K102" s="1">
        <f t="shared" si="76"/>
        <v>28</v>
      </c>
      <c r="L102" s="1">
        <f t="shared" si="76"/>
        <v>8</v>
      </c>
      <c r="M102" s="1">
        <f t="shared" si="76"/>
        <v>3</v>
      </c>
      <c r="N102" s="1">
        <f t="shared" si="76"/>
        <v>1</v>
      </c>
      <c r="O102" s="6">
        <f t="shared" si="76"/>
        <v>1</v>
      </c>
    </row>
    <row r="103" spans="1:15" s="5" customFormat="1" ht="18.75" customHeight="1" x14ac:dyDescent="0.2">
      <c r="D103" s="5" t="s">
        <v>26</v>
      </c>
      <c r="E103" s="1">
        <f>SUM(F103:O103)</f>
        <v>1867</v>
      </c>
      <c r="F103" s="2">
        <v>1672</v>
      </c>
      <c r="G103" s="2">
        <v>149</v>
      </c>
      <c r="H103" s="2">
        <v>4</v>
      </c>
      <c r="I103" s="2">
        <v>17</v>
      </c>
      <c r="J103" s="2">
        <v>7</v>
      </c>
      <c r="K103" s="2">
        <v>13</v>
      </c>
      <c r="L103" s="2">
        <v>3</v>
      </c>
      <c r="M103" s="2">
        <v>1</v>
      </c>
      <c r="N103" s="2">
        <v>1</v>
      </c>
      <c r="O103" s="3" t="s">
        <v>37</v>
      </c>
    </row>
    <row r="104" spans="1:15" ht="18.75" customHeight="1" x14ac:dyDescent="0.2">
      <c r="A104" s="5"/>
      <c r="B104" s="5"/>
      <c r="C104" s="5"/>
      <c r="D104" s="5" t="s">
        <v>27</v>
      </c>
      <c r="E104" s="1">
        <f t="shared" ref="E104:E109" si="77">SUM(F104:O104)</f>
        <v>2608</v>
      </c>
      <c r="F104" s="2">
        <v>2342</v>
      </c>
      <c r="G104" s="2">
        <v>205</v>
      </c>
      <c r="H104" s="2">
        <v>5</v>
      </c>
      <c r="I104" s="2">
        <v>30</v>
      </c>
      <c r="J104" s="2">
        <v>7</v>
      </c>
      <c r="K104" s="2">
        <v>11</v>
      </c>
      <c r="L104" s="2">
        <v>5</v>
      </c>
      <c r="M104" s="2">
        <v>2</v>
      </c>
      <c r="N104" s="2" t="s">
        <v>37</v>
      </c>
      <c r="O104" s="3">
        <v>1</v>
      </c>
    </row>
    <row r="105" spans="1:15" ht="18.75" customHeight="1" x14ac:dyDescent="0.2">
      <c r="A105" s="5"/>
      <c r="B105" s="5"/>
      <c r="C105" s="5"/>
      <c r="D105" s="5" t="s">
        <v>28</v>
      </c>
      <c r="E105" s="1">
        <f t="shared" si="77"/>
        <v>624</v>
      </c>
      <c r="F105" s="2">
        <v>548</v>
      </c>
      <c r="G105" s="2">
        <v>64</v>
      </c>
      <c r="H105" s="2" t="s">
        <v>37</v>
      </c>
      <c r="I105" s="2">
        <v>7</v>
      </c>
      <c r="J105" s="2">
        <v>1</v>
      </c>
      <c r="K105" s="2">
        <v>4</v>
      </c>
      <c r="L105" s="2" t="s">
        <v>37</v>
      </c>
      <c r="M105" s="2" t="s">
        <v>37</v>
      </c>
      <c r="N105" s="2" t="s">
        <v>37</v>
      </c>
      <c r="O105" s="3" t="s">
        <v>37</v>
      </c>
    </row>
    <row r="106" spans="1:15" ht="18.75" customHeight="1" x14ac:dyDescent="0.2">
      <c r="A106" s="5"/>
      <c r="B106" s="5"/>
      <c r="C106" s="5"/>
      <c r="D106" s="5" t="s">
        <v>17</v>
      </c>
      <c r="E106" s="1">
        <f t="shared" si="77"/>
        <v>4</v>
      </c>
      <c r="F106" s="2">
        <v>4</v>
      </c>
      <c r="G106" s="2" t="s">
        <v>37</v>
      </c>
      <c r="H106" s="2" t="s">
        <v>37</v>
      </c>
      <c r="I106" s="2" t="s">
        <v>37</v>
      </c>
      <c r="J106" s="2" t="s">
        <v>37</v>
      </c>
      <c r="K106" s="2" t="s">
        <v>37</v>
      </c>
      <c r="L106" s="2" t="s">
        <v>37</v>
      </c>
      <c r="M106" s="2" t="s">
        <v>37</v>
      </c>
      <c r="N106" s="2" t="s">
        <v>37</v>
      </c>
      <c r="O106" s="3" t="s">
        <v>37</v>
      </c>
    </row>
    <row r="107" spans="1:15" ht="18" customHeight="1" x14ac:dyDescent="0.2">
      <c r="A107" s="5"/>
      <c r="B107" s="5"/>
      <c r="C107" s="5" t="s">
        <v>29</v>
      </c>
      <c r="D107" s="11"/>
      <c r="E107" s="1">
        <f t="shared" si="77"/>
        <v>157</v>
      </c>
      <c r="F107" s="2">
        <v>145</v>
      </c>
      <c r="G107" s="2">
        <v>9</v>
      </c>
      <c r="H107" s="2">
        <v>1</v>
      </c>
      <c r="I107" s="2">
        <v>2</v>
      </c>
      <c r="J107" s="2" t="s">
        <v>37</v>
      </c>
      <c r="K107" s="2" t="s">
        <v>37</v>
      </c>
      <c r="L107" s="2" t="s">
        <v>37</v>
      </c>
      <c r="M107" s="2" t="s">
        <v>37</v>
      </c>
      <c r="N107" s="2" t="s">
        <v>37</v>
      </c>
      <c r="O107" s="3" t="s">
        <v>37</v>
      </c>
    </row>
    <row r="108" spans="1:15" ht="18" customHeight="1" x14ac:dyDescent="0.2">
      <c r="A108" s="5"/>
      <c r="B108" s="5"/>
      <c r="C108" s="5" t="s">
        <v>18</v>
      </c>
      <c r="D108" s="11"/>
      <c r="E108" s="1">
        <f t="shared" si="77"/>
        <v>5</v>
      </c>
      <c r="F108" s="2">
        <v>5</v>
      </c>
      <c r="G108" s="2" t="s">
        <v>37</v>
      </c>
      <c r="H108" s="2" t="s">
        <v>37</v>
      </c>
      <c r="I108" s="2" t="s">
        <v>37</v>
      </c>
      <c r="J108" s="2" t="s">
        <v>37</v>
      </c>
      <c r="K108" s="2" t="s">
        <v>37</v>
      </c>
      <c r="L108" s="2" t="s">
        <v>37</v>
      </c>
      <c r="M108" s="2" t="s">
        <v>37</v>
      </c>
      <c r="N108" s="2" t="s">
        <v>37</v>
      </c>
      <c r="O108" s="3" t="s">
        <v>37</v>
      </c>
    </row>
    <row r="109" spans="1:15" ht="18" customHeight="1" x14ac:dyDescent="0.2">
      <c r="A109" s="5"/>
      <c r="B109" s="5"/>
      <c r="C109" s="5" t="s">
        <v>7</v>
      </c>
      <c r="E109" s="1">
        <f t="shared" si="77"/>
        <v>317</v>
      </c>
      <c r="F109" s="2">
        <v>297</v>
      </c>
      <c r="G109" s="2">
        <v>9</v>
      </c>
      <c r="H109" s="2">
        <v>3</v>
      </c>
      <c r="I109" s="2">
        <v>3</v>
      </c>
      <c r="J109" s="2" t="s">
        <v>37</v>
      </c>
      <c r="K109" s="2">
        <v>4</v>
      </c>
      <c r="L109" s="2">
        <v>1</v>
      </c>
      <c r="M109" s="2" t="s">
        <v>37</v>
      </c>
      <c r="N109" s="2" t="s">
        <v>37</v>
      </c>
      <c r="O109" s="3" t="s">
        <v>37</v>
      </c>
    </row>
    <row r="110" spans="1:15" ht="18" customHeight="1" x14ac:dyDescent="0.2">
      <c r="A110" s="5"/>
      <c r="B110" s="5" t="s">
        <v>8</v>
      </c>
      <c r="C110" s="5"/>
      <c r="D110" s="5"/>
      <c r="E110" s="1">
        <f>SUM(E111,E114)</f>
        <v>750</v>
      </c>
      <c r="F110" s="1">
        <f>SUM(F111,F114)</f>
        <v>660</v>
      </c>
      <c r="G110" s="1">
        <f t="shared" ref="G110:K110" si="78">SUM(G111,G114)</f>
        <v>74</v>
      </c>
      <c r="H110" s="1">
        <f t="shared" si="78"/>
        <v>3</v>
      </c>
      <c r="I110" s="1">
        <f t="shared" si="78"/>
        <v>3</v>
      </c>
      <c r="J110" s="1">
        <f t="shared" si="78"/>
        <v>8</v>
      </c>
      <c r="K110" s="1">
        <f t="shared" si="78"/>
        <v>2</v>
      </c>
      <c r="L110" s="1" t="s">
        <v>37</v>
      </c>
      <c r="M110" s="1" t="s">
        <v>37</v>
      </c>
      <c r="N110" s="1" t="s">
        <v>37</v>
      </c>
      <c r="O110" s="6" t="s">
        <v>37</v>
      </c>
    </row>
    <row r="111" spans="1:15" ht="18" customHeight="1" x14ac:dyDescent="0.2">
      <c r="A111" s="5"/>
      <c r="B111" s="5"/>
      <c r="C111" s="5" t="s">
        <v>25</v>
      </c>
      <c r="D111" s="5"/>
      <c r="E111" s="1">
        <f>SUM(E112:E113)</f>
        <v>235</v>
      </c>
      <c r="F111" s="1">
        <f>SUM(F112:F113)</f>
        <v>219</v>
      </c>
      <c r="G111" s="1">
        <f t="shared" ref="G111:K111" si="79">SUM(G112:G113)</f>
        <v>13</v>
      </c>
      <c r="H111" s="1" t="s">
        <v>37</v>
      </c>
      <c r="I111" s="1">
        <f t="shared" si="79"/>
        <v>2</v>
      </c>
      <c r="J111" s="1" t="s">
        <v>37</v>
      </c>
      <c r="K111" s="1">
        <f t="shared" si="79"/>
        <v>1</v>
      </c>
      <c r="L111" s="1" t="s">
        <v>37</v>
      </c>
      <c r="M111" s="1" t="s">
        <v>37</v>
      </c>
      <c r="N111" s="1" t="s">
        <v>37</v>
      </c>
      <c r="O111" s="6" t="s">
        <v>37</v>
      </c>
    </row>
    <row r="112" spans="1:15" ht="18.75" customHeight="1" x14ac:dyDescent="0.2">
      <c r="A112" s="5"/>
      <c r="B112" s="5"/>
      <c r="C112" s="5"/>
      <c r="D112" s="5" t="s">
        <v>17</v>
      </c>
      <c r="E112" s="1">
        <f t="shared" ref="E112" si="80">SUM(F112:O112)</f>
        <v>196</v>
      </c>
      <c r="F112" s="2">
        <v>182</v>
      </c>
      <c r="G112" s="2">
        <v>12</v>
      </c>
      <c r="H112" s="2" t="s">
        <v>37</v>
      </c>
      <c r="I112" s="2">
        <v>2</v>
      </c>
      <c r="J112" s="2" t="s">
        <v>37</v>
      </c>
      <c r="K112" s="2" t="s">
        <v>37</v>
      </c>
      <c r="L112" s="2" t="s">
        <v>37</v>
      </c>
      <c r="M112" s="2" t="s">
        <v>37</v>
      </c>
      <c r="N112" s="2" t="s">
        <v>37</v>
      </c>
      <c r="O112" s="3" t="s">
        <v>37</v>
      </c>
    </row>
    <row r="113" spans="1:15" ht="18.75" customHeight="1" x14ac:dyDescent="0.2">
      <c r="A113" s="5"/>
      <c r="B113" s="5"/>
      <c r="C113" s="5"/>
      <c r="D113" s="7" t="s">
        <v>20</v>
      </c>
      <c r="E113" s="1">
        <f>SUM(F113:O113)</f>
        <v>39</v>
      </c>
      <c r="F113" s="2">
        <v>37</v>
      </c>
      <c r="G113" s="2">
        <v>1</v>
      </c>
      <c r="H113" s="2" t="s">
        <v>37</v>
      </c>
      <c r="I113" s="2" t="s">
        <v>37</v>
      </c>
      <c r="J113" s="2" t="s">
        <v>37</v>
      </c>
      <c r="K113" s="2">
        <v>1</v>
      </c>
      <c r="L113" s="2" t="s">
        <v>37</v>
      </c>
      <c r="M113" s="2" t="s">
        <v>37</v>
      </c>
      <c r="N113" s="2" t="s">
        <v>37</v>
      </c>
      <c r="O113" s="3" t="s">
        <v>37</v>
      </c>
    </row>
    <row r="114" spans="1:15" ht="18" customHeight="1" x14ac:dyDescent="0.2">
      <c r="A114" s="5"/>
      <c r="B114" s="5"/>
      <c r="C114" s="5" t="s">
        <v>30</v>
      </c>
      <c r="D114" s="5"/>
      <c r="E114" s="1">
        <f>SUM(E115:E117)</f>
        <v>515</v>
      </c>
      <c r="F114" s="1">
        <f t="shared" ref="F114" si="81">SUM(F115:F117)</f>
        <v>441</v>
      </c>
      <c r="G114" s="1">
        <f t="shared" ref="G114:K114" si="82">SUM(G115:G117)</f>
        <v>61</v>
      </c>
      <c r="H114" s="1">
        <f t="shared" si="82"/>
        <v>3</v>
      </c>
      <c r="I114" s="1">
        <f t="shared" si="82"/>
        <v>1</v>
      </c>
      <c r="J114" s="1">
        <f t="shared" si="82"/>
        <v>8</v>
      </c>
      <c r="K114" s="1">
        <f t="shared" si="82"/>
        <v>1</v>
      </c>
      <c r="L114" s="1" t="s">
        <v>37</v>
      </c>
      <c r="M114" s="1" t="s">
        <v>37</v>
      </c>
      <c r="N114" s="1" t="s">
        <v>37</v>
      </c>
      <c r="O114" s="6" t="s">
        <v>37</v>
      </c>
    </row>
    <row r="115" spans="1:15" ht="18.75" customHeight="1" x14ac:dyDescent="0.2">
      <c r="A115" s="5"/>
      <c r="B115" s="5"/>
      <c r="C115" s="5"/>
      <c r="D115" s="5" t="s">
        <v>22</v>
      </c>
      <c r="E115" s="1">
        <f t="shared" ref="E115:E117" si="83">SUM(F115:O115)</f>
        <v>398</v>
      </c>
      <c r="F115" s="2">
        <v>335</v>
      </c>
      <c r="G115" s="2">
        <v>52</v>
      </c>
      <c r="H115" s="2">
        <v>3</v>
      </c>
      <c r="I115" s="2" t="s">
        <v>37</v>
      </c>
      <c r="J115" s="2">
        <v>7</v>
      </c>
      <c r="K115" s="2">
        <v>1</v>
      </c>
      <c r="L115" s="2" t="s">
        <v>37</v>
      </c>
      <c r="M115" s="2" t="s">
        <v>37</v>
      </c>
      <c r="N115" s="2" t="s">
        <v>37</v>
      </c>
      <c r="O115" s="3" t="s">
        <v>37</v>
      </c>
    </row>
    <row r="116" spans="1:15" ht="18.75" customHeight="1" x14ac:dyDescent="0.2">
      <c r="A116" s="5"/>
      <c r="B116" s="5"/>
      <c r="C116" s="5"/>
      <c r="D116" s="5" t="s">
        <v>24</v>
      </c>
      <c r="E116" s="1">
        <f t="shared" si="83"/>
        <v>111</v>
      </c>
      <c r="F116" s="2">
        <v>101</v>
      </c>
      <c r="G116" s="2">
        <v>8</v>
      </c>
      <c r="H116" s="2" t="s">
        <v>37</v>
      </c>
      <c r="I116" s="2">
        <v>1</v>
      </c>
      <c r="J116" s="2">
        <v>1</v>
      </c>
      <c r="K116" s="2" t="s">
        <v>37</v>
      </c>
      <c r="L116" s="2" t="s">
        <v>37</v>
      </c>
      <c r="M116" s="2" t="s">
        <v>37</v>
      </c>
      <c r="N116" s="2" t="s">
        <v>37</v>
      </c>
      <c r="O116" s="3" t="s">
        <v>37</v>
      </c>
    </row>
    <row r="117" spans="1:15" ht="18.75" customHeight="1" x14ac:dyDescent="0.2">
      <c r="A117" s="5"/>
      <c r="B117" s="5"/>
      <c r="C117" s="5"/>
      <c r="D117" s="7" t="s">
        <v>23</v>
      </c>
      <c r="E117" s="1">
        <f t="shared" si="83"/>
        <v>6</v>
      </c>
      <c r="F117" s="2">
        <v>5</v>
      </c>
      <c r="G117" s="2">
        <v>1</v>
      </c>
      <c r="H117" s="2" t="s">
        <v>37</v>
      </c>
      <c r="I117" s="2" t="s">
        <v>37</v>
      </c>
      <c r="J117" s="2" t="s">
        <v>37</v>
      </c>
      <c r="K117" s="2" t="s">
        <v>37</v>
      </c>
      <c r="L117" s="2" t="s">
        <v>37</v>
      </c>
      <c r="M117" s="2" t="s">
        <v>37</v>
      </c>
      <c r="N117" s="2" t="s">
        <v>37</v>
      </c>
      <c r="O117" s="3" t="s">
        <v>37</v>
      </c>
    </row>
    <row r="118" spans="1:15" ht="18" customHeight="1" x14ac:dyDescent="0.2">
      <c r="A118" s="5"/>
      <c r="B118" s="5" t="s">
        <v>9</v>
      </c>
      <c r="C118" s="5"/>
      <c r="D118" s="5"/>
      <c r="E118" s="1">
        <f>SUM(E119:E122)</f>
        <v>1158</v>
      </c>
      <c r="F118" s="1">
        <f>SUM(F119:F122)</f>
        <v>1055</v>
      </c>
      <c r="G118" s="1">
        <f t="shared" ref="G118:L118" si="84">SUM(G119:G122)</f>
        <v>67</v>
      </c>
      <c r="H118" s="1" t="s">
        <v>37</v>
      </c>
      <c r="I118" s="1">
        <f t="shared" si="84"/>
        <v>29</v>
      </c>
      <c r="J118" s="1">
        <f t="shared" si="84"/>
        <v>1</v>
      </c>
      <c r="K118" s="1">
        <f t="shared" si="84"/>
        <v>4</v>
      </c>
      <c r="L118" s="1">
        <f t="shared" si="84"/>
        <v>2</v>
      </c>
      <c r="M118" s="1" t="s">
        <v>37</v>
      </c>
      <c r="N118" s="1" t="s">
        <v>37</v>
      </c>
      <c r="O118" s="6" t="s">
        <v>37</v>
      </c>
    </row>
    <row r="119" spans="1:15" ht="18.75" customHeight="1" x14ac:dyDescent="0.2">
      <c r="A119" s="5"/>
      <c r="B119" s="5"/>
      <c r="D119" s="5" t="s">
        <v>26</v>
      </c>
      <c r="E119" s="1">
        <f t="shared" ref="E119:E122" si="85">SUM(F119:O119)</f>
        <v>13</v>
      </c>
      <c r="F119" s="2">
        <v>11</v>
      </c>
      <c r="G119" s="2" t="s">
        <v>37</v>
      </c>
      <c r="H119" s="2" t="s">
        <v>37</v>
      </c>
      <c r="I119" s="2">
        <v>1</v>
      </c>
      <c r="J119" s="2" t="s">
        <v>37</v>
      </c>
      <c r="K119" s="2">
        <v>1</v>
      </c>
      <c r="L119" s="2" t="s">
        <v>37</v>
      </c>
      <c r="M119" s="2" t="s">
        <v>37</v>
      </c>
      <c r="N119" s="2" t="s">
        <v>37</v>
      </c>
      <c r="O119" s="3" t="s">
        <v>37</v>
      </c>
    </row>
    <row r="120" spans="1:15" ht="18.75" customHeight="1" x14ac:dyDescent="0.2">
      <c r="A120" s="5"/>
      <c r="B120" s="5"/>
      <c r="D120" s="5" t="s">
        <v>27</v>
      </c>
      <c r="E120" s="1">
        <f t="shared" si="85"/>
        <v>1135</v>
      </c>
      <c r="F120" s="2">
        <v>1035</v>
      </c>
      <c r="G120" s="2">
        <v>66</v>
      </c>
      <c r="H120" s="2" t="s">
        <v>37</v>
      </c>
      <c r="I120" s="2">
        <v>28</v>
      </c>
      <c r="J120" s="2">
        <v>1</v>
      </c>
      <c r="K120" s="2">
        <v>3</v>
      </c>
      <c r="L120" s="2">
        <v>2</v>
      </c>
      <c r="M120" s="2" t="s">
        <v>37</v>
      </c>
      <c r="N120" s="2" t="s">
        <v>37</v>
      </c>
      <c r="O120" s="3" t="s">
        <v>37</v>
      </c>
    </row>
    <row r="121" spans="1:15" ht="18.75" customHeight="1" x14ac:dyDescent="0.2">
      <c r="A121" s="5"/>
      <c r="B121" s="5"/>
      <c r="D121" s="5" t="s">
        <v>28</v>
      </c>
      <c r="E121" s="1">
        <f t="shared" si="85"/>
        <v>5</v>
      </c>
      <c r="F121" s="2">
        <v>4</v>
      </c>
      <c r="G121" s="2">
        <v>1</v>
      </c>
      <c r="H121" s="2" t="s">
        <v>37</v>
      </c>
      <c r="I121" s="2" t="s">
        <v>37</v>
      </c>
      <c r="J121" s="2" t="s">
        <v>37</v>
      </c>
      <c r="K121" s="2" t="s">
        <v>37</v>
      </c>
      <c r="L121" s="2" t="s">
        <v>37</v>
      </c>
      <c r="M121" s="2" t="s">
        <v>37</v>
      </c>
      <c r="N121" s="2" t="s">
        <v>37</v>
      </c>
      <c r="O121" s="3" t="s">
        <v>37</v>
      </c>
    </row>
    <row r="122" spans="1:15" ht="18.75" customHeight="1" x14ac:dyDescent="0.2">
      <c r="A122" s="5"/>
      <c r="B122" s="5"/>
      <c r="C122" s="5"/>
      <c r="D122" s="4" t="s">
        <v>17</v>
      </c>
      <c r="E122" s="1">
        <f t="shared" si="85"/>
        <v>5</v>
      </c>
      <c r="F122" s="2">
        <v>5</v>
      </c>
      <c r="G122" s="2" t="s">
        <v>37</v>
      </c>
      <c r="H122" s="2" t="s">
        <v>37</v>
      </c>
      <c r="I122" s="2" t="s">
        <v>37</v>
      </c>
      <c r="J122" s="2" t="s">
        <v>37</v>
      </c>
      <c r="K122" s="2" t="s">
        <v>37</v>
      </c>
      <c r="L122" s="2" t="s">
        <v>37</v>
      </c>
      <c r="M122" s="2" t="s">
        <v>37</v>
      </c>
      <c r="N122" s="2" t="s">
        <v>37</v>
      </c>
      <c r="O122" s="3" t="s">
        <v>37</v>
      </c>
    </row>
    <row r="123" spans="1:15" ht="18" customHeight="1" x14ac:dyDescent="0.2">
      <c r="A123" s="5"/>
      <c r="B123" s="5" t="s">
        <v>10</v>
      </c>
      <c r="C123" s="5"/>
      <c r="D123" s="5"/>
      <c r="E123" s="1">
        <f>SUM(E124:E125)</f>
        <v>34</v>
      </c>
      <c r="F123" s="1">
        <f>SUM(F124:F125)</f>
        <v>29</v>
      </c>
      <c r="G123" s="1">
        <f t="shared" ref="G123:I123" si="86">SUM(G124:G125)</f>
        <v>4</v>
      </c>
      <c r="H123" s="1" t="s">
        <v>37</v>
      </c>
      <c r="I123" s="1">
        <f t="shared" si="86"/>
        <v>1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6" t="s">
        <v>37</v>
      </c>
    </row>
    <row r="124" spans="1:15" ht="18.75" customHeight="1" x14ac:dyDescent="0.2">
      <c r="A124" s="5"/>
      <c r="B124" s="5"/>
      <c r="C124" s="5"/>
      <c r="D124" s="5" t="s">
        <v>17</v>
      </c>
      <c r="E124" s="1">
        <f>SUM(F124:O124)</f>
        <v>32</v>
      </c>
      <c r="F124" s="2">
        <v>27</v>
      </c>
      <c r="G124" s="2">
        <v>4</v>
      </c>
      <c r="H124" s="2" t="s">
        <v>37</v>
      </c>
      <c r="I124" s="2">
        <v>1</v>
      </c>
      <c r="J124" s="2" t="s">
        <v>37</v>
      </c>
      <c r="K124" s="2" t="s">
        <v>37</v>
      </c>
      <c r="L124" s="2" t="s">
        <v>37</v>
      </c>
      <c r="M124" s="2" t="s">
        <v>37</v>
      </c>
      <c r="N124" s="2" t="s">
        <v>37</v>
      </c>
      <c r="O124" s="3" t="s">
        <v>37</v>
      </c>
    </row>
    <row r="125" spans="1:15" ht="18.75" customHeight="1" x14ac:dyDescent="0.2">
      <c r="A125" s="5"/>
      <c r="B125" s="5"/>
      <c r="C125" s="5"/>
      <c r="D125" s="7" t="s">
        <v>20</v>
      </c>
      <c r="E125" s="1">
        <f>SUM(F125:O125)</f>
        <v>2</v>
      </c>
      <c r="F125" s="2">
        <v>2</v>
      </c>
      <c r="G125" s="2" t="s">
        <v>37</v>
      </c>
      <c r="H125" s="2" t="s">
        <v>37</v>
      </c>
      <c r="I125" s="2" t="s">
        <v>37</v>
      </c>
      <c r="J125" s="2" t="s">
        <v>37</v>
      </c>
      <c r="K125" s="2" t="s">
        <v>37</v>
      </c>
      <c r="L125" s="2" t="s">
        <v>37</v>
      </c>
      <c r="M125" s="2" t="s">
        <v>37</v>
      </c>
      <c r="N125" s="2" t="s">
        <v>37</v>
      </c>
      <c r="O125" s="3" t="s">
        <v>37</v>
      </c>
    </row>
    <row r="126" spans="1:15" ht="18" customHeight="1" x14ac:dyDescent="0.2">
      <c r="A126" s="5"/>
      <c r="B126" s="5" t="s">
        <v>5</v>
      </c>
      <c r="C126" s="5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6"/>
    </row>
    <row r="127" spans="1:15" ht="15" customHeight="1" x14ac:dyDescent="0.2">
      <c r="A127" s="5"/>
      <c r="B127" s="5" t="s">
        <v>34</v>
      </c>
      <c r="C127" s="5"/>
      <c r="D127" s="5"/>
      <c r="E127" s="1">
        <f>SUM(E128,E134,E137,E135,E138)</f>
        <v>561</v>
      </c>
      <c r="F127" s="1">
        <f>SUM(F128,F134,F137,F135,F138)</f>
        <v>477</v>
      </c>
      <c r="G127" s="1">
        <f>SUM(G128,G134,G137,G135,G138)</f>
        <v>69</v>
      </c>
      <c r="H127" s="1" t="s">
        <v>37</v>
      </c>
      <c r="I127" s="1">
        <f>SUM(I128,I134,I137,I135,I138)</f>
        <v>4</v>
      </c>
      <c r="J127" s="1">
        <f>SUM(J128,J134,J137,J135,J138)</f>
        <v>10</v>
      </c>
      <c r="K127" s="1" t="s">
        <v>37</v>
      </c>
      <c r="L127" s="1">
        <f>SUM(L128,L134,L137,L135,L138)</f>
        <v>1</v>
      </c>
      <c r="M127" s="1" t="s">
        <v>37</v>
      </c>
      <c r="N127" s="1" t="s">
        <v>37</v>
      </c>
      <c r="O127" s="6" t="s">
        <v>37</v>
      </c>
    </row>
    <row r="128" spans="1:15" ht="18" customHeight="1" x14ac:dyDescent="0.2">
      <c r="A128" s="5"/>
      <c r="B128" s="5"/>
      <c r="C128" s="5" t="s">
        <v>25</v>
      </c>
      <c r="D128" s="5"/>
      <c r="E128" s="1">
        <f>SUM(E129:E133)</f>
        <v>543</v>
      </c>
      <c r="F128" s="1">
        <f t="shared" ref="F128" si="87">SUM(F129:F133)</f>
        <v>459</v>
      </c>
      <c r="G128" s="1">
        <f t="shared" ref="G128:L128" si="88">SUM(G129:G133)</f>
        <v>69</v>
      </c>
      <c r="H128" s="1" t="s">
        <v>37</v>
      </c>
      <c r="I128" s="1">
        <f t="shared" si="88"/>
        <v>4</v>
      </c>
      <c r="J128" s="1">
        <f t="shared" si="88"/>
        <v>10</v>
      </c>
      <c r="K128" s="1" t="s">
        <v>37</v>
      </c>
      <c r="L128" s="1">
        <f t="shared" si="88"/>
        <v>1</v>
      </c>
      <c r="M128" s="1" t="s">
        <v>37</v>
      </c>
      <c r="N128" s="1" t="s">
        <v>37</v>
      </c>
      <c r="O128" s="6" t="s">
        <v>37</v>
      </c>
    </row>
    <row r="129" spans="1:15" ht="18" customHeight="1" x14ac:dyDescent="0.2">
      <c r="A129" s="5"/>
      <c r="B129" s="5"/>
      <c r="C129" s="5"/>
      <c r="D129" s="5" t="s">
        <v>26</v>
      </c>
      <c r="E129" s="1">
        <f t="shared" ref="E129:E134" si="89">SUM(F129:O129)</f>
        <v>22</v>
      </c>
      <c r="F129" s="2">
        <v>21</v>
      </c>
      <c r="G129" s="2">
        <v>1</v>
      </c>
      <c r="H129" s="2" t="s">
        <v>37</v>
      </c>
      <c r="I129" s="2" t="s">
        <v>37</v>
      </c>
      <c r="J129" s="2" t="s">
        <v>37</v>
      </c>
      <c r="K129" s="2" t="s">
        <v>37</v>
      </c>
      <c r="L129" s="2" t="s">
        <v>37</v>
      </c>
      <c r="M129" s="2" t="s">
        <v>37</v>
      </c>
      <c r="N129" s="2" t="s">
        <v>37</v>
      </c>
      <c r="O129" s="3" t="s">
        <v>37</v>
      </c>
    </row>
    <row r="130" spans="1:15" ht="18" customHeight="1" x14ac:dyDescent="0.2">
      <c r="A130" s="5"/>
      <c r="B130" s="5"/>
      <c r="C130" s="5"/>
      <c r="D130" s="5" t="s">
        <v>27</v>
      </c>
      <c r="E130" s="1">
        <f t="shared" si="89"/>
        <v>14</v>
      </c>
      <c r="F130" s="2">
        <v>13</v>
      </c>
      <c r="G130" s="2">
        <v>1</v>
      </c>
      <c r="H130" s="2" t="s">
        <v>37</v>
      </c>
      <c r="I130" s="2" t="s">
        <v>37</v>
      </c>
      <c r="J130" s="2" t="s">
        <v>37</v>
      </c>
      <c r="K130" s="2" t="s">
        <v>37</v>
      </c>
      <c r="L130" s="2" t="s">
        <v>37</v>
      </c>
      <c r="M130" s="2" t="s">
        <v>37</v>
      </c>
      <c r="N130" s="2" t="s">
        <v>37</v>
      </c>
      <c r="O130" s="3" t="s">
        <v>37</v>
      </c>
    </row>
    <row r="131" spans="1:15" ht="18" customHeight="1" x14ac:dyDescent="0.2">
      <c r="A131" s="5"/>
      <c r="B131" s="5"/>
      <c r="C131" s="5"/>
      <c r="D131" s="5" t="s">
        <v>28</v>
      </c>
      <c r="E131" s="1">
        <f t="shared" si="89"/>
        <v>71</v>
      </c>
      <c r="F131" s="2">
        <v>60</v>
      </c>
      <c r="G131" s="2">
        <v>11</v>
      </c>
      <c r="H131" s="2" t="s">
        <v>37</v>
      </c>
      <c r="I131" s="2" t="s">
        <v>37</v>
      </c>
      <c r="J131" s="2" t="s">
        <v>37</v>
      </c>
      <c r="K131" s="2" t="s">
        <v>37</v>
      </c>
      <c r="L131" s="2" t="s">
        <v>37</v>
      </c>
      <c r="M131" s="2" t="s">
        <v>37</v>
      </c>
      <c r="N131" s="2" t="s">
        <v>37</v>
      </c>
      <c r="O131" s="3" t="s">
        <v>37</v>
      </c>
    </row>
    <row r="132" spans="1:15" ht="18" customHeight="1" x14ac:dyDescent="0.2">
      <c r="A132" s="5"/>
      <c r="B132" s="5"/>
      <c r="C132" s="5"/>
      <c r="D132" s="5" t="s">
        <v>17</v>
      </c>
      <c r="E132" s="1">
        <f t="shared" si="89"/>
        <v>43</v>
      </c>
      <c r="F132" s="2">
        <v>41</v>
      </c>
      <c r="G132" s="2">
        <v>1</v>
      </c>
      <c r="H132" s="2" t="s">
        <v>37</v>
      </c>
      <c r="I132" s="2" t="s">
        <v>37</v>
      </c>
      <c r="J132" s="2">
        <v>1</v>
      </c>
      <c r="K132" s="2" t="s">
        <v>37</v>
      </c>
      <c r="L132" s="2" t="s">
        <v>37</v>
      </c>
      <c r="M132" s="2" t="s">
        <v>37</v>
      </c>
      <c r="N132" s="2" t="s">
        <v>37</v>
      </c>
      <c r="O132" s="3" t="s">
        <v>37</v>
      </c>
    </row>
    <row r="133" spans="1:15" ht="18" customHeight="1" x14ac:dyDescent="0.2">
      <c r="A133" s="5"/>
      <c r="B133" s="5"/>
      <c r="C133" s="5"/>
      <c r="D133" s="7" t="s">
        <v>20</v>
      </c>
      <c r="E133" s="1">
        <f t="shared" si="89"/>
        <v>393</v>
      </c>
      <c r="F133" s="2">
        <v>324</v>
      </c>
      <c r="G133" s="2">
        <v>55</v>
      </c>
      <c r="H133" s="2" t="s">
        <v>37</v>
      </c>
      <c r="I133" s="2">
        <v>4</v>
      </c>
      <c r="J133" s="2">
        <v>9</v>
      </c>
      <c r="K133" s="2" t="s">
        <v>37</v>
      </c>
      <c r="L133" s="2">
        <v>1</v>
      </c>
      <c r="M133" s="2" t="s">
        <v>37</v>
      </c>
      <c r="N133" s="2" t="s">
        <v>37</v>
      </c>
      <c r="O133" s="3" t="s">
        <v>37</v>
      </c>
    </row>
    <row r="134" spans="1:15" ht="18" customHeight="1" x14ac:dyDescent="0.2">
      <c r="A134" s="5"/>
      <c r="B134" s="5"/>
      <c r="C134" s="5" t="s">
        <v>29</v>
      </c>
      <c r="D134" s="7"/>
      <c r="E134" s="1">
        <f t="shared" si="89"/>
        <v>3</v>
      </c>
      <c r="F134" s="2">
        <v>3</v>
      </c>
      <c r="G134" s="2" t="s">
        <v>37</v>
      </c>
      <c r="H134" s="2" t="s">
        <v>37</v>
      </c>
      <c r="I134" s="2" t="s">
        <v>37</v>
      </c>
      <c r="J134" s="2" t="s">
        <v>37</v>
      </c>
      <c r="K134" s="2" t="s">
        <v>37</v>
      </c>
      <c r="L134" s="2" t="s">
        <v>37</v>
      </c>
      <c r="M134" s="2" t="s">
        <v>37</v>
      </c>
      <c r="N134" s="2" t="s">
        <v>37</v>
      </c>
      <c r="O134" s="3" t="s">
        <v>37</v>
      </c>
    </row>
    <row r="135" spans="1:15" ht="18" customHeight="1" x14ac:dyDescent="0.2">
      <c r="A135" s="5"/>
      <c r="B135" s="5"/>
      <c r="C135" s="5" t="s">
        <v>30</v>
      </c>
      <c r="D135" s="5"/>
      <c r="E135" s="1">
        <f>SUM(E136:E136)</f>
        <v>7</v>
      </c>
      <c r="F135" s="1">
        <f>SUM(F136:F136)</f>
        <v>7</v>
      </c>
      <c r="G135" s="1" t="s">
        <v>37</v>
      </c>
      <c r="H135" s="1" t="s">
        <v>37</v>
      </c>
      <c r="I135" s="1" t="s">
        <v>37</v>
      </c>
      <c r="J135" s="1" t="s">
        <v>37</v>
      </c>
      <c r="K135" s="1" t="s">
        <v>37</v>
      </c>
      <c r="L135" s="1" t="s">
        <v>37</v>
      </c>
      <c r="M135" s="1" t="s">
        <v>37</v>
      </c>
      <c r="N135" s="1" t="s">
        <v>37</v>
      </c>
      <c r="O135" s="6" t="s">
        <v>37</v>
      </c>
    </row>
    <row r="136" spans="1:15" ht="18" customHeight="1" x14ac:dyDescent="0.2">
      <c r="A136" s="5"/>
      <c r="B136" s="5"/>
      <c r="C136" s="5"/>
      <c r="D136" s="5" t="s">
        <v>22</v>
      </c>
      <c r="E136" s="1">
        <f t="shared" ref="E136:E140" si="90">SUM(F136:O136)</f>
        <v>7</v>
      </c>
      <c r="F136" s="2">
        <v>7</v>
      </c>
      <c r="G136" s="2" t="s">
        <v>37</v>
      </c>
      <c r="H136" s="2" t="s">
        <v>37</v>
      </c>
      <c r="I136" s="2" t="s">
        <v>37</v>
      </c>
      <c r="J136" s="2" t="s">
        <v>37</v>
      </c>
      <c r="K136" s="2" t="s">
        <v>37</v>
      </c>
      <c r="L136" s="2" t="s">
        <v>37</v>
      </c>
      <c r="M136" s="2" t="s">
        <v>37</v>
      </c>
      <c r="N136" s="2" t="s">
        <v>37</v>
      </c>
      <c r="O136" s="3" t="s">
        <v>37</v>
      </c>
    </row>
    <row r="137" spans="1:15" ht="18" customHeight="1" x14ac:dyDescent="0.2">
      <c r="A137" s="5"/>
      <c r="B137" s="5"/>
      <c r="C137" s="5" t="s">
        <v>21</v>
      </c>
      <c r="D137" s="5"/>
      <c r="E137" s="1">
        <f t="shared" si="90"/>
        <v>4</v>
      </c>
      <c r="F137" s="2">
        <v>4</v>
      </c>
      <c r="G137" s="2" t="s">
        <v>37</v>
      </c>
      <c r="H137" s="2" t="s">
        <v>37</v>
      </c>
      <c r="I137" s="2" t="s">
        <v>37</v>
      </c>
      <c r="J137" s="2" t="s">
        <v>37</v>
      </c>
      <c r="K137" s="2" t="s">
        <v>37</v>
      </c>
      <c r="L137" s="2" t="s">
        <v>37</v>
      </c>
      <c r="M137" s="2" t="s">
        <v>37</v>
      </c>
      <c r="N137" s="2" t="s">
        <v>37</v>
      </c>
      <c r="O137" s="3" t="s">
        <v>37</v>
      </c>
    </row>
    <row r="138" spans="1:15" ht="18" customHeight="1" x14ac:dyDescent="0.2">
      <c r="A138" s="5"/>
      <c r="B138" s="5"/>
      <c r="C138" s="5" t="s">
        <v>7</v>
      </c>
      <c r="E138" s="1">
        <f t="shared" si="90"/>
        <v>4</v>
      </c>
      <c r="F138" s="2">
        <v>4</v>
      </c>
      <c r="G138" s="2" t="s">
        <v>37</v>
      </c>
      <c r="H138" s="2" t="s">
        <v>37</v>
      </c>
      <c r="I138" s="2" t="s">
        <v>37</v>
      </c>
      <c r="J138" s="2" t="s">
        <v>37</v>
      </c>
      <c r="K138" s="2" t="s">
        <v>37</v>
      </c>
      <c r="L138" s="2" t="s">
        <v>37</v>
      </c>
      <c r="M138" s="2" t="s">
        <v>37</v>
      </c>
      <c r="N138" s="2" t="s">
        <v>37</v>
      </c>
      <c r="O138" s="3" t="s">
        <v>37</v>
      </c>
    </row>
    <row r="139" spans="1:15" ht="18" customHeight="1" x14ac:dyDescent="0.2">
      <c r="A139" s="5"/>
      <c r="B139" s="5" t="s">
        <v>11</v>
      </c>
      <c r="C139" s="5"/>
      <c r="E139" s="1">
        <f t="shared" si="90"/>
        <v>1</v>
      </c>
      <c r="F139" s="2">
        <v>1</v>
      </c>
      <c r="G139" s="2" t="s">
        <v>37</v>
      </c>
      <c r="H139" s="2" t="s">
        <v>37</v>
      </c>
      <c r="I139" s="2" t="s">
        <v>37</v>
      </c>
      <c r="J139" s="2" t="s">
        <v>37</v>
      </c>
      <c r="K139" s="2" t="s">
        <v>37</v>
      </c>
      <c r="L139" s="2" t="s">
        <v>37</v>
      </c>
      <c r="M139" s="2" t="s">
        <v>37</v>
      </c>
      <c r="N139" s="2" t="s">
        <v>37</v>
      </c>
      <c r="O139" s="3" t="s">
        <v>37</v>
      </c>
    </row>
    <row r="140" spans="1:15" s="11" customFormat="1" ht="18" customHeight="1" x14ac:dyDescent="0.2">
      <c r="A140" s="5"/>
      <c r="B140" s="5" t="s">
        <v>32</v>
      </c>
      <c r="C140" s="5"/>
      <c r="D140" s="5"/>
      <c r="E140" s="1">
        <f t="shared" si="90"/>
        <v>2</v>
      </c>
      <c r="F140" s="2">
        <v>2</v>
      </c>
      <c r="G140" s="2" t="s">
        <v>37</v>
      </c>
      <c r="H140" s="2" t="s">
        <v>37</v>
      </c>
      <c r="I140" s="2" t="s">
        <v>37</v>
      </c>
      <c r="J140" s="2" t="s">
        <v>37</v>
      </c>
      <c r="K140" s="2" t="s">
        <v>37</v>
      </c>
      <c r="L140" s="2" t="s">
        <v>37</v>
      </c>
      <c r="M140" s="2" t="s">
        <v>37</v>
      </c>
      <c r="N140" s="2" t="s">
        <v>37</v>
      </c>
      <c r="O140" s="3" t="s">
        <v>37</v>
      </c>
    </row>
    <row r="141" spans="1:15" s="5" customFormat="1" ht="24" customHeight="1" x14ac:dyDescent="0.2">
      <c r="A141" s="35" t="s">
        <v>45</v>
      </c>
      <c r="B141" s="35"/>
      <c r="C141" s="35"/>
      <c r="D141" s="36"/>
      <c r="E141" s="1">
        <f t="shared" ref="E141:O141" si="91">SUM(E142,E151,E160,E165,E169,E182,E183,E184)</f>
        <v>7955</v>
      </c>
      <c r="F141" s="1">
        <f t="shared" si="91"/>
        <v>7209</v>
      </c>
      <c r="G141" s="1">
        <f t="shared" si="91"/>
        <v>406</v>
      </c>
      <c r="H141" s="1">
        <f t="shared" si="91"/>
        <v>110</v>
      </c>
      <c r="I141" s="1">
        <f t="shared" si="91"/>
        <v>84</v>
      </c>
      <c r="J141" s="1">
        <f t="shared" si="91"/>
        <v>41</v>
      </c>
      <c r="K141" s="1">
        <f t="shared" si="91"/>
        <v>78</v>
      </c>
      <c r="L141" s="1">
        <f t="shared" si="91"/>
        <v>19</v>
      </c>
      <c r="M141" s="1">
        <f t="shared" si="91"/>
        <v>4</v>
      </c>
      <c r="N141" s="1">
        <f t="shared" si="91"/>
        <v>2</v>
      </c>
      <c r="O141" s="21">
        <f t="shared" si="91"/>
        <v>2</v>
      </c>
    </row>
    <row r="142" spans="1:15" s="5" customFormat="1" ht="18" customHeight="1" x14ac:dyDescent="0.2">
      <c r="B142" s="5" t="s">
        <v>6</v>
      </c>
      <c r="E142" s="1">
        <f>SUM(E143,E148,E149,E150)</f>
        <v>6071</v>
      </c>
      <c r="F142" s="1">
        <f t="shared" ref="F142:I142" si="92">SUM(F143,F148,F149,F150)</f>
        <v>5526</v>
      </c>
      <c r="G142" s="1">
        <f t="shared" si="92"/>
        <v>297</v>
      </c>
      <c r="H142" s="1">
        <f t="shared" si="92"/>
        <v>80</v>
      </c>
      <c r="I142" s="1">
        <f t="shared" si="92"/>
        <v>63</v>
      </c>
      <c r="J142" s="1">
        <f>SUM(J143,J148,J149,J150)</f>
        <v>21</v>
      </c>
      <c r="K142" s="1">
        <f t="shared" ref="K142:O142" si="93">SUM(K143,K148,K149,K150)</f>
        <v>62</v>
      </c>
      <c r="L142" s="1">
        <f t="shared" si="93"/>
        <v>15</v>
      </c>
      <c r="M142" s="1">
        <f t="shared" si="93"/>
        <v>3</v>
      </c>
      <c r="N142" s="1">
        <f t="shared" si="93"/>
        <v>2</v>
      </c>
      <c r="O142" s="21">
        <f t="shared" si="93"/>
        <v>2</v>
      </c>
    </row>
    <row r="143" spans="1:15" s="5" customFormat="1" ht="18" customHeight="1" x14ac:dyDescent="0.2">
      <c r="C143" s="5" t="s">
        <v>25</v>
      </c>
      <c r="E143" s="1">
        <f>SUM(E144:E147)</f>
        <v>5661</v>
      </c>
      <c r="F143" s="1">
        <f t="shared" ref="F143:H143" si="94">SUM(F144:F147)</f>
        <v>5157</v>
      </c>
      <c r="G143" s="1">
        <f t="shared" si="94"/>
        <v>287</v>
      </c>
      <c r="H143" s="1">
        <f t="shared" si="94"/>
        <v>70</v>
      </c>
      <c r="I143" s="1">
        <f>SUM(I144:I147)</f>
        <v>59</v>
      </c>
      <c r="J143" s="1">
        <f>SUM(J144:J147)</f>
        <v>20</v>
      </c>
      <c r="K143" s="1">
        <f t="shared" ref="K143:O143" si="95">SUM(K144:K147)</f>
        <v>49</v>
      </c>
      <c r="L143" s="1">
        <f t="shared" si="95"/>
        <v>13</v>
      </c>
      <c r="M143" s="1">
        <f t="shared" si="95"/>
        <v>3</v>
      </c>
      <c r="N143" s="1">
        <f t="shared" si="95"/>
        <v>2</v>
      </c>
      <c r="O143" s="21">
        <f t="shared" si="95"/>
        <v>1</v>
      </c>
    </row>
    <row r="144" spans="1:15" s="5" customFormat="1" ht="18" customHeight="1" x14ac:dyDescent="0.2">
      <c r="D144" s="5" t="s">
        <v>26</v>
      </c>
      <c r="E144" s="1">
        <f>SUM(F144:O144)</f>
        <v>1754</v>
      </c>
      <c r="F144" s="2">
        <v>1587</v>
      </c>
      <c r="G144" s="2">
        <v>92</v>
      </c>
      <c r="H144" s="2">
        <v>22</v>
      </c>
      <c r="I144" s="2">
        <v>21</v>
      </c>
      <c r="J144" s="2">
        <v>7</v>
      </c>
      <c r="K144" s="2">
        <v>17</v>
      </c>
      <c r="L144" s="2">
        <v>4</v>
      </c>
      <c r="M144" s="2">
        <v>2</v>
      </c>
      <c r="N144" s="2">
        <v>1</v>
      </c>
      <c r="O144" s="15">
        <v>1</v>
      </c>
    </row>
    <row r="145" spans="2:15" s="5" customFormat="1" ht="18" customHeight="1" x14ac:dyDescent="0.2">
      <c r="D145" s="5" t="s">
        <v>27</v>
      </c>
      <c r="E145" s="1">
        <f t="shared" ref="E145:E150" si="96">SUM(F145:O145)</f>
        <v>3139</v>
      </c>
      <c r="F145" s="2">
        <v>2870</v>
      </c>
      <c r="G145" s="2">
        <v>156</v>
      </c>
      <c r="H145" s="2">
        <v>39</v>
      </c>
      <c r="I145" s="2">
        <v>30</v>
      </c>
      <c r="J145" s="2">
        <v>10</v>
      </c>
      <c r="K145" s="2">
        <v>24</v>
      </c>
      <c r="L145" s="2">
        <v>8</v>
      </c>
      <c r="M145" s="2">
        <v>1</v>
      </c>
      <c r="N145" s="2">
        <v>1</v>
      </c>
      <c r="O145" s="15" t="s">
        <v>37</v>
      </c>
    </row>
    <row r="146" spans="2:15" s="5" customFormat="1" ht="18" customHeight="1" x14ac:dyDescent="0.2">
      <c r="D146" s="5" t="s">
        <v>28</v>
      </c>
      <c r="E146" s="1">
        <f t="shared" si="96"/>
        <v>749</v>
      </c>
      <c r="F146" s="2">
        <v>681</v>
      </c>
      <c r="G146" s="2">
        <v>39</v>
      </c>
      <c r="H146" s="2">
        <v>9</v>
      </c>
      <c r="I146" s="2">
        <v>8</v>
      </c>
      <c r="J146" s="2">
        <v>3</v>
      </c>
      <c r="K146" s="2">
        <v>8</v>
      </c>
      <c r="L146" s="2">
        <v>1</v>
      </c>
      <c r="M146" s="2" t="s">
        <v>37</v>
      </c>
      <c r="N146" s="2" t="s">
        <v>37</v>
      </c>
      <c r="O146" s="15" t="s">
        <v>37</v>
      </c>
    </row>
    <row r="147" spans="2:15" s="5" customFormat="1" ht="18" customHeight="1" x14ac:dyDescent="0.2">
      <c r="D147" s="5" t="s">
        <v>17</v>
      </c>
      <c r="E147" s="1">
        <f t="shared" si="96"/>
        <v>19</v>
      </c>
      <c r="F147" s="2">
        <v>19</v>
      </c>
      <c r="G147" s="2" t="s">
        <v>37</v>
      </c>
      <c r="H147" s="2" t="s">
        <v>37</v>
      </c>
      <c r="I147" s="2" t="s">
        <v>37</v>
      </c>
      <c r="J147" s="2" t="s">
        <v>37</v>
      </c>
      <c r="K147" s="2" t="s">
        <v>37</v>
      </c>
      <c r="L147" s="2" t="s">
        <v>37</v>
      </c>
      <c r="M147" s="2" t="s">
        <v>37</v>
      </c>
      <c r="N147" s="2" t="s">
        <v>37</v>
      </c>
      <c r="O147" s="15" t="s">
        <v>37</v>
      </c>
    </row>
    <row r="148" spans="2:15" s="5" customFormat="1" ht="18" customHeight="1" x14ac:dyDescent="0.2">
      <c r="C148" s="5" t="s">
        <v>29</v>
      </c>
      <c r="D148" s="11"/>
      <c r="E148" s="1">
        <f t="shared" si="96"/>
        <v>127</v>
      </c>
      <c r="F148" s="2">
        <v>120</v>
      </c>
      <c r="G148" s="2">
        <v>4</v>
      </c>
      <c r="H148" s="2">
        <v>1</v>
      </c>
      <c r="I148" s="2">
        <v>1</v>
      </c>
      <c r="J148" s="2" t="s">
        <v>37</v>
      </c>
      <c r="K148" s="2">
        <v>1</v>
      </c>
      <c r="L148" s="2" t="s">
        <v>37</v>
      </c>
      <c r="M148" s="2" t="s">
        <v>37</v>
      </c>
      <c r="N148" s="2" t="s">
        <v>37</v>
      </c>
      <c r="O148" s="15" t="s">
        <v>37</v>
      </c>
    </row>
    <row r="149" spans="2:15" s="5" customFormat="1" ht="18" customHeight="1" x14ac:dyDescent="0.2">
      <c r="C149" s="5" t="s">
        <v>18</v>
      </c>
      <c r="D149" s="11"/>
      <c r="E149" s="1">
        <f t="shared" si="96"/>
        <v>8</v>
      </c>
      <c r="F149" s="2">
        <v>7</v>
      </c>
      <c r="G149" s="2">
        <v>1</v>
      </c>
      <c r="H149" s="2" t="s">
        <v>37</v>
      </c>
      <c r="I149" s="2" t="s">
        <v>37</v>
      </c>
      <c r="J149" s="2" t="s">
        <v>37</v>
      </c>
      <c r="K149" s="2" t="s">
        <v>37</v>
      </c>
      <c r="L149" s="2" t="s">
        <v>37</v>
      </c>
      <c r="M149" s="2" t="s">
        <v>37</v>
      </c>
      <c r="N149" s="2" t="s">
        <v>37</v>
      </c>
      <c r="O149" s="15" t="s">
        <v>37</v>
      </c>
    </row>
    <row r="150" spans="2:15" s="5" customFormat="1" ht="18" customHeight="1" x14ac:dyDescent="0.2">
      <c r="C150" s="5" t="s">
        <v>7</v>
      </c>
      <c r="D150" s="4"/>
      <c r="E150" s="1">
        <f t="shared" si="96"/>
        <v>275</v>
      </c>
      <c r="F150" s="2">
        <v>242</v>
      </c>
      <c r="G150" s="2">
        <v>5</v>
      </c>
      <c r="H150" s="2">
        <v>9</v>
      </c>
      <c r="I150" s="2">
        <v>3</v>
      </c>
      <c r="J150" s="2">
        <v>1</v>
      </c>
      <c r="K150" s="2">
        <v>12</v>
      </c>
      <c r="L150" s="2">
        <v>2</v>
      </c>
      <c r="M150" s="2" t="s">
        <v>37</v>
      </c>
      <c r="N150" s="2" t="s">
        <v>37</v>
      </c>
      <c r="O150" s="15">
        <v>1</v>
      </c>
    </row>
    <row r="151" spans="2:15" s="5" customFormat="1" ht="18" customHeight="1" x14ac:dyDescent="0.2">
      <c r="B151" s="5" t="s">
        <v>8</v>
      </c>
      <c r="E151" s="1">
        <f>SUM(E152,E159,E155)</f>
        <v>1022</v>
      </c>
      <c r="F151" s="1">
        <f t="shared" ref="F151:M151" si="97">SUM(F152,F159,F155)</f>
        <v>895</v>
      </c>
      <c r="G151" s="1">
        <f t="shared" si="97"/>
        <v>71</v>
      </c>
      <c r="H151" s="1">
        <f t="shared" si="97"/>
        <v>23</v>
      </c>
      <c r="I151" s="1">
        <f t="shared" si="97"/>
        <v>3</v>
      </c>
      <c r="J151" s="1">
        <f t="shared" si="97"/>
        <v>19</v>
      </c>
      <c r="K151" s="1">
        <f t="shared" si="97"/>
        <v>9</v>
      </c>
      <c r="L151" s="1">
        <f t="shared" si="97"/>
        <v>1</v>
      </c>
      <c r="M151" s="1">
        <f t="shared" si="97"/>
        <v>1</v>
      </c>
      <c r="N151" s="1" t="s">
        <v>37</v>
      </c>
      <c r="O151" s="6" t="s">
        <v>37</v>
      </c>
    </row>
    <row r="152" spans="2:15" s="5" customFormat="1" ht="18" customHeight="1" x14ac:dyDescent="0.2">
      <c r="C152" s="5" t="s">
        <v>25</v>
      </c>
      <c r="E152" s="1">
        <f>SUM(E153:E154)</f>
        <v>432</v>
      </c>
      <c r="F152" s="1">
        <f t="shared" ref="F152:M152" si="98">SUM(F153:F154)</f>
        <v>404</v>
      </c>
      <c r="G152" s="1">
        <f t="shared" si="98"/>
        <v>16</v>
      </c>
      <c r="H152" s="1">
        <f t="shared" si="98"/>
        <v>4</v>
      </c>
      <c r="I152" s="1">
        <f t="shared" si="98"/>
        <v>2</v>
      </c>
      <c r="J152" s="1">
        <f t="shared" si="98"/>
        <v>2</v>
      </c>
      <c r="K152" s="1">
        <f t="shared" si="98"/>
        <v>3</v>
      </c>
      <c r="L152" s="1" t="s">
        <v>37</v>
      </c>
      <c r="M152" s="1">
        <f t="shared" si="98"/>
        <v>1</v>
      </c>
      <c r="N152" s="1" t="s">
        <v>37</v>
      </c>
      <c r="O152" s="6" t="s">
        <v>37</v>
      </c>
    </row>
    <row r="153" spans="2:15" s="5" customFormat="1" ht="18" customHeight="1" x14ac:dyDescent="0.2">
      <c r="D153" s="5" t="s">
        <v>17</v>
      </c>
      <c r="E153" s="1">
        <f>SUM(F153:O153)</f>
        <v>153</v>
      </c>
      <c r="F153" s="2">
        <v>142</v>
      </c>
      <c r="G153" s="2">
        <v>5</v>
      </c>
      <c r="H153" s="2">
        <v>2</v>
      </c>
      <c r="I153" s="2">
        <v>1</v>
      </c>
      <c r="J153" s="2" t="s">
        <v>37</v>
      </c>
      <c r="K153" s="2">
        <v>2</v>
      </c>
      <c r="L153" s="2" t="s">
        <v>37</v>
      </c>
      <c r="M153" s="2">
        <v>1</v>
      </c>
      <c r="N153" s="2" t="s">
        <v>37</v>
      </c>
      <c r="O153" s="15" t="s">
        <v>37</v>
      </c>
    </row>
    <row r="154" spans="2:15" s="5" customFormat="1" ht="18" customHeight="1" x14ac:dyDescent="0.2">
      <c r="D154" s="7" t="s">
        <v>20</v>
      </c>
      <c r="E154" s="1">
        <f t="shared" ref="E154:E159" si="99">SUM(F154:O154)</f>
        <v>279</v>
      </c>
      <c r="F154" s="2">
        <v>262</v>
      </c>
      <c r="G154" s="2">
        <v>11</v>
      </c>
      <c r="H154" s="2">
        <v>2</v>
      </c>
      <c r="I154" s="2">
        <v>1</v>
      </c>
      <c r="J154" s="2">
        <v>2</v>
      </c>
      <c r="K154" s="2">
        <v>1</v>
      </c>
      <c r="L154" s="2" t="s">
        <v>37</v>
      </c>
      <c r="M154" s="2" t="s">
        <v>37</v>
      </c>
      <c r="N154" s="2" t="s">
        <v>37</v>
      </c>
      <c r="O154" s="15" t="s">
        <v>37</v>
      </c>
    </row>
    <row r="155" spans="2:15" s="5" customFormat="1" ht="18" customHeight="1" x14ac:dyDescent="0.2">
      <c r="C155" s="5" t="s">
        <v>30</v>
      </c>
      <c r="E155" s="1">
        <f>SUM(E156:E158)</f>
        <v>589</v>
      </c>
      <c r="F155" s="1">
        <f>SUM(F156:F158)</f>
        <v>490</v>
      </c>
      <c r="G155" s="1">
        <f t="shared" ref="G155:L155" si="100">SUM(G156:G158)</f>
        <v>55</v>
      </c>
      <c r="H155" s="1">
        <f t="shared" si="100"/>
        <v>19</v>
      </c>
      <c r="I155" s="1">
        <f t="shared" si="100"/>
        <v>1</v>
      </c>
      <c r="J155" s="1">
        <f t="shared" si="100"/>
        <v>17</v>
      </c>
      <c r="K155" s="1">
        <f t="shared" si="100"/>
        <v>6</v>
      </c>
      <c r="L155" s="1">
        <f t="shared" si="100"/>
        <v>1</v>
      </c>
      <c r="M155" s="1" t="s">
        <v>37</v>
      </c>
      <c r="N155" s="1" t="s">
        <v>37</v>
      </c>
      <c r="O155" s="6" t="s">
        <v>37</v>
      </c>
    </row>
    <row r="156" spans="2:15" s="5" customFormat="1" ht="18" customHeight="1" x14ac:dyDescent="0.2">
      <c r="D156" s="5" t="s">
        <v>22</v>
      </c>
      <c r="E156" s="1">
        <f t="shared" si="99"/>
        <v>397</v>
      </c>
      <c r="F156" s="2">
        <v>326</v>
      </c>
      <c r="G156" s="2">
        <v>43</v>
      </c>
      <c r="H156" s="2">
        <v>12</v>
      </c>
      <c r="I156" s="2" t="s">
        <v>37</v>
      </c>
      <c r="J156" s="2">
        <v>11</v>
      </c>
      <c r="K156" s="2">
        <v>4</v>
      </c>
      <c r="L156" s="2">
        <v>1</v>
      </c>
      <c r="M156" s="2" t="s">
        <v>37</v>
      </c>
      <c r="N156" s="2" t="s">
        <v>37</v>
      </c>
      <c r="O156" s="15" t="s">
        <v>37</v>
      </c>
    </row>
    <row r="157" spans="2:15" s="5" customFormat="1" ht="18" customHeight="1" x14ac:dyDescent="0.2">
      <c r="D157" s="5" t="s">
        <v>24</v>
      </c>
      <c r="E157" s="1">
        <f t="shared" si="99"/>
        <v>187</v>
      </c>
      <c r="F157" s="2">
        <v>159</v>
      </c>
      <c r="G157" s="2">
        <v>12</v>
      </c>
      <c r="H157" s="2">
        <v>7</v>
      </c>
      <c r="I157" s="2">
        <v>1</v>
      </c>
      <c r="J157" s="2">
        <v>6</v>
      </c>
      <c r="K157" s="2">
        <v>2</v>
      </c>
      <c r="L157" s="2" t="s">
        <v>37</v>
      </c>
      <c r="M157" s="2" t="s">
        <v>37</v>
      </c>
      <c r="N157" s="2" t="s">
        <v>37</v>
      </c>
      <c r="O157" s="15" t="s">
        <v>37</v>
      </c>
    </row>
    <row r="158" spans="2:15" s="5" customFormat="1" ht="18" customHeight="1" x14ac:dyDescent="0.2">
      <c r="D158" s="7" t="s">
        <v>23</v>
      </c>
      <c r="E158" s="1">
        <f t="shared" si="99"/>
        <v>5</v>
      </c>
      <c r="F158" s="2">
        <v>5</v>
      </c>
      <c r="G158" s="2" t="s">
        <v>37</v>
      </c>
      <c r="H158" s="2" t="s">
        <v>37</v>
      </c>
      <c r="I158" s="2" t="s">
        <v>37</v>
      </c>
      <c r="J158" s="2" t="s">
        <v>37</v>
      </c>
      <c r="K158" s="2" t="s">
        <v>37</v>
      </c>
      <c r="L158" s="2" t="s">
        <v>37</v>
      </c>
      <c r="M158" s="2" t="s">
        <v>37</v>
      </c>
      <c r="N158" s="2" t="s">
        <v>37</v>
      </c>
      <c r="O158" s="15" t="s">
        <v>37</v>
      </c>
    </row>
    <row r="159" spans="2:15" s="5" customFormat="1" ht="18" customHeight="1" x14ac:dyDescent="0.2">
      <c r="C159" s="5" t="s">
        <v>21</v>
      </c>
      <c r="D159" s="4"/>
      <c r="E159" s="1">
        <f t="shared" si="99"/>
        <v>1</v>
      </c>
      <c r="F159" s="2">
        <v>1</v>
      </c>
      <c r="G159" s="2" t="s">
        <v>37</v>
      </c>
      <c r="H159" s="2" t="s">
        <v>37</v>
      </c>
      <c r="I159" s="2" t="s">
        <v>37</v>
      </c>
      <c r="J159" s="2" t="s">
        <v>37</v>
      </c>
      <c r="K159" s="2" t="s">
        <v>37</v>
      </c>
      <c r="L159" s="2" t="s">
        <v>37</v>
      </c>
      <c r="M159" s="2" t="s">
        <v>37</v>
      </c>
      <c r="N159" s="2" t="s">
        <v>37</v>
      </c>
      <c r="O159" s="15" t="s">
        <v>37</v>
      </c>
    </row>
    <row r="160" spans="2:15" s="5" customFormat="1" ht="18" customHeight="1" x14ac:dyDescent="0.2">
      <c r="B160" s="5" t="s">
        <v>9</v>
      </c>
      <c r="E160" s="1">
        <f>SUM(E161:E164)</f>
        <v>703</v>
      </c>
      <c r="F160" s="1">
        <f>SUM(F161:F164)</f>
        <v>644</v>
      </c>
      <c r="G160" s="1">
        <f>SUM(G161:G164)</f>
        <v>28</v>
      </c>
      <c r="H160" s="1">
        <f t="shared" ref="H160:L160" si="101">SUM(H161:H164)</f>
        <v>6</v>
      </c>
      <c r="I160" s="1">
        <f t="shared" si="101"/>
        <v>15</v>
      </c>
      <c r="J160" s="1">
        <f t="shared" si="101"/>
        <v>1</v>
      </c>
      <c r="K160" s="1">
        <f t="shared" si="101"/>
        <v>6</v>
      </c>
      <c r="L160" s="1">
        <f t="shared" si="101"/>
        <v>3</v>
      </c>
      <c r="M160" s="1" t="s">
        <v>37</v>
      </c>
      <c r="N160" s="1" t="s">
        <v>37</v>
      </c>
      <c r="O160" s="6" t="s">
        <v>37</v>
      </c>
    </row>
    <row r="161" spans="2:15" s="5" customFormat="1" ht="17.25" customHeight="1" x14ac:dyDescent="0.2">
      <c r="D161" s="5" t="s">
        <v>26</v>
      </c>
      <c r="E161" s="1">
        <f>SUM(F161:O161)</f>
        <v>11</v>
      </c>
      <c r="F161" s="2">
        <v>11</v>
      </c>
      <c r="G161" s="2" t="s">
        <v>37</v>
      </c>
      <c r="H161" s="2" t="s">
        <v>37</v>
      </c>
      <c r="I161" s="2" t="s">
        <v>37</v>
      </c>
      <c r="J161" s="2" t="s">
        <v>37</v>
      </c>
      <c r="K161" s="2" t="s">
        <v>37</v>
      </c>
      <c r="L161" s="2" t="s">
        <v>37</v>
      </c>
      <c r="M161" s="2" t="s">
        <v>37</v>
      </c>
      <c r="N161" s="2" t="s">
        <v>37</v>
      </c>
      <c r="O161" s="15" t="s">
        <v>37</v>
      </c>
    </row>
    <row r="162" spans="2:15" s="5" customFormat="1" ht="17.25" customHeight="1" x14ac:dyDescent="0.2">
      <c r="D162" s="5" t="s">
        <v>27</v>
      </c>
      <c r="E162" s="1">
        <f t="shared" ref="E162:E164" si="102">SUM(F162:O162)</f>
        <v>685</v>
      </c>
      <c r="F162" s="2">
        <v>627</v>
      </c>
      <c r="G162" s="2">
        <v>28</v>
      </c>
      <c r="H162" s="2">
        <v>5</v>
      </c>
      <c r="I162" s="2">
        <v>15</v>
      </c>
      <c r="J162" s="2">
        <v>1</v>
      </c>
      <c r="K162" s="2">
        <v>6</v>
      </c>
      <c r="L162" s="2">
        <v>3</v>
      </c>
      <c r="M162" s="2" t="s">
        <v>37</v>
      </c>
      <c r="N162" s="2" t="s">
        <v>37</v>
      </c>
      <c r="O162" s="15" t="s">
        <v>37</v>
      </c>
    </row>
    <row r="163" spans="2:15" s="5" customFormat="1" ht="17.25" customHeight="1" x14ac:dyDescent="0.2">
      <c r="D163" s="5" t="s">
        <v>28</v>
      </c>
      <c r="E163" s="1">
        <f t="shared" si="102"/>
        <v>5</v>
      </c>
      <c r="F163" s="2">
        <v>4</v>
      </c>
      <c r="G163" s="2" t="s">
        <v>37</v>
      </c>
      <c r="H163" s="2">
        <v>1</v>
      </c>
      <c r="I163" s="2" t="s">
        <v>37</v>
      </c>
      <c r="J163" s="2" t="s">
        <v>37</v>
      </c>
      <c r="K163" s="2" t="s">
        <v>37</v>
      </c>
      <c r="L163" s="2" t="s">
        <v>37</v>
      </c>
      <c r="M163" s="2" t="s">
        <v>37</v>
      </c>
      <c r="N163" s="2" t="s">
        <v>37</v>
      </c>
      <c r="O163" s="15" t="s">
        <v>37</v>
      </c>
    </row>
    <row r="164" spans="2:15" s="5" customFormat="1" ht="17.25" customHeight="1" x14ac:dyDescent="0.2">
      <c r="D164" s="5" t="s">
        <v>17</v>
      </c>
      <c r="E164" s="1">
        <f t="shared" si="102"/>
        <v>2</v>
      </c>
      <c r="F164" s="2">
        <v>2</v>
      </c>
      <c r="G164" s="2" t="s">
        <v>37</v>
      </c>
      <c r="H164" s="2" t="s">
        <v>37</v>
      </c>
      <c r="I164" s="2" t="s">
        <v>37</v>
      </c>
      <c r="J164" s="2" t="s">
        <v>37</v>
      </c>
      <c r="K164" s="2" t="s">
        <v>37</v>
      </c>
      <c r="L164" s="2" t="s">
        <v>37</v>
      </c>
      <c r="M164" s="2" t="s">
        <v>37</v>
      </c>
      <c r="N164" s="2" t="s">
        <v>37</v>
      </c>
      <c r="O164" s="15" t="s">
        <v>37</v>
      </c>
    </row>
    <row r="165" spans="2:15" s="5" customFormat="1" ht="18" customHeight="1" x14ac:dyDescent="0.2">
      <c r="B165" s="5" t="s">
        <v>10</v>
      </c>
      <c r="E165" s="1">
        <f>SUM(E166:E167)</f>
        <v>45</v>
      </c>
      <c r="F165" s="1">
        <f t="shared" ref="F165:I165" si="103">SUM(F166:F167)</f>
        <v>44</v>
      </c>
      <c r="G165" s="1" t="s">
        <v>37</v>
      </c>
      <c r="H165" s="1" t="s">
        <v>37</v>
      </c>
      <c r="I165" s="1">
        <f t="shared" si="103"/>
        <v>1</v>
      </c>
      <c r="J165" s="1" t="s">
        <v>37</v>
      </c>
      <c r="K165" s="1" t="s">
        <v>37</v>
      </c>
      <c r="L165" s="1" t="s">
        <v>37</v>
      </c>
      <c r="M165" s="1" t="s">
        <v>37</v>
      </c>
      <c r="N165" s="1" t="s">
        <v>37</v>
      </c>
      <c r="O165" s="6" t="s">
        <v>37</v>
      </c>
    </row>
    <row r="166" spans="2:15" s="5" customFormat="1" ht="17.25" customHeight="1" x14ac:dyDescent="0.2">
      <c r="D166" s="5" t="s">
        <v>17</v>
      </c>
      <c r="E166" s="1">
        <f>SUM(F166:O166)</f>
        <v>39</v>
      </c>
      <c r="F166" s="2">
        <v>38</v>
      </c>
      <c r="G166" s="2" t="s">
        <v>37</v>
      </c>
      <c r="H166" s="2" t="s">
        <v>37</v>
      </c>
      <c r="I166" s="2">
        <v>1</v>
      </c>
      <c r="J166" s="2" t="s">
        <v>37</v>
      </c>
      <c r="K166" s="2" t="s">
        <v>37</v>
      </c>
      <c r="L166" s="2" t="s">
        <v>37</v>
      </c>
      <c r="M166" s="2" t="s">
        <v>37</v>
      </c>
      <c r="N166" s="2" t="s">
        <v>37</v>
      </c>
      <c r="O166" s="15" t="s">
        <v>37</v>
      </c>
    </row>
    <row r="167" spans="2:15" s="5" customFormat="1" ht="17.25" customHeight="1" x14ac:dyDescent="0.2">
      <c r="D167" s="5" t="s">
        <v>20</v>
      </c>
      <c r="E167" s="1">
        <f>SUM(F167:O167)</f>
        <v>6</v>
      </c>
      <c r="F167" s="2">
        <v>6</v>
      </c>
      <c r="G167" s="2" t="s">
        <v>37</v>
      </c>
      <c r="H167" s="2" t="s">
        <v>37</v>
      </c>
      <c r="I167" s="2" t="s">
        <v>37</v>
      </c>
      <c r="J167" s="2" t="s">
        <v>37</v>
      </c>
      <c r="K167" s="2" t="s">
        <v>37</v>
      </c>
      <c r="L167" s="2" t="s">
        <v>37</v>
      </c>
      <c r="M167" s="2" t="s">
        <v>37</v>
      </c>
      <c r="N167" s="2" t="s">
        <v>37</v>
      </c>
      <c r="O167" s="15" t="s">
        <v>37</v>
      </c>
    </row>
    <row r="168" spans="2:15" s="5" customFormat="1" ht="18" customHeight="1" x14ac:dyDescent="0.2">
      <c r="B168" s="5" t="s">
        <v>5</v>
      </c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15"/>
    </row>
    <row r="169" spans="2:15" s="5" customFormat="1" ht="13.5" customHeight="1" x14ac:dyDescent="0.2">
      <c r="B169" s="5" t="s">
        <v>34</v>
      </c>
      <c r="E169" s="1">
        <f>SUM(E170,E176,E180,E177,E181)</f>
        <v>101</v>
      </c>
      <c r="F169" s="1">
        <f>SUM(F170,F176,F180,F177,F181)</f>
        <v>90</v>
      </c>
      <c r="G169" s="1">
        <f t="shared" ref="G169:K169" si="104">SUM(G170,G176,G180,G177,G181)</f>
        <v>8</v>
      </c>
      <c r="H169" s="1">
        <f t="shared" si="104"/>
        <v>1</v>
      </c>
      <c r="I169" s="1">
        <f t="shared" si="104"/>
        <v>1</v>
      </c>
      <c r="J169" s="1" t="s">
        <v>37</v>
      </c>
      <c r="K169" s="1">
        <f t="shared" si="104"/>
        <v>1</v>
      </c>
      <c r="L169" s="1" t="s">
        <v>37</v>
      </c>
      <c r="M169" s="1" t="s">
        <v>37</v>
      </c>
      <c r="N169" s="1" t="s">
        <v>37</v>
      </c>
      <c r="O169" s="6" t="s">
        <v>37</v>
      </c>
    </row>
    <row r="170" spans="2:15" s="5" customFormat="1" ht="18" customHeight="1" x14ac:dyDescent="0.2">
      <c r="C170" s="5" t="s">
        <v>25</v>
      </c>
      <c r="E170" s="1">
        <f t="shared" ref="E170:K170" si="105">SUM(E171:E175)</f>
        <v>84</v>
      </c>
      <c r="F170" s="1">
        <f t="shared" si="105"/>
        <v>76</v>
      </c>
      <c r="G170" s="1">
        <f t="shared" si="105"/>
        <v>6</v>
      </c>
      <c r="H170" s="1" t="s">
        <v>37</v>
      </c>
      <c r="I170" s="1">
        <f t="shared" si="105"/>
        <v>1</v>
      </c>
      <c r="J170" s="1" t="s">
        <v>37</v>
      </c>
      <c r="K170" s="1">
        <f t="shared" si="105"/>
        <v>1</v>
      </c>
      <c r="L170" s="1" t="s">
        <v>37</v>
      </c>
      <c r="M170" s="1" t="s">
        <v>37</v>
      </c>
      <c r="N170" s="1" t="s">
        <v>37</v>
      </c>
      <c r="O170" s="6" t="s">
        <v>37</v>
      </c>
    </row>
    <row r="171" spans="2:15" s="5" customFormat="1" ht="18.75" customHeight="1" x14ac:dyDescent="0.2">
      <c r="D171" s="5" t="s">
        <v>26</v>
      </c>
      <c r="E171" s="1">
        <f>SUM(F171:O171)</f>
        <v>9</v>
      </c>
      <c r="F171" s="2">
        <v>8</v>
      </c>
      <c r="G171" s="2">
        <v>1</v>
      </c>
      <c r="H171" s="2" t="s">
        <v>37</v>
      </c>
      <c r="I171" s="2" t="s">
        <v>37</v>
      </c>
      <c r="J171" s="2" t="s">
        <v>37</v>
      </c>
      <c r="K171" s="2" t="s">
        <v>37</v>
      </c>
      <c r="L171" s="2" t="s">
        <v>37</v>
      </c>
      <c r="M171" s="2" t="s">
        <v>37</v>
      </c>
      <c r="N171" s="2" t="s">
        <v>37</v>
      </c>
      <c r="O171" s="15" t="s">
        <v>37</v>
      </c>
    </row>
    <row r="172" spans="2:15" s="5" customFormat="1" ht="18.75" customHeight="1" x14ac:dyDescent="0.2">
      <c r="D172" s="5" t="s">
        <v>27</v>
      </c>
      <c r="E172" s="1">
        <f t="shared" ref="E172:E176" si="106">SUM(F172:O172)</f>
        <v>9</v>
      </c>
      <c r="F172" s="2">
        <v>8</v>
      </c>
      <c r="G172" s="2">
        <v>1</v>
      </c>
      <c r="H172" s="2" t="s">
        <v>37</v>
      </c>
      <c r="I172" s="2" t="s">
        <v>37</v>
      </c>
      <c r="J172" s="2" t="s">
        <v>37</v>
      </c>
      <c r="K172" s="2" t="s">
        <v>37</v>
      </c>
      <c r="L172" s="2" t="s">
        <v>37</v>
      </c>
      <c r="M172" s="2" t="s">
        <v>37</v>
      </c>
      <c r="N172" s="2" t="s">
        <v>37</v>
      </c>
      <c r="O172" s="15" t="s">
        <v>37</v>
      </c>
    </row>
    <row r="173" spans="2:15" s="5" customFormat="1" ht="18.75" customHeight="1" x14ac:dyDescent="0.2">
      <c r="D173" s="5" t="s">
        <v>28</v>
      </c>
      <c r="E173" s="1">
        <f t="shared" si="106"/>
        <v>54</v>
      </c>
      <c r="F173" s="2">
        <v>49</v>
      </c>
      <c r="G173" s="2">
        <v>3</v>
      </c>
      <c r="H173" s="2" t="s">
        <v>37</v>
      </c>
      <c r="I173" s="2">
        <v>1</v>
      </c>
      <c r="J173" s="2" t="s">
        <v>37</v>
      </c>
      <c r="K173" s="2">
        <v>1</v>
      </c>
      <c r="L173" s="2" t="s">
        <v>37</v>
      </c>
      <c r="M173" s="2" t="s">
        <v>37</v>
      </c>
      <c r="N173" s="2" t="s">
        <v>37</v>
      </c>
      <c r="O173" s="15" t="s">
        <v>37</v>
      </c>
    </row>
    <row r="174" spans="2:15" s="5" customFormat="1" ht="18.75" customHeight="1" x14ac:dyDescent="0.2">
      <c r="D174" s="5" t="s">
        <v>17</v>
      </c>
      <c r="E174" s="1">
        <f t="shared" si="106"/>
        <v>5</v>
      </c>
      <c r="F174" s="2">
        <v>5</v>
      </c>
      <c r="G174" s="2" t="s">
        <v>37</v>
      </c>
      <c r="H174" s="2" t="s">
        <v>37</v>
      </c>
      <c r="I174" s="2" t="s">
        <v>37</v>
      </c>
      <c r="J174" s="2" t="s">
        <v>37</v>
      </c>
      <c r="K174" s="2" t="s">
        <v>37</v>
      </c>
      <c r="L174" s="2" t="s">
        <v>37</v>
      </c>
      <c r="M174" s="2" t="s">
        <v>37</v>
      </c>
      <c r="N174" s="2" t="s">
        <v>37</v>
      </c>
      <c r="O174" s="15" t="s">
        <v>37</v>
      </c>
    </row>
    <row r="175" spans="2:15" s="5" customFormat="1" ht="18.75" customHeight="1" x14ac:dyDescent="0.2">
      <c r="D175" s="7" t="s">
        <v>20</v>
      </c>
      <c r="E175" s="1">
        <f t="shared" si="106"/>
        <v>7</v>
      </c>
      <c r="F175" s="2">
        <v>6</v>
      </c>
      <c r="G175" s="2">
        <v>1</v>
      </c>
      <c r="H175" s="2" t="s">
        <v>37</v>
      </c>
      <c r="I175" s="2" t="s">
        <v>37</v>
      </c>
      <c r="J175" s="2" t="s">
        <v>37</v>
      </c>
      <c r="K175" s="2" t="s">
        <v>37</v>
      </c>
      <c r="L175" s="2" t="s">
        <v>37</v>
      </c>
      <c r="M175" s="2" t="s">
        <v>37</v>
      </c>
      <c r="N175" s="2" t="s">
        <v>37</v>
      </c>
      <c r="O175" s="15" t="s">
        <v>37</v>
      </c>
    </row>
    <row r="176" spans="2:15" s="5" customFormat="1" ht="18" customHeight="1" x14ac:dyDescent="0.2">
      <c r="C176" s="5" t="s">
        <v>29</v>
      </c>
      <c r="D176" s="7"/>
      <c r="E176" s="1">
        <f t="shared" si="106"/>
        <v>2</v>
      </c>
      <c r="F176" s="2">
        <v>2</v>
      </c>
      <c r="G176" s="2" t="s">
        <v>37</v>
      </c>
      <c r="H176" s="2" t="s">
        <v>37</v>
      </c>
      <c r="I176" s="2" t="s">
        <v>37</v>
      </c>
      <c r="J176" s="2" t="s">
        <v>37</v>
      </c>
      <c r="K176" s="2" t="s">
        <v>37</v>
      </c>
      <c r="L176" s="2" t="s">
        <v>37</v>
      </c>
      <c r="M176" s="2" t="s">
        <v>37</v>
      </c>
      <c r="N176" s="2" t="s">
        <v>37</v>
      </c>
      <c r="O176" s="15" t="s">
        <v>37</v>
      </c>
    </row>
    <row r="177" spans="1:15" s="5" customFormat="1" ht="18" customHeight="1" x14ac:dyDescent="0.2">
      <c r="C177" s="5" t="s">
        <v>30</v>
      </c>
      <c r="E177" s="1">
        <f>SUM(E178:E179)</f>
        <v>4</v>
      </c>
      <c r="F177" s="1">
        <f>SUM(F178:F179)</f>
        <v>3</v>
      </c>
      <c r="G177" s="1" t="s">
        <v>37</v>
      </c>
      <c r="H177" s="1">
        <f>SUM(H178:H179)</f>
        <v>1</v>
      </c>
      <c r="I177" s="1" t="s">
        <v>37</v>
      </c>
      <c r="J177" s="1" t="s">
        <v>37</v>
      </c>
      <c r="K177" s="1" t="s">
        <v>37</v>
      </c>
      <c r="L177" s="1" t="s">
        <v>37</v>
      </c>
      <c r="M177" s="1" t="s">
        <v>37</v>
      </c>
      <c r="N177" s="1" t="s">
        <v>37</v>
      </c>
      <c r="O177" s="6" t="s">
        <v>37</v>
      </c>
    </row>
    <row r="178" spans="1:15" s="5" customFormat="1" ht="18" customHeight="1" x14ac:dyDescent="0.2">
      <c r="D178" s="5" t="s">
        <v>22</v>
      </c>
      <c r="E178" s="1">
        <f>SUM(F178:O178)</f>
        <v>2</v>
      </c>
      <c r="F178" s="2">
        <v>2</v>
      </c>
      <c r="G178" s="2" t="s">
        <v>37</v>
      </c>
      <c r="H178" s="2" t="s">
        <v>37</v>
      </c>
      <c r="I178" s="2" t="s">
        <v>37</v>
      </c>
      <c r="J178" s="2" t="s">
        <v>37</v>
      </c>
      <c r="K178" s="2" t="s">
        <v>37</v>
      </c>
      <c r="L178" s="2" t="s">
        <v>37</v>
      </c>
      <c r="M178" s="2" t="s">
        <v>37</v>
      </c>
      <c r="N178" s="2" t="s">
        <v>37</v>
      </c>
      <c r="O178" s="15" t="s">
        <v>37</v>
      </c>
    </row>
    <row r="179" spans="1:15" s="5" customFormat="1" ht="18" customHeight="1" x14ac:dyDescent="0.2">
      <c r="D179" s="5" t="s">
        <v>24</v>
      </c>
      <c r="E179" s="1">
        <f t="shared" ref="E179:E184" si="107">SUM(F179:O179)</f>
        <v>2</v>
      </c>
      <c r="F179" s="2">
        <v>1</v>
      </c>
      <c r="G179" s="2" t="s">
        <v>37</v>
      </c>
      <c r="H179" s="2">
        <v>1</v>
      </c>
      <c r="I179" s="2" t="s">
        <v>37</v>
      </c>
      <c r="J179" s="2" t="s">
        <v>37</v>
      </c>
      <c r="K179" s="2" t="s">
        <v>37</v>
      </c>
      <c r="L179" s="2" t="s">
        <v>37</v>
      </c>
      <c r="M179" s="2" t="s">
        <v>37</v>
      </c>
      <c r="N179" s="2" t="s">
        <v>37</v>
      </c>
      <c r="O179" s="15" t="s">
        <v>37</v>
      </c>
    </row>
    <row r="180" spans="1:15" s="11" customFormat="1" ht="18" customHeight="1" x14ac:dyDescent="0.2">
      <c r="A180" s="5"/>
      <c r="B180" s="5"/>
      <c r="C180" s="5" t="s">
        <v>21</v>
      </c>
      <c r="D180" s="5"/>
      <c r="E180" s="1">
        <f t="shared" si="107"/>
        <v>2</v>
      </c>
      <c r="F180" s="2">
        <v>2</v>
      </c>
      <c r="G180" s="2" t="s">
        <v>37</v>
      </c>
      <c r="H180" s="2" t="s">
        <v>37</v>
      </c>
      <c r="I180" s="2" t="s">
        <v>37</v>
      </c>
      <c r="J180" s="2" t="s">
        <v>37</v>
      </c>
      <c r="K180" s="2" t="s">
        <v>37</v>
      </c>
      <c r="L180" s="2" t="s">
        <v>37</v>
      </c>
      <c r="M180" s="2" t="s">
        <v>37</v>
      </c>
      <c r="N180" s="26" t="s">
        <v>37</v>
      </c>
      <c r="O180" s="27" t="s">
        <v>37</v>
      </c>
    </row>
    <row r="181" spans="1:15" s="11" customFormat="1" ht="18" customHeight="1" x14ac:dyDescent="0.2">
      <c r="A181" s="5"/>
      <c r="B181" s="5"/>
      <c r="C181" s="5" t="s">
        <v>7</v>
      </c>
      <c r="D181" s="4"/>
      <c r="E181" s="1">
        <f t="shared" si="107"/>
        <v>9</v>
      </c>
      <c r="F181" s="2">
        <v>7</v>
      </c>
      <c r="G181" s="2">
        <v>2</v>
      </c>
      <c r="H181" s="2" t="s">
        <v>37</v>
      </c>
      <c r="I181" s="2" t="s">
        <v>37</v>
      </c>
      <c r="J181" s="2" t="s">
        <v>37</v>
      </c>
      <c r="K181" s="2" t="s">
        <v>37</v>
      </c>
      <c r="L181" s="2" t="s">
        <v>37</v>
      </c>
      <c r="M181" s="2" t="s">
        <v>37</v>
      </c>
      <c r="N181" s="26" t="s">
        <v>37</v>
      </c>
      <c r="O181" s="27" t="s">
        <v>37</v>
      </c>
    </row>
    <row r="182" spans="1:15" s="5" customFormat="1" ht="18" customHeight="1" x14ac:dyDescent="0.2">
      <c r="B182" s="5" t="s">
        <v>11</v>
      </c>
      <c r="D182" s="4"/>
      <c r="E182" s="1">
        <f t="shared" si="107"/>
        <v>4</v>
      </c>
      <c r="F182" s="2">
        <v>2</v>
      </c>
      <c r="G182" s="2">
        <v>1</v>
      </c>
      <c r="H182" s="2" t="s">
        <v>37</v>
      </c>
      <c r="I182" s="2">
        <v>1</v>
      </c>
      <c r="J182" s="2" t="s">
        <v>37</v>
      </c>
      <c r="K182" s="2" t="s">
        <v>37</v>
      </c>
      <c r="L182" s="2" t="s">
        <v>37</v>
      </c>
      <c r="M182" s="2" t="s">
        <v>37</v>
      </c>
      <c r="N182" s="2" t="s">
        <v>37</v>
      </c>
      <c r="O182" s="15" t="s">
        <v>37</v>
      </c>
    </row>
    <row r="183" spans="1:15" s="5" customFormat="1" ht="18" customHeight="1" x14ac:dyDescent="0.2">
      <c r="B183" s="5" t="s">
        <v>12</v>
      </c>
      <c r="E183" s="1">
        <f t="shared" si="107"/>
        <v>1</v>
      </c>
      <c r="F183" s="2">
        <v>1</v>
      </c>
      <c r="G183" s="2" t="s">
        <v>37</v>
      </c>
      <c r="H183" s="2" t="s">
        <v>37</v>
      </c>
      <c r="I183" s="2" t="s">
        <v>37</v>
      </c>
      <c r="J183" s="2" t="s">
        <v>37</v>
      </c>
      <c r="K183" s="2" t="s">
        <v>37</v>
      </c>
      <c r="L183" s="2" t="s">
        <v>37</v>
      </c>
      <c r="M183" s="2" t="s">
        <v>37</v>
      </c>
      <c r="N183" s="2" t="s">
        <v>37</v>
      </c>
      <c r="O183" s="15" t="s">
        <v>37</v>
      </c>
    </row>
    <row r="184" spans="1:15" s="5" customFormat="1" ht="18" customHeight="1" x14ac:dyDescent="0.2">
      <c r="B184" s="5" t="s">
        <v>32</v>
      </c>
      <c r="E184" s="1">
        <f t="shared" si="107"/>
        <v>8</v>
      </c>
      <c r="F184" s="2">
        <v>7</v>
      </c>
      <c r="G184" s="2">
        <v>1</v>
      </c>
      <c r="H184" s="2" t="s">
        <v>37</v>
      </c>
      <c r="I184" s="2" t="s">
        <v>37</v>
      </c>
      <c r="J184" s="2" t="s">
        <v>37</v>
      </c>
      <c r="K184" s="2" t="s">
        <v>37</v>
      </c>
      <c r="L184" s="2" t="s">
        <v>37</v>
      </c>
      <c r="M184" s="2" t="s">
        <v>37</v>
      </c>
      <c r="N184" s="2" t="s">
        <v>37</v>
      </c>
      <c r="O184" s="15" t="s">
        <v>37</v>
      </c>
    </row>
    <row r="185" spans="1:15" s="11" customFormat="1" ht="24" customHeight="1" x14ac:dyDescent="0.2">
      <c r="A185" s="35" t="s">
        <v>15</v>
      </c>
      <c r="B185" s="35"/>
      <c r="C185" s="35"/>
      <c r="D185" s="36"/>
      <c r="E185" s="1">
        <f t="shared" ref="E185:O185" si="108">SUM(E186,E195,E204,E209,E213,E227,E228,E229)</f>
        <v>31921</v>
      </c>
      <c r="F185" s="1">
        <f t="shared" si="108"/>
        <v>27005</v>
      </c>
      <c r="G185" s="1">
        <f t="shared" si="108"/>
        <v>3041</v>
      </c>
      <c r="H185" s="1">
        <f t="shared" si="108"/>
        <v>940</v>
      </c>
      <c r="I185" s="1">
        <f t="shared" si="108"/>
        <v>575</v>
      </c>
      <c r="J185" s="1">
        <f t="shared" si="108"/>
        <v>126</v>
      </c>
      <c r="K185" s="1">
        <f t="shared" si="108"/>
        <v>166</v>
      </c>
      <c r="L185" s="1">
        <f t="shared" si="108"/>
        <v>35</v>
      </c>
      <c r="M185" s="1">
        <f t="shared" si="108"/>
        <v>17</v>
      </c>
      <c r="N185" s="1">
        <f t="shared" si="108"/>
        <v>10</v>
      </c>
      <c r="O185" s="21">
        <f t="shared" si="108"/>
        <v>6</v>
      </c>
    </row>
    <row r="186" spans="1:15" s="11" customFormat="1" ht="18" customHeight="1" x14ac:dyDescent="0.2">
      <c r="A186" s="5"/>
      <c r="B186" s="5" t="s">
        <v>6</v>
      </c>
      <c r="C186" s="5"/>
      <c r="D186" s="5"/>
      <c r="E186" s="1">
        <f>SUM(E187,E192,E193,E194)</f>
        <v>24340</v>
      </c>
      <c r="F186" s="1">
        <f>SUM(F187,F192,F193,F194)</f>
        <v>20593</v>
      </c>
      <c r="G186" s="1">
        <f t="shared" ref="G186:O186" si="109">SUM(G187,G192,G193,G194)</f>
        <v>2308</v>
      </c>
      <c r="H186" s="1">
        <f t="shared" si="109"/>
        <v>743</v>
      </c>
      <c r="I186" s="1">
        <f t="shared" si="109"/>
        <v>432</v>
      </c>
      <c r="J186" s="1">
        <f t="shared" si="109"/>
        <v>64</v>
      </c>
      <c r="K186" s="1">
        <f t="shared" si="109"/>
        <v>141</v>
      </c>
      <c r="L186" s="1">
        <f t="shared" si="109"/>
        <v>29</v>
      </c>
      <c r="M186" s="1">
        <f t="shared" si="109"/>
        <v>15</v>
      </c>
      <c r="N186" s="1">
        <f t="shared" si="109"/>
        <v>9</v>
      </c>
      <c r="O186" s="21">
        <f t="shared" si="109"/>
        <v>6</v>
      </c>
    </row>
    <row r="187" spans="1:15" s="5" customFormat="1" ht="18" customHeight="1" x14ac:dyDescent="0.2">
      <c r="C187" s="5" t="s">
        <v>25</v>
      </c>
      <c r="E187" s="1">
        <f>SUM(E188:E191)</f>
        <v>22670</v>
      </c>
      <c r="F187" s="1">
        <f t="shared" ref="F187" si="110">SUM(F188:F191)</f>
        <v>19166</v>
      </c>
      <c r="G187" s="1">
        <f t="shared" ref="G187:O187" si="111">SUM(G188:G191)</f>
        <v>2210</v>
      </c>
      <c r="H187" s="1">
        <f t="shared" si="111"/>
        <v>644</v>
      </c>
      <c r="I187" s="1">
        <f t="shared" si="111"/>
        <v>408</v>
      </c>
      <c r="J187" s="1">
        <f t="shared" si="111"/>
        <v>62</v>
      </c>
      <c r="K187" s="1">
        <f t="shared" si="111"/>
        <v>127</v>
      </c>
      <c r="L187" s="1">
        <f t="shared" si="111"/>
        <v>28</v>
      </c>
      <c r="M187" s="1">
        <f t="shared" si="111"/>
        <v>14</v>
      </c>
      <c r="N187" s="1">
        <f t="shared" si="111"/>
        <v>9</v>
      </c>
      <c r="O187" s="21">
        <f t="shared" si="111"/>
        <v>2</v>
      </c>
    </row>
    <row r="188" spans="1:15" s="5" customFormat="1" ht="18.75" customHeight="1" x14ac:dyDescent="0.2">
      <c r="D188" s="5" t="s">
        <v>26</v>
      </c>
      <c r="E188" s="1">
        <f>SUM(F188:O188)</f>
        <v>6900</v>
      </c>
      <c r="F188" s="2">
        <v>5842</v>
      </c>
      <c r="G188" s="2">
        <v>697</v>
      </c>
      <c r="H188" s="2">
        <v>169</v>
      </c>
      <c r="I188" s="2">
        <v>131</v>
      </c>
      <c r="J188" s="2">
        <v>13</v>
      </c>
      <c r="K188" s="2">
        <v>38</v>
      </c>
      <c r="L188" s="2">
        <v>6</v>
      </c>
      <c r="M188" s="2">
        <v>2</v>
      </c>
      <c r="N188" s="2">
        <v>2</v>
      </c>
      <c r="O188" s="15" t="s">
        <v>37</v>
      </c>
    </row>
    <row r="189" spans="1:15" ht="18.75" customHeight="1" x14ac:dyDescent="0.2">
      <c r="A189" s="5"/>
      <c r="B189" s="5"/>
      <c r="C189" s="5"/>
      <c r="D189" s="5" t="s">
        <v>27</v>
      </c>
      <c r="E189" s="1">
        <f t="shared" ref="E189:E194" si="112">SUM(F189:O189)</f>
        <v>10093</v>
      </c>
      <c r="F189" s="2">
        <v>8670</v>
      </c>
      <c r="G189" s="2">
        <v>934</v>
      </c>
      <c r="H189" s="2">
        <v>233</v>
      </c>
      <c r="I189" s="2">
        <v>164</v>
      </c>
      <c r="J189" s="2">
        <v>21</v>
      </c>
      <c r="K189" s="2">
        <v>45</v>
      </c>
      <c r="L189" s="2">
        <v>12</v>
      </c>
      <c r="M189" s="2">
        <v>8</v>
      </c>
      <c r="N189" s="2">
        <v>6</v>
      </c>
      <c r="O189" s="15" t="s">
        <v>37</v>
      </c>
    </row>
    <row r="190" spans="1:15" ht="18.75" customHeight="1" x14ac:dyDescent="0.2">
      <c r="A190" s="5"/>
      <c r="B190" s="5"/>
      <c r="C190" s="5"/>
      <c r="D190" s="5" t="s">
        <v>28</v>
      </c>
      <c r="E190" s="1">
        <f t="shared" si="112"/>
        <v>5627</v>
      </c>
      <c r="F190" s="2">
        <v>4606</v>
      </c>
      <c r="G190" s="2">
        <v>578</v>
      </c>
      <c r="H190" s="2">
        <v>242</v>
      </c>
      <c r="I190" s="2">
        <v>113</v>
      </c>
      <c r="J190" s="2">
        <v>28</v>
      </c>
      <c r="K190" s="2">
        <v>43</v>
      </c>
      <c r="L190" s="2">
        <v>10</v>
      </c>
      <c r="M190" s="2">
        <v>4</v>
      </c>
      <c r="N190" s="2">
        <v>1</v>
      </c>
      <c r="O190" s="15">
        <v>2</v>
      </c>
    </row>
    <row r="191" spans="1:15" ht="18.75" customHeight="1" x14ac:dyDescent="0.2">
      <c r="A191" s="5"/>
      <c r="B191" s="5"/>
      <c r="C191" s="5"/>
      <c r="D191" s="5" t="s">
        <v>17</v>
      </c>
      <c r="E191" s="1">
        <f t="shared" si="112"/>
        <v>50</v>
      </c>
      <c r="F191" s="2">
        <v>48</v>
      </c>
      <c r="G191" s="2">
        <v>1</v>
      </c>
      <c r="H191" s="2" t="s">
        <v>37</v>
      </c>
      <c r="I191" s="2" t="s">
        <v>37</v>
      </c>
      <c r="J191" s="2" t="s">
        <v>37</v>
      </c>
      <c r="K191" s="2">
        <v>1</v>
      </c>
      <c r="L191" s="2" t="s">
        <v>37</v>
      </c>
      <c r="M191" s="2" t="s">
        <v>37</v>
      </c>
      <c r="N191" s="2" t="s">
        <v>37</v>
      </c>
      <c r="O191" s="15" t="s">
        <v>37</v>
      </c>
    </row>
    <row r="192" spans="1:15" ht="18" customHeight="1" x14ac:dyDescent="0.2">
      <c r="A192" s="5"/>
      <c r="B192" s="5"/>
      <c r="C192" s="5" t="s">
        <v>29</v>
      </c>
      <c r="D192" s="11"/>
      <c r="E192" s="1">
        <f t="shared" si="112"/>
        <v>395</v>
      </c>
      <c r="F192" s="2">
        <v>323</v>
      </c>
      <c r="G192" s="2">
        <v>49</v>
      </c>
      <c r="H192" s="2">
        <v>13</v>
      </c>
      <c r="I192" s="2">
        <v>6</v>
      </c>
      <c r="J192" s="2">
        <v>1</v>
      </c>
      <c r="K192" s="2">
        <v>3</v>
      </c>
      <c r="L192" s="2" t="s">
        <v>37</v>
      </c>
      <c r="M192" s="2" t="s">
        <v>37</v>
      </c>
      <c r="N192" s="2" t="s">
        <v>37</v>
      </c>
      <c r="O192" s="15" t="s">
        <v>37</v>
      </c>
    </row>
    <row r="193" spans="1:15" ht="18" customHeight="1" x14ac:dyDescent="0.2">
      <c r="A193" s="5"/>
      <c r="B193" s="5"/>
      <c r="C193" s="5" t="s">
        <v>18</v>
      </c>
      <c r="D193" s="11"/>
      <c r="E193" s="1">
        <f t="shared" si="112"/>
        <v>299</v>
      </c>
      <c r="F193" s="2">
        <v>278</v>
      </c>
      <c r="G193" s="2">
        <v>9</v>
      </c>
      <c r="H193" s="2">
        <v>6</v>
      </c>
      <c r="I193" s="2">
        <v>1</v>
      </c>
      <c r="J193" s="2" t="s">
        <v>37</v>
      </c>
      <c r="K193" s="2">
        <v>4</v>
      </c>
      <c r="L193" s="2" t="s">
        <v>37</v>
      </c>
      <c r="M193" s="2">
        <v>1</v>
      </c>
      <c r="N193" s="2" t="s">
        <v>37</v>
      </c>
      <c r="O193" s="15" t="s">
        <v>37</v>
      </c>
    </row>
    <row r="194" spans="1:15" ht="18" customHeight="1" x14ac:dyDescent="0.2">
      <c r="A194" s="5"/>
      <c r="B194" s="5"/>
      <c r="C194" s="5" t="s">
        <v>7</v>
      </c>
      <c r="E194" s="1">
        <f t="shared" si="112"/>
        <v>976</v>
      </c>
      <c r="F194" s="2">
        <v>826</v>
      </c>
      <c r="G194" s="2">
        <v>40</v>
      </c>
      <c r="H194" s="2">
        <v>80</v>
      </c>
      <c r="I194" s="2">
        <v>17</v>
      </c>
      <c r="J194" s="2">
        <v>1</v>
      </c>
      <c r="K194" s="2">
        <v>7</v>
      </c>
      <c r="L194" s="2">
        <v>1</v>
      </c>
      <c r="M194" s="2" t="s">
        <v>37</v>
      </c>
      <c r="N194" s="2" t="s">
        <v>37</v>
      </c>
      <c r="O194" s="15">
        <v>4</v>
      </c>
    </row>
    <row r="195" spans="1:15" ht="18" customHeight="1" x14ac:dyDescent="0.2">
      <c r="A195" s="5"/>
      <c r="B195" s="5" t="s">
        <v>8</v>
      </c>
      <c r="C195" s="5"/>
      <c r="D195" s="5"/>
      <c r="E195" s="1">
        <f>SUM(E196,E199,E203)</f>
        <v>3985</v>
      </c>
      <c r="F195" s="1">
        <f>SUM(F196,F199,F203)</f>
        <v>3171</v>
      </c>
      <c r="G195" s="1">
        <f t="shared" ref="G195:M195" si="113">SUM(G196,G199,G203)</f>
        <v>518</v>
      </c>
      <c r="H195" s="1">
        <f t="shared" si="113"/>
        <v>154</v>
      </c>
      <c r="I195" s="1">
        <f t="shared" si="113"/>
        <v>68</v>
      </c>
      <c r="J195" s="1">
        <f t="shared" si="113"/>
        <v>49</v>
      </c>
      <c r="K195" s="1">
        <f t="shared" si="113"/>
        <v>18</v>
      </c>
      <c r="L195" s="1">
        <f t="shared" si="113"/>
        <v>5</v>
      </c>
      <c r="M195" s="1">
        <f t="shared" si="113"/>
        <v>2</v>
      </c>
      <c r="N195" s="1" t="s">
        <v>37</v>
      </c>
      <c r="O195" s="6" t="s">
        <v>37</v>
      </c>
    </row>
    <row r="196" spans="1:15" ht="18" customHeight="1" x14ac:dyDescent="0.2">
      <c r="A196" s="5"/>
      <c r="B196" s="5"/>
      <c r="C196" s="5" t="s">
        <v>25</v>
      </c>
      <c r="D196" s="5"/>
      <c r="E196" s="1">
        <f>SUM(E197:E198)</f>
        <v>1439</v>
      </c>
      <c r="F196" s="1">
        <f>SUM(F197:F198)</f>
        <v>1264</v>
      </c>
      <c r="G196" s="1">
        <f t="shared" ref="G196:M196" si="114">SUM(G197:G198)</f>
        <v>93</v>
      </c>
      <c r="H196" s="1">
        <f t="shared" si="114"/>
        <v>20</v>
      </c>
      <c r="I196" s="1">
        <f t="shared" si="114"/>
        <v>46</v>
      </c>
      <c r="J196" s="1">
        <f t="shared" si="114"/>
        <v>13</v>
      </c>
      <c r="K196" s="1">
        <f t="shared" si="114"/>
        <v>1</v>
      </c>
      <c r="L196" s="1">
        <f t="shared" si="114"/>
        <v>1</v>
      </c>
      <c r="M196" s="1">
        <f t="shared" si="114"/>
        <v>1</v>
      </c>
      <c r="N196" s="1" t="s">
        <v>37</v>
      </c>
      <c r="O196" s="6" t="s">
        <v>37</v>
      </c>
    </row>
    <row r="197" spans="1:15" ht="18.75" customHeight="1" x14ac:dyDescent="0.2">
      <c r="A197" s="5"/>
      <c r="B197" s="5"/>
      <c r="C197" s="5"/>
      <c r="D197" s="5" t="s">
        <v>17</v>
      </c>
      <c r="E197" s="1">
        <f t="shared" ref="E197:E198" si="115">SUM(F197:O197)</f>
        <v>894</v>
      </c>
      <c r="F197" s="2">
        <v>785</v>
      </c>
      <c r="G197" s="2">
        <v>59</v>
      </c>
      <c r="H197" s="2">
        <v>12</v>
      </c>
      <c r="I197" s="2">
        <v>29</v>
      </c>
      <c r="J197" s="2">
        <v>7</v>
      </c>
      <c r="K197" s="2" t="s">
        <v>37</v>
      </c>
      <c r="L197" s="2">
        <v>1</v>
      </c>
      <c r="M197" s="2">
        <v>1</v>
      </c>
      <c r="N197" s="2" t="s">
        <v>37</v>
      </c>
      <c r="O197" s="15" t="s">
        <v>37</v>
      </c>
    </row>
    <row r="198" spans="1:15" ht="18.75" customHeight="1" x14ac:dyDescent="0.2">
      <c r="A198" s="5"/>
      <c r="B198" s="5"/>
      <c r="C198" s="5"/>
      <c r="D198" s="7" t="s">
        <v>20</v>
      </c>
      <c r="E198" s="1">
        <f t="shared" si="115"/>
        <v>545</v>
      </c>
      <c r="F198" s="2">
        <v>479</v>
      </c>
      <c r="G198" s="2">
        <v>34</v>
      </c>
      <c r="H198" s="2">
        <v>8</v>
      </c>
      <c r="I198" s="2">
        <v>17</v>
      </c>
      <c r="J198" s="2">
        <v>6</v>
      </c>
      <c r="K198" s="2">
        <v>1</v>
      </c>
      <c r="L198" s="2" t="s">
        <v>37</v>
      </c>
      <c r="M198" s="2" t="s">
        <v>37</v>
      </c>
      <c r="N198" s="2" t="s">
        <v>37</v>
      </c>
      <c r="O198" s="15" t="s">
        <v>37</v>
      </c>
    </row>
    <row r="199" spans="1:15" ht="18" customHeight="1" x14ac:dyDescent="0.2">
      <c r="A199" s="5"/>
      <c r="B199" s="5"/>
      <c r="C199" s="5" t="s">
        <v>30</v>
      </c>
      <c r="D199" s="5"/>
      <c r="E199" s="1">
        <f>SUM(E200:E202)</f>
        <v>2541</v>
      </c>
      <c r="F199" s="1">
        <f t="shared" ref="F199" si="116">SUM(F200:F202)</f>
        <v>1902</v>
      </c>
      <c r="G199" s="1">
        <f t="shared" ref="G199:M199" si="117">SUM(G200:G202)</f>
        <v>425</v>
      </c>
      <c r="H199" s="1">
        <f t="shared" si="117"/>
        <v>134</v>
      </c>
      <c r="I199" s="1">
        <f t="shared" si="117"/>
        <v>22</v>
      </c>
      <c r="J199" s="1">
        <f t="shared" si="117"/>
        <v>36</v>
      </c>
      <c r="K199" s="1">
        <f t="shared" si="117"/>
        <v>17</v>
      </c>
      <c r="L199" s="1">
        <f t="shared" si="117"/>
        <v>4</v>
      </c>
      <c r="M199" s="1">
        <f t="shared" si="117"/>
        <v>1</v>
      </c>
      <c r="N199" s="1" t="s">
        <v>37</v>
      </c>
      <c r="O199" s="6" t="s">
        <v>37</v>
      </c>
    </row>
    <row r="200" spans="1:15" ht="18.75" customHeight="1" x14ac:dyDescent="0.2">
      <c r="A200" s="5"/>
      <c r="B200" s="5"/>
      <c r="C200" s="5"/>
      <c r="D200" s="5" t="s">
        <v>22</v>
      </c>
      <c r="E200" s="1">
        <f t="shared" ref="E200:E203" si="118">SUM(F200:O200)</f>
        <v>1657</v>
      </c>
      <c r="F200" s="2">
        <v>1219</v>
      </c>
      <c r="G200" s="2">
        <v>298</v>
      </c>
      <c r="H200" s="2">
        <v>91</v>
      </c>
      <c r="I200" s="2">
        <v>14</v>
      </c>
      <c r="J200" s="2">
        <v>19</v>
      </c>
      <c r="K200" s="2">
        <v>14</v>
      </c>
      <c r="L200" s="2">
        <v>2</v>
      </c>
      <c r="M200" s="2" t="s">
        <v>37</v>
      </c>
      <c r="N200" s="2" t="s">
        <v>37</v>
      </c>
      <c r="O200" s="15" t="s">
        <v>37</v>
      </c>
    </row>
    <row r="201" spans="1:15" ht="18.75" customHeight="1" x14ac:dyDescent="0.2">
      <c r="A201" s="5"/>
      <c r="B201" s="5"/>
      <c r="C201" s="5"/>
      <c r="D201" s="5" t="s">
        <v>24</v>
      </c>
      <c r="E201" s="1">
        <f t="shared" si="118"/>
        <v>866</v>
      </c>
      <c r="F201" s="2">
        <v>669</v>
      </c>
      <c r="G201" s="2">
        <v>123</v>
      </c>
      <c r="H201" s="2">
        <v>43</v>
      </c>
      <c r="I201" s="2">
        <v>8</v>
      </c>
      <c r="J201" s="2">
        <v>17</v>
      </c>
      <c r="K201" s="2">
        <v>3</v>
      </c>
      <c r="L201" s="2">
        <v>2</v>
      </c>
      <c r="M201" s="2">
        <v>1</v>
      </c>
      <c r="N201" s="2" t="s">
        <v>37</v>
      </c>
      <c r="O201" s="15" t="s">
        <v>37</v>
      </c>
    </row>
    <row r="202" spans="1:15" ht="18.75" customHeight="1" x14ac:dyDescent="0.2">
      <c r="A202" s="5"/>
      <c r="B202" s="5"/>
      <c r="C202" s="5"/>
      <c r="D202" s="7" t="s">
        <v>23</v>
      </c>
      <c r="E202" s="1">
        <f t="shared" si="118"/>
        <v>18</v>
      </c>
      <c r="F202" s="2">
        <v>14</v>
      </c>
      <c r="G202" s="2">
        <v>4</v>
      </c>
      <c r="H202" s="2" t="s">
        <v>37</v>
      </c>
      <c r="I202" s="2" t="s">
        <v>37</v>
      </c>
      <c r="J202" s="2" t="s">
        <v>37</v>
      </c>
      <c r="K202" s="2" t="s">
        <v>37</v>
      </c>
      <c r="L202" s="2" t="s">
        <v>37</v>
      </c>
      <c r="M202" s="2" t="s">
        <v>37</v>
      </c>
      <c r="N202" s="2" t="s">
        <v>37</v>
      </c>
      <c r="O202" s="15" t="s">
        <v>37</v>
      </c>
    </row>
    <row r="203" spans="1:15" ht="18" customHeight="1" x14ac:dyDescent="0.2">
      <c r="A203" s="5"/>
      <c r="B203" s="5"/>
      <c r="C203" s="5" t="s">
        <v>21</v>
      </c>
      <c r="D203" s="5"/>
      <c r="E203" s="1">
        <f t="shared" si="118"/>
        <v>5</v>
      </c>
      <c r="F203" s="2">
        <v>5</v>
      </c>
      <c r="G203" s="2" t="s">
        <v>37</v>
      </c>
      <c r="H203" s="2" t="s">
        <v>37</v>
      </c>
      <c r="I203" s="2" t="s">
        <v>37</v>
      </c>
      <c r="J203" s="2" t="s">
        <v>37</v>
      </c>
      <c r="K203" s="2" t="s">
        <v>37</v>
      </c>
      <c r="L203" s="2" t="s">
        <v>37</v>
      </c>
      <c r="M203" s="2" t="s">
        <v>37</v>
      </c>
      <c r="N203" s="2" t="s">
        <v>37</v>
      </c>
      <c r="O203" s="15" t="s">
        <v>37</v>
      </c>
    </row>
    <row r="204" spans="1:15" ht="18" customHeight="1" x14ac:dyDescent="0.2">
      <c r="A204" s="5"/>
      <c r="B204" s="5" t="s">
        <v>9</v>
      </c>
      <c r="C204" s="5"/>
      <c r="D204" s="5"/>
      <c r="E204" s="1">
        <f t="shared" ref="E204:K204" si="119">SUM(E205:E208)</f>
        <v>2776</v>
      </c>
      <c r="F204" s="1">
        <f t="shared" si="119"/>
        <v>2568</v>
      </c>
      <c r="G204" s="1">
        <f t="shared" si="119"/>
        <v>114</v>
      </c>
      <c r="H204" s="1">
        <f t="shared" si="119"/>
        <v>15</v>
      </c>
      <c r="I204" s="1">
        <f t="shared" si="119"/>
        <v>66</v>
      </c>
      <c r="J204" s="1">
        <f t="shared" si="119"/>
        <v>8</v>
      </c>
      <c r="K204" s="1">
        <f t="shared" si="119"/>
        <v>5</v>
      </c>
      <c r="L204" s="1" t="s">
        <v>37</v>
      </c>
      <c r="M204" s="1" t="s">
        <v>37</v>
      </c>
      <c r="N204" s="1" t="s">
        <v>37</v>
      </c>
      <c r="O204" s="6" t="s">
        <v>37</v>
      </c>
    </row>
    <row r="205" spans="1:15" ht="18" customHeight="1" x14ac:dyDescent="0.2">
      <c r="A205" s="5"/>
      <c r="B205" s="5"/>
      <c r="C205" s="5"/>
      <c r="D205" s="4" t="s">
        <v>26</v>
      </c>
      <c r="E205" s="1">
        <f t="shared" ref="E205:E208" si="120">SUM(F205:O205)</f>
        <v>63</v>
      </c>
      <c r="F205" s="2">
        <v>59</v>
      </c>
      <c r="G205" s="2">
        <v>4</v>
      </c>
      <c r="H205" s="2" t="s">
        <v>37</v>
      </c>
      <c r="I205" s="2" t="s">
        <v>37</v>
      </c>
      <c r="J205" s="2" t="s">
        <v>37</v>
      </c>
      <c r="K205" s="2" t="s">
        <v>37</v>
      </c>
      <c r="L205" s="2" t="s">
        <v>37</v>
      </c>
      <c r="M205" s="2" t="s">
        <v>37</v>
      </c>
      <c r="N205" s="2" t="s">
        <v>37</v>
      </c>
      <c r="O205" s="15" t="s">
        <v>37</v>
      </c>
    </row>
    <row r="206" spans="1:15" ht="18" customHeight="1" x14ac:dyDescent="0.2">
      <c r="A206" s="5"/>
      <c r="B206" s="5"/>
      <c r="C206" s="5"/>
      <c r="D206" s="4" t="s">
        <v>27</v>
      </c>
      <c r="E206" s="1">
        <f t="shared" si="120"/>
        <v>2578</v>
      </c>
      <c r="F206" s="2">
        <v>2389</v>
      </c>
      <c r="G206" s="2">
        <v>101</v>
      </c>
      <c r="H206" s="2">
        <v>12</v>
      </c>
      <c r="I206" s="2">
        <v>64</v>
      </c>
      <c r="J206" s="2">
        <v>7</v>
      </c>
      <c r="K206" s="2">
        <v>5</v>
      </c>
      <c r="L206" s="2" t="s">
        <v>37</v>
      </c>
      <c r="M206" s="2" t="s">
        <v>37</v>
      </c>
      <c r="N206" s="2" t="s">
        <v>37</v>
      </c>
      <c r="O206" s="15" t="s">
        <v>37</v>
      </c>
    </row>
    <row r="207" spans="1:15" ht="18" customHeight="1" x14ac:dyDescent="0.2">
      <c r="A207" s="5"/>
      <c r="B207" s="5"/>
      <c r="C207" s="5"/>
      <c r="D207" s="4" t="s">
        <v>28</v>
      </c>
      <c r="E207" s="1">
        <f t="shared" si="120"/>
        <v>131</v>
      </c>
      <c r="F207" s="2">
        <v>116</v>
      </c>
      <c r="G207" s="2">
        <v>9</v>
      </c>
      <c r="H207" s="2">
        <v>3</v>
      </c>
      <c r="I207" s="2">
        <v>2</v>
      </c>
      <c r="J207" s="2">
        <v>1</v>
      </c>
      <c r="K207" s="2" t="s">
        <v>37</v>
      </c>
      <c r="L207" s="2" t="s">
        <v>37</v>
      </c>
      <c r="M207" s="2" t="s">
        <v>37</v>
      </c>
      <c r="N207" s="2" t="s">
        <v>37</v>
      </c>
      <c r="O207" s="15" t="s">
        <v>37</v>
      </c>
    </row>
    <row r="208" spans="1:15" ht="18" customHeight="1" x14ac:dyDescent="0.2">
      <c r="A208" s="5"/>
      <c r="B208" s="5"/>
      <c r="C208" s="5"/>
      <c r="D208" s="4" t="s">
        <v>17</v>
      </c>
      <c r="E208" s="1">
        <f t="shared" si="120"/>
        <v>4</v>
      </c>
      <c r="F208" s="2">
        <v>4</v>
      </c>
      <c r="G208" s="2" t="s">
        <v>37</v>
      </c>
      <c r="H208" s="2" t="s">
        <v>37</v>
      </c>
      <c r="I208" s="2" t="s">
        <v>37</v>
      </c>
      <c r="J208" s="2" t="s">
        <v>37</v>
      </c>
      <c r="K208" s="2" t="s">
        <v>37</v>
      </c>
      <c r="L208" s="2" t="s">
        <v>37</v>
      </c>
      <c r="M208" s="2" t="s">
        <v>37</v>
      </c>
      <c r="N208" s="2" t="s">
        <v>37</v>
      </c>
      <c r="O208" s="15" t="s">
        <v>37</v>
      </c>
    </row>
    <row r="209" spans="1:15" ht="18" customHeight="1" x14ac:dyDescent="0.2">
      <c r="A209" s="5"/>
      <c r="B209" s="5" t="s">
        <v>10</v>
      </c>
      <c r="C209" s="5"/>
      <c r="D209" s="5"/>
      <c r="E209" s="1">
        <f>SUM(E210:E211)</f>
        <v>67</v>
      </c>
      <c r="F209" s="1">
        <f t="shared" ref="F209:H209" si="121">SUM(F210:F211)</f>
        <v>63</v>
      </c>
      <c r="G209" s="1">
        <f t="shared" si="121"/>
        <v>2</v>
      </c>
      <c r="H209" s="1">
        <f t="shared" si="121"/>
        <v>2</v>
      </c>
      <c r="I209" s="1" t="s">
        <v>37</v>
      </c>
      <c r="J209" s="1" t="s">
        <v>37</v>
      </c>
      <c r="K209" s="1" t="s">
        <v>37</v>
      </c>
      <c r="L209" s="1" t="s">
        <v>37</v>
      </c>
      <c r="M209" s="1" t="s">
        <v>37</v>
      </c>
      <c r="N209" s="1" t="s">
        <v>37</v>
      </c>
      <c r="O209" s="6" t="s">
        <v>37</v>
      </c>
    </row>
    <row r="210" spans="1:15" ht="18" customHeight="1" x14ac:dyDescent="0.2">
      <c r="A210" s="5"/>
      <c r="B210" s="5"/>
      <c r="C210" s="5"/>
      <c r="D210" s="5" t="s">
        <v>17</v>
      </c>
      <c r="E210" s="1">
        <f t="shared" ref="E210:E211" si="122">SUM(F210:O210)</f>
        <v>57</v>
      </c>
      <c r="F210" s="2">
        <v>54</v>
      </c>
      <c r="G210" s="2">
        <v>1</v>
      </c>
      <c r="H210" s="2">
        <v>2</v>
      </c>
      <c r="I210" s="2" t="s">
        <v>37</v>
      </c>
      <c r="J210" s="2" t="s">
        <v>37</v>
      </c>
      <c r="K210" s="2" t="s">
        <v>37</v>
      </c>
      <c r="L210" s="2" t="s">
        <v>37</v>
      </c>
      <c r="M210" s="2" t="s">
        <v>37</v>
      </c>
      <c r="N210" s="2" t="s">
        <v>37</v>
      </c>
      <c r="O210" s="15" t="s">
        <v>37</v>
      </c>
    </row>
    <row r="211" spans="1:15" ht="18" customHeight="1" x14ac:dyDescent="0.2">
      <c r="A211" s="5"/>
      <c r="B211" s="5"/>
      <c r="C211" s="5"/>
      <c r="D211" s="7" t="s">
        <v>20</v>
      </c>
      <c r="E211" s="1">
        <f t="shared" si="122"/>
        <v>10</v>
      </c>
      <c r="F211" s="2">
        <v>9</v>
      </c>
      <c r="G211" s="2">
        <v>1</v>
      </c>
      <c r="H211" s="2" t="s">
        <v>37</v>
      </c>
      <c r="I211" s="2" t="s">
        <v>37</v>
      </c>
      <c r="J211" s="2" t="s">
        <v>37</v>
      </c>
      <c r="K211" s="2" t="s">
        <v>37</v>
      </c>
      <c r="L211" s="2" t="s">
        <v>37</v>
      </c>
      <c r="M211" s="2" t="s">
        <v>37</v>
      </c>
      <c r="N211" s="2" t="s">
        <v>37</v>
      </c>
      <c r="O211" s="15" t="s">
        <v>37</v>
      </c>
    </row>
    <row r="212" spans="1:15" ht="18" customHeight="1" x14ac:dyDescent="0.2">
      <c r="A212" s="5"/>
      <c r="B212" s="5" t="s">
        <v>5</v>
      </c>
      <c r="C212" s="5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1"/>
    </row>
    <row r="213" spans="1:15" ht="15" customHeight="1" x14ac:dyDescent="0.2">
      <c r="A213" s="5"/>
      <c r="B213" s="5" t="s">
        <v>34</v>
      </c>
      <c r="C213" s="5"/>
      <c r="D213" s="5"/>
      <c r="E213" s="1">
        <f>SUM(E214,E220,E224,E221,E225,E226)</f>
        <v>691</v>
      </c>
      <c r="F213" s="1">
        <f t="shared" ref="F213" si="123">SUM(F214,F220,F224,F221,F225,F226)</f>
        <v>557</v>
      </c>
      <c r="G213" s="1">
        <f t="shared" ref="G213:N213" si="124">SUM(G214,G220,G224,G221,G225,G226)</f>
        <v>90</v>
      </c>
      <c r="H213" s="1">
        <f t="shared" si="124"/>
        <v>26</v>
      </c>
      <c r="I213" s="1">
        <f t="shared" si="124"/>
        <v>9</v>
      </c>
      <c r="J213" s="1">
        <f t="shared" si="124"/>
        <v>5</v>
      </c>
      <c r="K213" s="1">
        <f t="shared" si="124"/>
        <v>2</v>
      </c>
      <c r="L213" s="1">
        <f t="shared" si="124"/>
        <v>1</v>
      </c>
      <c r="M213" s="1" t="s">
        <v>37</v>
      </c>
      <c r="N213" s="1">
        <f t="shared" si="124"/>
        <v>1</v>
      </c>
      <c r="O213" s="6" t="s">
        <v>37</v>
      </c>
    </row>
    <row r="214" spans="1:15" ht="18" customHeight="1" x14ac:dyDescent="0.2">
      <c r="A214" s="5"/>
      <c r="B214" s="5"/>
      <c r="C214" s="5" t="s">
        <v>25</v>
      </c>
      <c r="D214" s="5"/>
      <c r="E214" s="1">
        <f>SUM(E215:E219)</f>
        <v>609</v>
      </c>
      <c r="F214" s="1">
        <f t="shared" ref="F214" si="125">SUM(F215:F219)</f>
        <v>491</v>
      </c>
      <c r="G214" s="1">
        <f t="shared" ref="G214:N214" si="126">SUM(G215:G219)</f>
        <v>86</v>
      </c>
      <c r="H214" s="1">
        <f t="shared" si="126"/>
        <v>19</v>
      </c>
      <c r="I214" s="1">
        <f t="shared" si="126"/>
        <v>7</v>
      </c>
      <c r="J214" s="1">
        <f t="shared" si="126"/>
        <v>3</v>
      </c>
      <c r="K214" s="1">
        <f t="shared" si="126"/>
        <v>2</v>
      </c>
      <c r="L214" s="1" t="s">
        <v>37</v>
      </c>
      <c r="M214" s="1" t="s">
        <v>37</v>
      </c>
      <c r="N214" s="1">
        <f t="shared" si="126"/>
        <v>1</v>
      </c>
      <c r="O214" s="6" t="s">
        <v>37</v>
      </c>
    </row>
    <row r="215" spans="1:15" ht="18" customHeight="1" x14ac:dyDescent="0.2">
      <c r="A215" s="5"/>
      <c r="B215" s="5"/>
      <c r="C215" s="5"/>
      <c r="D215" s="5" t="s">
        <v>26</v>
      </c>
      <c r="E215" s="1">
        <f>SUM(F215:O215)</f>
        <v>64</v>
      </c>
      <c r="F215" s="2">
        <v>52</v>
      </c>
      <c r="G215" s="2">
        <v>8</v>
      </c>
      <c r="H215" s="2">
        <v>2</v>
      </c>
      <c r="I215" s="2">
        <v>2</v>
      </c>
      <c r="J215" s="2" t="s">
        <v>37</v>
      </c>
      <c r="K215" s="2" t="s">
        <v>37</v>
      </c>
      <c r="L215" s="2" t="s">
        <v>37</v>
      </c>
      <c r="M215" s="2" t="s">
        <v>37</v>
      </c>
      <c r="N215" s="2" t="s">
        <v>37</v>
      </c>
      <c r="O215" s="15" t="s">
        <v>37</v>
      </c>
    </row>
    <row r="216" spans="1:15" ht="18" customHeight="1" x14ac:dyDescent="0.2">
      <c r="A216" s="5"/>
      <c r="B216" s="5"/>
      <c r="C216" s="5"/>
      <c r="D216" s="5" t="s">
        <v>27</v>
      </c>
      <c r="E216" s="1">
        <f t="shared" ref="E216:E220" si="127">SUM(F216:O216)</f>
        <v>23</v>
      </c>
      <c r="F216" s="2">
        <v>20</v>
      </c>
      <c r="G216" s="2">
        <v>2</v>
      </c>
      <c r="H216" s="2" t="s">
        <v>37</v>
      </c>
      <c r="I216" s="2">
        <v>1</v>
      </c>
      <c r="J216" s="2" t="s">
        <v>37</v>
      </c>
      <c r="K216" s="2" t="s">
        <v>37</v>
      </c>
      <c r="L216" s="2" t="s">
        <v>37</v>
      </c>
      <c r="M216" s="2" t="s">
        <v>37</v>
      </c>
      <c r="N216" s="2" t="s">
        <v>37</v>
      </c>
      <c r="O216" s="15" t="s">
        <v>37</v>
      </c>
    </row>
    <row r="217" spans="1:15" ht="18" customHeight="1" x14ac:dyDescent="0.2">
      <c r="A217" s="5"/>
      <c r="B217" s="5"/>
      <c r="C217" s="5"/>
      <c r="D217" s="5" t="s">
        <v>28</v>
      </c>
      <c r="E217" s="1">
        <f t="shared" si="127"/>
        <v>449</v>
      </c>
      <c r="F217" s="2">
        <v>358</v>
      </c>
      <c r="G217" s="2">
        <v>66</v>
      </c>
      <c r="H217" s="2">
        <v>17</v>
      </c>
      <c r="I217" s="2">
        <v>4</v>
      </c>
      <c r="J217" s="2">
        <v>1</v>
      </c>
      <c r="K217" s="2">
        <v>2</v>
      </c>
      <c r="L217" s="2" t="s">
        <v>37</v>
      </c>
      <c r="M217" s="2" t="s">
        <v>37</v>
      </c>
      <c r="N217" s="2">
        <v>1</v>
      </c>
      <c r="O217" s="15" t="s">
        <v>37</v>
      </c>
    </row>
    <row r="218" spans="1:15" ht="18" customHeight="1" x14ac:dyDescent="0.2">
      <c r="A218" s="5"/>
      <c r="B218" s="5"/>
      <c r="C218" s="5"/>
      <c r="D218" s="5" t="s">
        <v>17</v>
      </c>
      <c r="E218" s="1">
        <f t="shared" si="127"/>
        <v>35</v>
      </c>
      <c r="F218" s="2">
        <v>27</v>
      </c>
      <c r="G218" s="2">
        <v>6</v>
      </c>
      <c r="H218" s="2" t="s">
        <v>37</v>
      </c>
      <c r="I218" s="2" t="s">
        <v>37</v>
      </c>
      <c r="J218" s="2">
        <v>2</v>
      </c>
      <c r="K218" s="2" t="s">
        <v>37</v>
      </c>
      <c r="L218" s="2" t="s">
        <v>37</v>
      </c>
      <c r="M218" s="2" t="s">
        <v>37</v>
      </c>
      <c r="N218" s="2" t="s">
        <v>37</v>
      </c>
      <c r="O218" s="15" t="s">
        <v>37</v>
      </c>
    </row>
    <row r="219" spans="1:15" ht="18" customHeight="1" x14ac:dyDescent="0.2">
      <c r="A219" s="5"/>
      <c r="B219" s="5"/>
      <c r="C219" s="5"/>
      <c r="D219" s="7" t="s">
        <v>20</v>
      </c>
      <c r="E219" s="1">
        <f t="shared" si="127"/>
        <v>38</v>
      </c>
      <c r="F219" s="2">
        <v>34</v>
      </c>
      <c r="G219" s="2">
        <v>4</v>
      </c>
      <c r="H219" s="2" t="s">
        <v>37</v>
      </c>
      <c r="I219" s="2" t="s">
        <v>37</v>
      </c>
      <c r="J219" s="2" t="s">
        <v>37</v>
      </c>
      <c r="K219" s="2" t="s">
        <v>37</v>
      </c>
      <c r="L219" s="2" t="s">
        <v>37</v>
      </c>
      <c r="M219" s="2" t="s">
        <v>37</v>
      </c>
      <c r="N219" s="2" t="s">
        <v>37</v>
      </c>
      <c r="O219" s="15" t="s">
        <v>37</v>
      </c>
    </row>
    <row r="220" spans="1:15" ht="18" customHeight="1" x14ac:dyDescent="0.2">
      <c r="A220" s="5"/>
      <c r="B220" s="5"/>
      <c r="C220" s="5" t="s">
        <v>29</v>
      </c>
      <c r="D220" s="7"/>
      <c r="E220" s="1">
        <f t="shared" si="127"/>
        <v>9</v>
      </c>
      <c r="F220" s="2">
        <v>9</v>
      </c>
      <c r="G220" s="2" t="s">
        <v>37</v>
      </c>
      <c r="H220" s="2" t="s">
        <v>37</v>
      </c>
      <c r="I220" s="2" t="s">
        <v>37</v>
      </c>
      <c r="J220" s="2" t="s">
        <v>37</v>
      </c>
      <c r="K220" s="2" t="s">
        <v>37</v>
      </c>
      <c r="L220" s="2" t="s">
        <v>37</v>
      </c>
      <c r="M220" s="2" t="s">
        <v>37</v>
      </c>
      <c r="N220" s="2" t="s">
        <v>37</v>
      </c>
      <c r="O220" s="15" t="s">
        <v>37</v>
      </c>
    </row>
    <row r="221" spans="1:15" ht="18" customHeight="1" x14ac:dyDescent="0.2">
      <c r="A221" s="5"/>
      <c r="B221" s="5"/>
      <c r="C221" s="5" t="s">
        <v>30</v>
      </c>
      <c r="D221" s="5"/>
      <c r="E221" s="1">
        <f>SUM(E222:E223)</f>
        <v>26</v>
      </c>
      <c r="F221" s="1">
        <f>SUM(F222:F223)</f>
        <v>20</v>
      </c>
      <c r="G221" s="1">
        <f t="shared" ref="G221:J221" si="128">SUM(G222:G223)</f>
        <v>2</v>
      </c>
      <c r="H221" s="1">
        <f t="shared" si="128"/>
        <v>2</v>
      </c>
      <c r="I221" s="1">
        <f t="shared" si="128"/>
        <v>1</v>
      </c>
      <c r="J221" s="1">
        <f t="shared" si="128"/>
        <v>1</v>
      </c>
      <c r="K221" s="1" t="s">
        <v>37</v>
      </c>
      <c r="L221" s="1" t="s">
        <v>37</v>
      </c>
      <c r="M221" s="1" t="s">
        <v>37</v>
      </c>
      <c r="N221" s="1" t="s">
        <v>37</v>
      </c>
      <c r="O221" s="6" t="s">
        <v>37</v>
      </c>
    </row>
    <row r="222" spans="1:15" ht="18" customHeight="1" x14ac:dyDescent="0.2">
      <c r="A222" s="5"/>
      <c r="B222" s="5"/>
      <c r="C222" s="5"/>
      <c r="D222" s="5" t="s">
        <v>22</v>
      </c>
      <c r="E222" s="1">
        <f t="shared" ref="E222:E229" si="129">SUM(F222:O222)</f>
        <v>21</v>
      </c>
      <c r="F222" s="2">
        <v>17</v>
      </c>
      <c r="G222" s="2">
        <v>1</v>
      </c>
      <c r="H222" s="2">
        <v>2</v>
      </c>
      <c r="I222" s="2" t="s">
        <v>37</v>
      </c>
      <c r="J222" s="2">
        <v>1</v>
      </c>
      <c r="K222" s="2" t="s">
        <v>37</v>
      </c>
      <c r="L222" s="2" t="s">
        <v>37</v>
      </c>
      <c r="M222" s="2" t="s">
        <v>37</v>
      </c>
      <c r="N222" s="2" t="s">
        <v>37</v>
      </c>
      <c r="O222" s="15" t="s">
        <v>37</v>
      </c>
    </row>
    <row r="223" spans="1:15" ht="18" customHeight="1" x14ac:dyDescent="0.2">
      <c r="A223" s="5"/>
      <c r="B223" s="5"/>
      <c r="C223" s="5"/>
      <c r="D223" s="5" t="s">
        <v>24</v>
      </c>
      <c r="E223" s="1">
        <f t="shared" si="129"/>
        <v>5</v>
      </c>
      <c r="F223" s="2">
        <v>3</v>
      </c>
      <c r="G223" s="2">
        <v>1</v>
      </c>
      <c r="H223" s="2" t="s">
        <v>37</v>
      </c>
      <c r="I223" s="2">
        <v>1</v>
      </c>
      <c r="J223" s="2" t="s">
        <v>37</v>
      </c>
      <c r="K223" s="2" t="s">
        <v>37</v>
      </c>
      <c r="L223" s="2" t="s">
        <v>37</v>
      </c>
      <c r="M223" s="2" t="s">
        <v>37</v>
      </c>
      <c r="N223" s="2" t="s">
        <v>37</v>
      </c>
      <c r="O223" s="15" t="s">
        <v>37</v>
      </c>
    </row>
    <row r="224" spans="1:15" ht="18" customHeight="1" x14ac:dyDescent="0.2">
      <c r="A224" s="5"/>
      <c r="B224" s="5"/>
      <c r="C224" s="5" t="s">
        <v>21</v>
      </c>
      <c r="D224" s="5"/>
      <c r="E224" s="1">
        <f t="shared" si="129"/>
        <v>22</v>
      </c>
      <c r="F224" s="2">
        <v>19</v>
      </c>
      <c r="G224" s="2">
        <v>2</v>
      </c>
      <c r="H224" s="2" t="s">
        <v>37</v>
      </c>
      <c r="I224" s="2" t="s">
        <v>37</v>
      </c>
      <c r="J224" s="2">
        <v>1</v>
      </c>
      <c r="K224" s="2" t="s">
        <v>37</v>
      </c>
      <c r="L224" s="2" t="s">
        <v>37</v>
      </c>
      <c r="M224" s="2" t="s">
        <v>37</v>
      </c>
      <c r="N224" s="2" t="s">
        <v>37</v>
      </c>
      <c r="O224" s="15" t="s">
        <v>37</v>
      </c>
    </row>
    <row r="225" spans="1:15" ht="18" customHeight="1" x14ac:dyDescent="0.2">
      <c r="A225" s="5"/>
      <c r="B225" s="5"/>
      <c r="C225" s="5" t="s">
        <v>18</v>
      </c>
      <c r="D225" s="11"/>
      <c r="E225" s="1">
        <f t="shared" si="129"/>
        <v>1</v>
      </c>
      <c r="F225" s="2">
        <v>1</v>
      </c>
      <c r="G225" s="2" t="s">
        <v>37</v>
      </c>
      <c r="H225" s="2" t="s">
        <v>37</v>
      </c>
      <c r="I225" s="2" t="s">
        <v>37</v>
      </c>
      <c r="J225" s="2" t="s">
        <v>37</v>
      </c>
      <c r="K225" s="2" t="s">
        <v>37</v>
      </c>
      <c r="L225" s="2" t="s">
        <v>37</v>
      </c>
      <c r="M225" s="2" t="s">
        <v>37</v>
      </c>
      <c r="N225" s="2" t="s">
        <v>37</v>
      </c>
      <c r="O225" s="15" t="s">
        <v>37</v>
      </c>
    </row>
    <row r="226" spans="1:15" ht="18" customHeight="1" x14ac:dyDescent="0.2">
      <c r="A226" s="5"/>
      <c r="B226" s="5"/>
      <c r="C226" s="5" t="s">
        <v>7</v>
      </c>
      <c r="E226" s="1">
        <f t="shared" si="129"/>
        <v>24</v>
      </c>
      <c r="F226" s="2">
        <v>17</v>
      </c>
      <c r="G226" s="2" t="s">
        <v>37</v>
      </c>
      <c r="H226" s="2">
        <v>5</v>
      </c>
      <c r="I226" s="2">
        <v>1</v>
      </c>
      <c r="J226" s="2" t="s">
        <v>37</v>
      </c>
      <c r="K226" s="2" t="s">
        <v>37</v>
      </c>
      <c r="L226" s="2">
        <v>1</v>
      </c>
      <c r="M226" s="2" t="s">
        <v>37</v>
      </c>
      <c r="N226" s="2" t="s">
        <v>37</v>
      </c>
      <c r="O226" s="15" t="s">
        <v>37</v>
      </c>
    </row>
    <row r="227" spans="1:15" ht="18" customHeight="1" x14ac:dyDescent="0.2">
      <c r="A227" s="5"/>
      <c r="B227" s="5" t="s">
        <v>11</v>
      </c>
      <c r="C227" s="5"/>
      <c r="E227" s="1">
        <f t="shared" si="129"/>
        <v>8</v>
      </c>
      <c r="F227" s="2">
        <v>7</v>
      </c>
      <c r="G227" s="2">
        <v>1</v>
      </c>
      <c r="H227" s="2" t="s">
        <v>37</v>
      </c>
      <c r="I227" s="2" t="s">
        <v>37</v>
      </c>
      <c r="J227" s="2" t="s">
        <v>37</v>
      </c>
      <c r="K227" s="2" t="s">
        <v>37</v>
      </c>
      <c r="L227" s="2" t="s">
        <v>37</v>
      </c>
      <c r="M227" s="2" t="s">
        <v>37</v>
      </c>
      <c r="N227" s="2" t="s">
        <v>37</v>
      </c>
      <c r="O227" s="15" t="s">
        <v>37</v>
      </c>
    </row>
    <row r="228" spans="1:15" ht="18" customHeight="1" x14ac:dyDescent="0.2">
      <c r="A228" s="5"/>
      <c r="B228" s="5" t="s">
        <v>12</v>
      </c>
      <c r="C228" s="5"/>
      <c r="D228" s="5"/>
      <c r="E228" s="1">
        <f t="shared" si="129"/>
        <v>3</v>
      </c>
      <c r="F228" s="2">
        <v>3</v>
      </c>
      <c r="G228" s="2" t="s">
        <v>37</v>
      </c>
      <c r="H228" s="2" t="s">
        <v>37</v>
      </c>
      <c r="I228" s="2" t="s">
        <v>37</v>
      </c>
      <c r="J228" s="2" t="s">
        <v>37</v>
      </c>
      <c r="K228" s="2" t="s">
        <v>37</v>
      </c>
      <c r="L228" s="2" t="s">
        <v>37</v>
      </c>
      <c r="M228" s="2" t="s">
        <v>37</v>
      </c>
      <c r="N228" s="2" t="s">
        <v>37</v>
      </c>
      <c r="O228" s="15" t="s">
        <v>37</v>
      </c>
    </row>
    <row r="229" spans="1:15" s="11" customFormat="1" ht="18" customHeight="1" x14ac:dyDescent="0.2">
      <c r="A229" s="5"/>
      <c r="B229" s="5" t="s">
        <v>32</v>
      </c>
      <c r="C229" s="5"/>
      <c r="D229" s="5"/>
      <c r="E229" s="1">
        <f t="shared" si="129"/>
        <v>51</v>
      </c>
      <c r="F229" s="2">
        <v>43</v>
      </c>
      <c r="G229" s="2">
        <v>8</v>
      </c>
      <c r="H229" s="2" t="s">
        <v>37</v>
      </c>
      <c r="I229" s="2" t="s">
        <v>37</v>
      </c>
      <c r="J229" s="2" t="s">
        <v>37</v>
      </c>
      <c r="K229" s="2" t="s">
        <v>37</v>
      </c>
      <c r="L229" s="2" t="s">
        <v>37</v>
      </c>
      <c r="M229" s="2" t="s">
        <v>37</v>
      </c>
      <c r="N229" s="2" t="s">
        <v>37</v>
      </c>
      <c r="O229" s="15" t="s">
        <v>37</v>
      </c>
    </row>
    <row r="230" spans="1:15" ht="9" customHeight="1" x14ac:dyDescent="0.2">
      <c r="A230" s="12"/>
      <c r="B230" s="12"/>
      <c r="C230" s="12"/>
      <c r="D230" s="8"/>
      <c r="E230" s="19"/>
      <c r="F230" s="9"/>
      <c r="G230" s="9"/>
      <c r="H230" s="9"/>
      <c r="I230" s="9"/>
      <c r="J230" s="9"/>
      <c r="K230" s="9"/>
      <c r="L230" s="9"/>
      <c r="M230" s="20"/>
      <c r="N230" s="20"/>
      <c r="O230" s="20"/>
    </row>
    <row r="231" spans="1:15" s="5" customFormat="1" ht="9" customHeight="1" x14ac:dyDescent="0.2">
      <c r="E231" s="21"/>
      <c r="F231" s="15"/>
      <c r="G231" s="15"/>
      <c r="H231" s="15"/>
      <c r="I231" s="15"/>
      <c r="J231" s="15"/>
      <c r="K231" s="15"/>
      <c r="L231" s="15"/>
      <c r="M231" s="15"/>
    </row>
    <row r="232" spans="1:15" s="5" customFormat="1" ht="16.149999999999999" customHeight="1" x14ac:dyDescent="0.2">
      <c r="A232" s="17" t="s">
        <v>48</v>
      </c>
      <c r="E232" s="21"/>
      <c r="F232" s="15"/>
      <c r="G232" s="15"/>
      <c r="H232" s="15"/>
      <c r="I232" s="15"/>
      <c r="J232" s="15"/>
      <c r="K232" s="15"/>
      <c r="L232" s="15"/>
      <c r="M232" s="15"/>
    </row>
    <row r="233" spans="1:15" ht="16.149999999999999" customHeight="1" x14ac:dyDescent="0.2">
      <c r="A233" s="16" t="s">
        <v>31</v>
      </c>
      <c r="B233" s="16"/>
      <c r="E233" s="10"/>
      <c r="K233" s="22"/>
      <c r="L233" s="23"/>
      <c r="M233" s="23"/>
    </row>
    <row r="234" spans="1:15" ht="16.149999999999999" customHeight="1" x14ac:dyDescent="0.2">
      <c r="A234" s="4" t="s">
        <v>19</v>
      </c>
    </row>
    <row r="235" spans="1:15" ht="18.95" customHeight="1" x14ac:dyDescent="0.2"/>
    <row r="236" spans="1:15" ht="18" customHeight="1" x14ac:dyDescent="0.2"/>
    <row r="237" spans="1:15" ht="18" customHeight="1" x14ac:dyDescent="0.2"/>
  </sheetData>
  <mergeCells count="12">
    <mergeCell ref="A5:D7"/>
    <mergeCell ref="E6:E7"/>
    <mergeCell ref="E5:O5"/>
    <mergeCell ref="F6:O6"/>
    <mergeCell ref="A1:O1"/>
    <mergeCell ref="A2:O2"/>
    <mergeCell ref="A3:O3"/>
    <mergeCell ref="A9:D9"/>
    <mergeCell ref="A55:D55"/>
    <mergeCell ref="A100:D100"/>
    <mergeCell ref="A185:D185"/>
    <mergeCell ref="A141:D141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F102 I57:J57 F57:G57 F214 F187 F128" formulaRange="1"/>
    <ignoredError sqref="E79 E114 E23:F23 E118 E209 E221:F221 E199 E135 E91 E204" formula="1"/>
    <ignoredError sqref="F114 F19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451-28</vt:lpstr>
      <vt:lpstr>'451-28'!Títulos_a_imprimir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2025-09-24T16:48:31Z</cp:lastPrinted>
  <dcterms:created xsi:type="dcterms:W3CDTF">2017-11-21T18:55:44Z</dcterms:created>
  <dcterms:modified xsi:type="dcterms:W3CDTF">2025-09-24T17:28:02Z</dcterms:modified>
</cp:coreProperties>
</file>