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PANAMA EN CIFRAS 2014-18\Panamá en Cifras 2014-18\"/>
    </mc:Choice>
  </mc:AlternateContent>
  <bookViews>
    <workbookView xWindow="0" yWindow="0" windowWidth="21600" windowHeight="9135"/>
  </bookViews>
  <sheets>
    <sheet name="1" sheetId="1" r:id="rId1"/>
  </sheets>
  <externalReferences>
    <externalReference r:id="rId2"/>
  </externalReferences>
  <definedNames>
    <definedName name="_xlnm.Print_Area" localSheetId="0">'1'!$A$1:$G$50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B9" i="1"/>
  <c r="D9" i="1" s="1"/>
  <c r="E9" i="1" s="1"/>
  <c r="G8" i="1"/>
  <c r="F8" i="1"/>
  <c r="D8" i="1"/>
  <c r="E8" i="1" s="1"/>
  <c r="G7" i="1"/>
  <c r="F7" i="1"/>
  <c r="D7" i="1"/>
  <c r="E7" i="1" s="1"/>
  <c r="G6" i="1"/>
  <c r="F6" i="1"/>
  <c r="D6" i="1"/>
  <c r="E6" i="1" s="1"/>
  <c r="G5" i="1"/>
  <c r="F5" i="1"/>
  <c r="D5" i="1"/>
  <c r="E5" i="1" s="1"/>
  <c r="G9" i="1" l="1"/>
</calcChain>
</file>

<file path=xl/sharedStrings.xml><?xml version="1.0" encoding="utf-8"?>
<sst xmlns="http://schemas.openxmlformats.org/spreadsheetml/2006/main" count="13" uniqueCount="13">
  <si>
    <t>Cuadro 1. ÍNDICE DE INTENSIDAD DEL FLUJO VEHICULAR Y AUTOMÓVILES EN CIRCULACIÓN  POR MIL HABITANTES 
EN LA REPÚBLICA: AÑOS 2014-18</t>
  </si>
  <si>
    <t>Año</t>
  </si>
  <si>
    <t>Automóviles en circulación</t>
  </si>
  <si>
    <t>Longitud de la red vial (en kilómetros)</t>
  </si>
  <si>
    <t>Automóviles en circulación por kilómetro</t>
  </si>
  <si>
    <t>Índice de intensidad del flujo vehicular (año 2014=100)</t>
  </si>
  <si>
    <t xml:space="preserve">Población                   (en miles) </t>
  </si>
  <si>
    <t>Automóviles en circulación  por mil habitantes</t>
  </si>
  <si>
    <t>2018 (P)</t>
  </si>
  <si>
    <t>NOTA: El índice de intensidad vehicular muestra la cantidad de automóviles en circulación (fuentes móviles de emisiones contaminantes)</t>
  </si>
  <si>
    <t xml:space="preserve">              que ocupan la longitud de la red vial existente, evidenciando la tendencia en relación a un año base. </t>
  </si>
  <si>
    <t>(P)       Cifras preliminares.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</si>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</sst>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3" fontId="0" fillId="0" borderId="5" xfId="0" applyNumberFormat="1" applyBorder="1" applyAlignment="1">
      <alignment horizontal="right"/>
    </xf>
    <xf numFmtId="164" fontId="0" fillId="0" borderId="5" xfId="0" applyNumberFormat="1" applyBorder="1"/>
    <xf numFmtId="165" fontId="0" fillId="0" borderId="5" xfId="0" applyNumberFormat="1" applyBorder="1"/>
    <xf numFmtId="164" fontId="0" fillId="0" borderId="0" xfId="0" applyNumberFormat="1"/>
    <xf numFmtId="0" fontId="2" fillId="0" borderId="0" xfId="0" applyFont="1" applyAlignment="1">
      <alignment horizontal="left"/>
    </xf>
    <xf numFmtId="3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/>
    <xf numFmtId="0" fontId="0" fillId="0" borderId="0" xfId="0" applyFill="1"/>
    <xf numFmtId="164" fontId="0" fillId="0" borderId="0" xfId="0" applyNumberFormat="1" applyFill="1"/>
    <xf numFmtId="0" fontId="0" fillId="0" borderId="0" xfId="0" applyFont="1" applyAlignment="1">
      <alignment horizontal="left"/>
    </xf>
    <xf numFmtId="165" fontId="0" fillId="0" borderId="5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Fill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65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ÍNDICE DE INTENSIDAD DEL FLUJO VEHICULAR EN LA REPÚBLICA:
 AÑOS 2014-18</a:t>
            </a:r>
          </a:p>
        </c:rich>
      </c:tx>
      <c:layout>
        <c:manualLayout>
          <c:xMode val="edge"/>
          <c:yMode val="edge"/>
          <c:x val="0.21847339885434028"/>
          <c:y val="3.8011002049401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6254662095041"/>
          <c:y val="0.21232912217920971"/>
          <c:w val="0.73270552756720464"/>
          <c:h val="0.51369948914324892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7.9824817518248173E-2"/>
                  <c:y val="-3.995433789954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'1'!$A$5:$A$9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(P)</c:v>
                </c:pt>
              </c:strCache>
            </c:strRef>
          </c:cat>
          <c:val>
            <c:numRef>
              <c:f>'1'!$E$5:$E$9</c:f>
              <c:numCache>
                <c:formatCode>#,##0.0</c:formatCode>
                <c:ptCount val="5"/>
                <c:pt idx="0">
                  <c:v>100</c:v>
                </c:pt>
                <c:pt idx="1">
                  <c:v>110.56823700970222</c:v>
                </c:pt>
                <c:pt idx="2">
                  <c:v>114.50751899941723</c:v>
                </c:pt>
                <c:pt idx="3">
                  <c:v>122.34168811076931</c:v>
                </c:pt>
                <c:pt idx="4">
                  <c:v>111.43895977221226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902544"/>
        <c:axId val="718912336"/>
      </c:lineChart>
      <c:catAx>
        <c:axId val="71890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585646684678"/>
              <c:y val="0.83219321899831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718912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18912336"/>
        <c:scaling>
          <c:orientation val="minMax"/>
          <c:min val="90"/>
        </c:scaling>
        <c:delete val="0"/>
        <c:axPos val="l"/>
        <c:majorGridlines>
          <c:spPr>
            <a:ln w="158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Índice de intensidad del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5.1886813418395704E-2"/>
              <c:y val="0.207762916621723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71890254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AUTOMÓVILES EN CIRCULACIÓN POR MIL HABITANTES EN LA REPÚBLICA:  AÑOS 2014-18</a:t>
            </a:r>
          </a:p>
        </c:rich>
      </c:tx>
      <c:layout>
        <c:manualLayout>
          <c:xMode val="edge"/>
          <c:yMode val="edge"/>
          <c:x val="0.16236909780216899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90175091749976"/>
          <c:y val="0.18779342723004694"/>
          <c:w val="0.71924736680642187"/>
          <c:h val="0.597417840375586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815295815295818E-2"/>
                  <c:y val="-7.8638497652582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967291967291968E-2"/>
                  <c:y val="-0.10680751173708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119288119288117E-2"/>
                  <c:y val="-0.106807511737089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891293891293893E-2"/>
                  <c:y val="-7.8638497652582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199134199134199"/>
                  <c:y val="-2.6995305164319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'1'!$A$5:$A$9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(P)</c:v>
                </c:pt>
              </c:strCache>
            </c:strRef>
          </c:cat>
          <c:val>
            <c:numRef>
              <c:f>'1'!$G$5:$G$9</c:f>
              <c:numCache>
                <c:formatCode>#,##0.0</c:formatCode>
                <c:ptCount val="5"/>
                <c:pt idx="0">
                  <c:v>167.40351751410265</c:v>
                </c:pt>
                <c:pt idx="1">
                  <c:v>183.68472738871318</c:v>
                </c:pt>
                <c:pt idx="2">
                  <c:v>194.10964906739909</c:v>
                </c:pt>
                <c:pt idx="3">
                  <c:v>204.81194494568871</c:v>
                </c:pt>
                <c:pt idx="4">
                  <c:v>214.06166178903777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906896"/>
        <c:axId val="718903088"/>
      </c:lineChart>
      <c:catAx>
        <c:axId val="71890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3416156313793717"/>
              <c:y val="0.861502347417840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718903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18903088"/>
        <c:scaling>
          <c:orientation val="minMax"/>
          <c:max val="220"/>
          <c:min val="160"/>
        </c:scaling>
        <c:delete val="0"/>
        <c:axPos val="l"/>
        <c:majorGridlines>
          <c:spPr>
            <a:ln w="158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Automóviles por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 habitantes</a:t>
                </a:r>
              </a:p>
            </c:rich>
          </c:tx>
          <c:layout>
            <c:manualLayout>
              <c:xMode val="edge"/>
              <c:yMode val="edge"/>
              <c:x val="7.2239000427976804E-2"/>
              <c:y val="0.245305164319248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71890689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278" r="0.750000000000002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15</xdr:row>
      <xdr:rowOff>47625</xdr:rowOff>
    </xdr:from>
    <xdr:to>
      <xdr:col>6</xdr:col>
      <xdr:colOff>600075</xdr:colOff>
      <xdr:row>32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33</xdr:row>
      <xdr:rowOff>38100</xdr:rowOff>
    </xdr:from>
    <xdr:to>
      <xdr:col>6</xdr:col>
      <xdr:colOff>590550</xdr:colOff>
      <xdr:row>49</xdr:row>
      <xdr:rowOff>152400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1"/>
    </sheetNames>
    <sheetDataSet>
      <sheetData sheetId="0"/>
      <sheetData sheetId="1">
        <row r="5">
          <cell r="A5">
            <v>2014</v>
          </cell>
          <cell r="E5">
            <v>100</v>
          </cell>
          <cell r="G5">
            <v>167.40351751410265</v>
          </cell>
        </row>
        <row r="6">
          <cell r="A6">
            <v>2015</v>
          </cell>
          <cell r="E6">
            <v>110.56823700970222</v>
          </cell>
          <cell r="G6">
            <v>183.68472738871318</v>
          </cell>
        </row>
        <row r="7">
          <cell r="A7">
            <v>2016</v>
          </cell>
          <cell r="E7">
            <v>114.50751899941723</v>
          </cell>
          <cell r="G7">
            <v>194.10964906739909</v>
          </cell>
        </row>
        <row r="8">
          <cell r="A8">
            <v>2017</v>
          </cell>
          <cell r="E8">
            <v>122.34168811076931</v>
          </cell>
          <cell r="G8">
            <v>204.81194494568871</v>
          </cell>
        </row>
        <row r="9">
          <cell r="A9" t="str">
            <v>2018 (P)</v>
          </cell>
          <cell r="E9">
            <v>111.43895977221226</v>
          </cell>
          <cell r="G9">
            <v>214.06166178903777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SheetLayoutView="96" workbookViewId="0">
      <selection activeCell="H30" sqref="H30"/>
    </sheetView>
  </sheetViews>
  <sheetFormatPr baseColWidth="10" defaultRowHeight="12.75" x14ac:dyDescent="0.2"/>
  <cols>
    <col min="1" max="4" width="15.7109375" customWidth="1"/>
    <col min="5" max="5" width="17.85546875" customWidth="1"/>
    <col min="6" max="7" width="15.7109375" customWidth="1"/>
  </cols>
  <sheetData>
    <row r="1" spans="1:14" x14ac:dyDescent="0.2">
      <c r="A1" s="1" t="s">
        <v>0</v>
      </c>
      <c r="B1" s="2"/>
      <c r="C1" s="2"/>
      <c r="D1" s="2"/>
      <c r="E1" s="2"/>
      <c r="F1" s="2"/>
      <c r="G1" s="2"/>
    </row>
    <row r="2" spans="1:14" x14ac:dyDescent="0.2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x14ac:dyDescent="0.2">
      <c r="A3" s="4"/>
      <c r="B3" s="4"/>
      <c r="C3" s="4"/>
      <c r="D3" s="4"/>
      <c r="E3" s="4"/>
      <c r="F3" s="4"/>
      <c r="G3" s="4"/>
    </row>
    <row r="4" spans="1:14" ht="51" x14ac:dyDescent="0.2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8" t="s">
        <v>7</v>
      </c>
      <c r="H4" s="9"/>
    </row>
    <row r="5" spans="1:14" ht="15" customHeight="1" x14ac:dyDescent="0.2">
      <c r="A5" s="10">
        <v>2014</v>
      </c>
      <c r="B5" s="11">
        <v>655096</v>
      </c>
      <c r="C5" s="12">
        <v>15666.79</v>
      </c>
      <c r="D5" s="13">
        <f t="shared" ref="D5:D9" si="0">+B5/C5</f>
        <v>41.814309121396278</v>
      </c>
      <c r="E5" s="14">
        <f>+(D5/$D$5)*100</f>
        <v>100</v>
      </c>
      <c r="F5" s="11">
        <f>3913275/1000</f>
        <v>3913.2750000000001</v>
      </c>
      <c r="G5" s="14">
        <f t="shared" ref="G5:G9" si="1">+B5/F5</f>
        <v>167.40351751410265</v>
      </c>
    </row>
    <row r="6" spans="1:14" ht="15" customHeight="1" x14ac:dyDescent="0.2">
      <c r="A6" s="15">
        <v>2015</v>
      </c>
      <c r="B6" s="16">
        <v>730221</v>
      </c>
      <c r="C6" s="17">
        <v>15794.25</v>
      </c>
      <c r="D6" s="13">
        <f t="shared" si="0"/>
        <v>46.233344413314974</v>
      </c>
      <c r="E6" s="14">
        <f t="shared" ref="E6:E9" si="2">+(D6/$D$5)*100</f>
        <v>110.56823700970222</v>
      </c>
      <c r="F6" s="16">
        <f>3975404/1000</f>
        <v>3975.404</v>
      </c>
      <c r="G6" s="14">
        <f t="shared" si="1"/>
        <v>183.68472738871318</v>
      </c>
    </row>
    <row r="7" spans="1:14" s="18" customFormat="1" ht="15" customHeight="1" x14ac:dyDescent="0.2">
      <c r="A7" s="15">
        <v>2016</v>
      </c>
      <c r="B7" s="16">
        <v>783629</v>
      </c>
      <c r="C7" s="17">
        <v>16366.34</v>
      </c>
      <c r="D7" s="13">
        <f t="shared" si="0"/>
        <v>47.88052796165789</v>
      </c>
      <c r="E7" s="14">
        <f t="shared" si="2"/>
        <v>114.50751899941723</v>
      </c>
      <c r="F7" s="16">
        <f>4037043/1000</f>
        <v>4037.0430000000001</v>
      </c>
      <c r="G7" s="14">
        <f t="shared" si="1"/>
        <v>194.10964906739909</v>
      </c>
    </row>
    <row r="8" spans="1:14" s="18" customFormat="1" ht="15" customHeight="1" x14ac:dyDescent="0.2">
      <c r="A8" s="15">
        <v>2017</v>
      </c>
      <c r="B8" s="16">
        <v>839347</v>
      </c>
      <c r="C8" s="17">
        <v>16407.490000000002</v>
      </c>
      <c r="D8" s="13">
        <f t="shared" si="0"/>
        <v>51.156331650971595</v>
      </c>
      <c r="E8" s="14">
        <f t="shared" si="2"/>
        <v>122.34168811076931</v>
      </c>
      <c r="F8" s="16">
        <f>4098135/1000</f>
        <v>4098.1350000000002</v>
      </c>
      <c r="G8" s="14">
        <f t="shared" si="1"/>
        <v>204.81194494568871</v>
      </c>
      <c r="I8" s="19"/>
    </row>
    <row r="9" spans="1:14" s="18" customFormat="1" ht="15" customHeight="1" x14ac:dyDescent="0.2">
      <c r="A9" s="20" t="s">
        <v>8</v>
      </c>
      <c r="B9" s="16">
        <f>B8+50889</f>
        <v>890236</v>
      </c>
      <c r="C9" s="17">
        <v>19104.830000000002</v>
      </c>
      <c r="D9" s="21">
        <f t="shared" si="0"/>
        <v>46.597431120821277</v>
      </c>
      <c r="E9" s="14">
        <f t="shared" si="2"/>
        <v>111.43895977221226</v>
      </c>
      <c r="F9" s="16">
        <f>4158783/1000</f>
        <v>4158.7830000000004</v>
      </c>
      <c r="G9" s="14">
        <f t="shared" si="1"/>
        <v>214.06166178903777</v>
      </c>
    </row>
    <row r="10" spans="1:14" ht="9.75" customHeight="1" x14ac:dyDescent="0.2">
      <c r="A10" s="22"/>
      <c r="B10" s="23"/>
      <c r="C10" s="23"/>
      <c r="D10" s="23"/>
      <c r="E10" s="24"/>
      <c r="F10" s="23"/>
      <c r="G10" s="25"/>
      <c r="J10" s="18"/>
    </row>
    <row r="11" spans="1:14" ht="12.75" customHeight="1" x14ac:dyDescent="0.2">
      <c r="B11" s="26"/>
      <c r="C11" s="26"/>
      <c r="D11" s="26"/>
      <c r="E11" s="26"/>
      <c r="F11" s="26"/>
      <c r="G11" s="26"/>
    </row>
    <row r="12" spans="1:14" ht="12.75" customHeight="1" x14ac:dyDescent="0.2">
      <c r="A12" s="27" t="s">
        <v>9</v>
      </c>
      <c r="B12" s="28"/>
      <c r="C12" s="28"/>
      <c r="D12" s="28"/>
      <c r="E12" s="28"/>
      <c r="F12" s="28"/>
      <c r="G12" s="28"/>
      <c r="H12" s="27"/>
    </row>
    <row r="13" spans="1:14" ht="12.75" customHeight="1" x14ac:dyDescent="0.2">
      <c r="A13" s="27" t="s">
        <v>10</v>
      </c>
      <c r="B13" s="28"/>
      <c r="C13" s="28"/>
      <c r="D13" s="28"/>
      <c r="E13" s="28"/>
      <c r="F13" s="28"/>
      <c r="G13" s="28"/>
      <c r="H13" s="27"/>
    </row>
    <row r="14" spans="1:14" ht="12.75" customHeight="1" x14ac:dyDescent="0.2">
      <c r="A14" s="29" t="s">
        <v>11</v>
      </c>
      <c r="B14" s="28"/>
      <c r="C14" s="30"/>
      <c r="D14" s="28"/>
      <c r="E14" s="28"/>
      <c r="F14" s="27"/>
      <c r="G14" s="27"/>
      <c r="H14" s="27"/>
    </row>
    <row r="15" spans="1:14" ht="11.25" customHeight="1" x14ac:dyDescent="0.2"/>
    <row r="20" spans="7:7" x14ac:dyDescent="0.2">
      <c r="G20" t="s">
        <v>12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2020-02-28T16:25:05Z</dcterms:created>
  <dcterms:modified xsi:type="dcterms:W3CDTF">2020-02-28T16:25:31Z</dcterms:modified>
</cp:coreProperties>
</file>