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0" sheetId="1" r:id="rId1"/>
  </sheets>
  <externalReferences>
    <externalReference r:id="rId2"/>
  </externalReferences>
  <definedNames>
    <definedName name="_xlnm.Print_Area" localSheetId="0">'10'!$B$1:$C$45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H14" i="1"/>
  <c r="I13" i="1"/>
  <c r="H13" i="1"/>
  <c r="E12" i="1"/>
  <c r="E11" i="1"/>
  <c r="I10" i="1"/>
  <c r="H10" i="1"/>
</calcChain>
</file>

<file path=xl/sharedStrings.xml><?xml version="1.0" encoding="utf-8"?>
<sst xmlns="http://schemas.openxmlformats.org/spreadsheetml/2006/main" count="10" uniqueCount="10">
  <si>
    <t>República de Panamá</t>
  </si>
  <si>
    <t>CONTRALORÍA GENERAL DE LA REPÚBLICA</t>
  </si>
  <si>
    <t>Instituto Nacional de Estadística y Censo</t>
  </si>
  <si>
    <t>CONSUMO DE HIDROCLOROFLUOROCARBONO 
EN LA REPÚBLICA: AÑOS 2015-19</t>
  </si>
  <si>
    <t>Año</t>
  </si>
  <si>
    <t>Hidroclorofluorocarbono HCFC's 
 (en toneladas PAO)</t>
  </si>
  <si>
    <t>2019 (P)</t>
  </si>
  <si>
    <t>(P) Cifras preliminares.</t>
  </si>
  <si>
    <t>Fuente: Ministerio de Salud (MINSA).</t>
  </si>
  <si>
    <t>PAO: Potencial de agotamiento del Ozono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</si>
</sst>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2" fontId="6" fillId="0" borderId="0" xfId="0" applyNumberFormat="1" applyFont="1"/>
    <xf numFmtId="0" fontId="5" fillId="0" borderId="5" xfId="0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3" borderId="0" xfId="0" applyFill="1"/>
    <xf numFmtId="164" fontId="0" fillId="0" borderId="0" xfId="0" applyNumberFormat="1" applyFill="1" applyAlignment="1">
      <alignment horizontal="center"/>
    </xf>
    <xf numFmtId="0" fontId="6" fillId="0" borderId="0" xfId="0" applyFont="1" applyFill="1"/>
    <xf numFmtId="165" fontId="6" fillId="4" borderId="0" xfId="0" applyNumberFormat="1" applyFont="1" applyFill="1"/>
    <xf numFmtId="0" fontId="8" fillId="0" borderId="3" xfId="0" applyFont="1" applyBorder="1" applyAlignment="1">
      <alignment horizontal="center"/>
    </xf>
    <xf numFmtId="3" fontId="8" fillId="0" borderId="4" xfId="0" applyNumberFormat="1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Fill="1"/>
    <xf numFmtId="0" fontId="0" fillId="0" borderId="0" xfId="0" applyBorder="1" applyAlignment="1">
      <alignment horizontal="left"/>
    </xf>
    <xf numFmtId="0" fontId="8" fillId="0" borderId="0" xfId="0" applyFont="1"/>
    <xf numFmtId="0" fontId="5" fillId="0" borderId="0" xfId="0" applyFont="1" applyFill="1"/>
    <xf numFmtId="0" fontId="5" fillId="0" borderId="0" xfId="0" applyFont="1" applyFill="1" applyBorder="1"/>
    <xf numFmtId="2" fontId="1" fillId="0" borderId="0" xfId="0" applyNumberFormat="1" applyFont="1"/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CONSUMO DE HIDROCLOROFLUOROCARBONOS EN LA REPÚBLICA: AÑOS 2015-19</a:t>
            </a:r>
          </a:p>
        </c:rich>
      </c:tx>
      <c:layout>
        <c:manualLayout>
          <c:xMode val="edge"/>
          <c:yMode val="edge"/>
          <c:x val="0.13637571369929469"/>
          <c:y val="1.50434663875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5243149350857"/>
          <c:y val="0.17357830271216099"/>
          <c:w val="0.7991469667029053"/>
          <c:h val="0.61282731409046787"/>
        </c:manualLayout>
      </c:layout>
      <c:lineChart>
        <c:grouping val="standard"/>
        <c:varyColors val="0"/>
        <c:ser>
          <c:idx val="0"/>
          <c:order val="0"/>
          <c:tx>
            <c:strRef>
              <c:f>[1]gráfica!$C$107</c:f>
              <c:strCache>
                <c:ptCount val="1"/>
                <c:pt idx="0">
                  <c:v>Hidroclorofluorocarbonos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0"/>
                  <c:y val="-1.15606936416184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436018957346088E-2"/>
                  <c:y val="2.08333333333333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[1]gráfica!$A$121:$A$125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(P)</c:v>
                </c:pt>
              </c:strCache>
            </c:strRef>
          </c:cat>
          <c:val>
            <c:numRef>
              <c:f>[1]gráfica!$C$121:$C$125</c:f>
              <c:numCache>
                <c:formatCode>General</c:formatCode>
                <c:ptCount val="5"/>
                <c:pt idx="0">
                  <c:v>17.5</c:v>
                </c:pt>
                <c:pt idx="1">
                  <c:v>18.399999999999999</c:v>
                </c:pt>
                <c:pt idx="2">
                  <c:v>16.53</c:v>
                </c:pt>
                <c:pt idx="3">
                  <c:v>16.3</c:v>
                </c:pt>
                <c:pt idx="4">
                  <c:v>14.4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87277168"/>
        <c:axId val="-387275536"/>
      </c:lineChart>
      <c:catAx>
        <c:axId val="-38727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914540184846562"/>
              <c:y val="0.882027824556612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8727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87275536"/>
        <c:scaling>
          <c:orientation val="minMax"/>
          <c:min val="13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Toneladas PAO</a:t>
                </a:r>
              </a:p>
            </c:rich>
          </c:tx>
          <c:layout>
            <c:manualLayout>
              <c:xMode val="edge"/>
              <c:yMode val="edge"/>
              <c:x val="2.3189162966003657E-3"/>
              <c:y val="0.37182528484517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387277168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23</xdr:row>
      <xdr:rowOff>152400</xdr:rowOff>
    </xdr:from>
    <xdr:to>
      <xdr:col>2</xdr:col>
      <xdr:colOff>2028825</xdr:colOff>
      <xdr:row>44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ATM&#211;SFERA%20(8-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8"/>
      <sheetName val="9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107">
          <cell r="C107" t="str">
            <v>Hidroclorofluorocarbonos</v>
          </cell>
        </row>
        <row r="121">
          <cell r="A121">
            <v>2015</v>
          </cell>
          <cell r="C121">
            <v>17.5</v>
          </cell>
        </row>
        <row r="122">
          <cell r="A122">
            <v>2016</v>
          </cell>
          <cell r="C122">
            <v>18.399999999999999</v>
          </cell>
        </row>
        <row r="123">
          <cell r="A123">
            <v>2017</v>
          </cell>
          <cell r="C123">
            <v>16.53</v>
          </cell>
        </row>
        <row r="124">
          <cell r="A124">
            <v>2018</v>
          </cell>
          <cell r="C124">
            <v>16.3</v>
          </cell>
        </row>
        <row r="125">
          <cell r="A125" t="str">
            <v>2019 (P)</v>
          </cell>
          <cell r="C125">
            <v>14.4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3"/>
  <sheetViews>
    <sheetView tabSelected="1" zoomScaleNormal="100" workbookViewId="0">
      <selection activeCell="F13" sqref="F13"/>
    </sheetView>
  </sheetViews>
  <sheetFormatPr baseColWidth="10" defaultRowHeight="12.75" x14ac:dyDescent="0.2"/>
  <cols>
    <col min="1" max="1" width="8.28515625" customWidth="1"/>
    <col min="2" max="3" width="30.7109375" customWidth="1"/>
    <col min="4" max="4" width="9.28515625" customWidth="1"/>
  </cols>
  <sheetData>
    <row r="1" spans="1:15" ht="14.25" x14ac:dyDescent="0.2">
      <c r="B1" s="34" t="s">
        <v>0</v>
      </c>
      <c r="C1" s="34"/>
      <c r="D1" s="1"/>
      <c r="E1" s="1"/>
      <c r="F1" s="1"/>
      <c r="G1" s="1"/>
    </row>
    <row r="2" spans="1:15" ht="18" customHeight="1" x14ac:dyDescent="0.25">
      <c r="B2" s="35" t="s">
        <v>1</v>
      </c>
      <c r="C2" s="35"/>
      <c r="D2" s="2"/>
      <c r="E2" s="2"/>
      <c r="F2" s="2"/>
      <c r="G2" s="2"/>
    </row>
    <row r="3" spans="1:15" ht="14.25" x14ac:dyDescent="0.2">
      <c r="B3" s="34" t="s">
        <v>2</v>
      </c>
      <c r="C3" s="34"/>
      <c r="D3" s="1"/>
      <c r="E3" s="1"/>
      <c r="F3" s="1"/>
      <c r="G3" s="1"/>
    </row>
    <row r="4" spans="1:15" ht="14.25" x14ac:dyDescent="0.2">
      <c r="B4" s="3"/>
      <c r="C4" s="3"/>
      <c r="D4" s="1"/>
      <c r="E4" s="1"/>
      <c r="F4" s="1"/>
      <c r="G4" s="1"/>
    </row>
    <row r="5" spans="1:15" ht="12.75" customHeight="1" x14ac:dyDescent="0.2">
      <c r="B5" s="36" t="s">
        <v>3</v>
      </c>
      <c r="C5" s="37"/>
      <c r="H5" s="4"/>
      <c r="I5" s="4"/>
      <c r="J5" s="4"/>
    </row>
    <row r="6" spans="1:15" x14ac:dyDescent="0.2">
      <c r="B6" s="37"/>
      <c r="C6" s="37"/>
      <c r="D6" s="29"/>
      <c r="E6" s="29"/>
      <c r="H6" s="4"/>
      <c r="I6" s="4"/>
      <c r="J6" s="4"/>
    </row>
    <row r="7" spans="1:15" x14ac:dyDescent="0.2">
      <c r="B7" s="29"/>
      <c r="C7" s="29"/>
      <c r="H7" s="4"/>
      <c r="I7" s="4"/>
      <c r="J7" s="4"/>
    </row>
    <row r="8" spans="1:15" ht="15.75" customHeight="1" x14ac:dyDescent="0.2">
      <c r="B8" s="30" t="s">
        <v>4</v>
      </c>
      <c r="C8" s="32" t="s">
        <v>5</v>
      </c>
      <c r="E8" s="4"/>
      <c r="F8" s="4"/>
      <c r="G8" s="4"/>
      <c r="H8" s="5"/>
      <c r="I8" s="5"/>
      <c r="J8" s="4"/>
      <c r="L8" s="5">
        <v>3723.8</v>
      </c>
    </row>
    <row r="9" spans="1:15" ht="15.75" customHeight="1" x14ac:dyDescent="0.2">
      <c r="B9" s="31"/>
      <c r="C9" s="33"/>
      <c r="E9" s="4"/>
      <c r="F9" s="4"/>
      <c r="G9" s="4"/>
      <c r="H9" s="5"/>
      <c r="I9" s="5"/>
      <c r="J9" s="4"/>
      <c r="L9" s="5"/>
    </row>
    <row r="10" spans="1:15" ht="15.75" customHeight="1" x14ac:dyDescent="0.2">
      <c r="B10" s="6"/>
      <c r="C10" s="7"/>
      <c r="E10" s="4"/>
      <c r="F10" s="4"/>
      <c r="G10" s="4"/>
      <c r="H10" s="8">
        <f>6.8+85.8+(0.38*0.6)</f>
        <v>92.827999999999989</v>
      </c>
      <c r="I10" s="5">
        <f>371.89*0.06</f>
        <v>22.313399999999998</v>
      </c>
      <c r="J10" s="4"/>
      <c r="L10" s="5">
        <v>3787.5</v>
      </c>
    </row>
    <row r="11" spans="1:15" ht="18" customHeight="1" x14ac:dyDescent="0.2">
      <c r="B11" s="9">
        <v>2015</v>
      </c>
      <c r="C11" s="10">
        <v>17.5</v>
      </c>
      <c r="E11" s="5">
        <f>+C11/0.06</f>
        <v>291.66666666666669</v>
      </c>
      <c r="F11" s="4"/>
      <c r="G11" s="11"/>
      <c r="H11" s="8"/>
      <c r="I11" s="5"/>
      <c r="J11" s="4"/>
      <c r="L11" s="5"/>
      <c r="M11" s="8"/>
    </row>
    <row r="12" spans="1:15" ht="18" customHeight="1" x14ac:dyDescent="0.2">
      <c r="B12" s="9">
        <v>2016</v>
      </c>
      <c r="C12" s="10">
        <v>18.399999999999999</v>
      </c>
      <c r="E12" s="5">
        <f>+C12/0.06</f>
        <v>306.66666666666663</v>
      </c>
      <c r="F12" s="4"/>
      <c r="G12" s="11"/>
      <c r="H12" s="8"/>
      <c r="I12" s="5"/>
      <c r="J12" s="4"/>
      <c r="L12" s="5"/>
      <c r="M12" s="8"/>
    </row>
    <row r="13" spans="1:15" ht="18" customHeight="1" x14ac:dyDescent="0.2">
      <c r="B13" s="9">
        <v>2017</v>
      </c>
      <c r="C13" s="10">
        <v>16.5</v>
      </c>
      <c r="E13" s="5"/>
      <c r="F13" s="4"/>
      <c r="G13" s="11"/>
      <c r="H13" s="5">
        <f>3+41.94+(1.17*0.6)</f>
        <v>45.641999999999996</v>
      </c>
      <c r="I13" s="5">
        <f>247.6*0.06</f>
        <v>14.856</v>
      </c>
      <c r="J13" s="4"/>
    </row>
    <row r="14" spans="1:15" s="16" customFormat="1" ht="18" customHeight="1" x14ac:dyDescent="0.2">
      <c r="A14"/>
      <c r="B14" s="12">
        <v>2018</v>
      </c>
      <c r="C14" s="13">
        <v>16.3</v>
      </c>
      <c r="D14"/>
      <c r="E14" s="5"/>
      <c r="F14" s="4"/>
      <c r="G14" s="11"/>
      <c r="H14" s="8">
        <f>28+(0.7*0.6)</f>
        <v>28.42</v>
      </c>
      <c r="I14" s="5">
        <f>232.01*0.06</f>
        <v>13.920599999999999</v>
      </c>
      <c r="J14" s="14"/>
      <c r="K14" s="15"/>
      <c r="L14" s="15"/>
      <c r="M14" s="15"/>
      <c r="N14" s="15"/>
      <c r="O14" s="15"/>
    </row>
    <row r="15" spans="1:15" ht="18" customHeight="1" x14ac:dyDescent="0.2">
      <c r="B15" s="12" t="s">
        <v>6</v>
      </c>
      <c r="C15" s="17">
        <v>14.36</v>
      </c>
      <c r="E15" s="5"/>
      <c r="F15" s="4"/>
      <c r="G15" s="11"/>
      <c r="H15" s="18"/>
      <c r="I15" s="19"/>
      <c r="J15" s="4"/>
    </row>
    <row r="16" spans="1:15" x14ac:dyDescent="0.2">
      <c r="B16" s="20"/>
      <c r="C16" s="21"/>
      <c r="E16" s="4"/>
      <c r="F16" s="4"/>
      <c r="G16" s="11">
        <v>2006</v>
      </c>
      <c r="H16" s="5"/>
      <c r="I16" s="5"/>
      <c r="J16" s="5"/>
    </row>
    <row r="17" spans="1:10" x14ac:dyDescent="0.2">
      <c r="A17" s="15"/>
      <c r="B17" s="22"/>
      <c r="C17" s="23"/>
      <c r="D17" s="15"/>
      <c r="E17" s="14"/>
      <c r="F17" s="14"/>
      <c r="G17" s="11">
        <v>2007</v>
      </c>
      <c r="H17" s="4"/>
      <c r="I17" s="4"/>
      <c r="J17" s="4"/>
    </row>
    <row r="18" spans="1:10" x14ac:dyDescent="0.2">
      <c r="B18" s="24" t="s">
        <v>7</v>
      </c>
      <c r="C18" s="25"/>
      <c r="E18" s="4"/>
      <c r="F18" s="5"/>
      <c r="G18" s="18"/>
      <c r="H18" s="4"/>
      <c r="I18" s="4"/>
      <c r="J18" s="4"/>
    </row>
    <row r="19" spans="1:10" x14ac:dyDescent="0.2">
      <c r="B19" s="26" t="s">
        <v>8</v>
      </c>
      <c r="E19" s="4"/>
      <c r="F19" s="5"/>
      <c r="G19" s="5"/>
      <c r="H19" s="4"/>
      <c r="I19" s="4"/>
      <c r="J19" s="4"/>
    </row>
    <row r="20" spans="1:10" x14ac:dyDescent="0.2">
      <c r="B20" s="27" t="s">
        <v>9</v>
      </c>
      <c r="E20" s="28"/>
      <c r="F20" s="4"/>
      <c r="G20" s="4"/>
      <c r="H20" s="4"/>
      <c r="I20" s="4"/>
      <c r="J20" s="4"/>
    </row>
    <row r="21" spans="1:10" x14ac:dyDescent="0.2">
      <c r="E21" s="4"/>
      <c r="F21" s="4"/>
      <c r="G21" s="4"/>
    </row>
    <row r="22" spans="1:10" x14ac:dyDescent="0.2">
      <c r="B22" s="25"/>
      <c r="E22" s="4"/>
      <c r="F22" s="4"/>
      <c r="G22" s="4"/>
    </row>
    <row r="23" spans="1:10" x14ac:dyDescent="0.2">
      <c r="E23" s="4"/>
      <c r="F23" s="4"/>
      <c r="G23" s="4"/>
    </row>
  </sheetData>
  <mergeCells count="8">
    <mergeCell ref="D6:E6"/>
    <mergeCell ref="B7:C7"/>
    <mergeCell ref="B8:B9"/>
    <mergeCell ref="C8:C9"/>
    <mergeCell ref="B1:C1"/>
    <mergeCell ref="B2:C2"/>
    <mergeCell ref="B3:C3"/>
    <mergeCell ref="B5:C6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2020-09-04T13:35:57Z</cp:lastPrinted>
  <dcterms:created xsi:type="dcterms:W3CDTF">2020-07-31T16:59:13Z</dcterms:created>
  <dcterms:modified xsi:type="dcterms:W3CDTF">2020-09-04T13:36:15Z</dcterms:modified>
</cp:coreProperties>
</file>