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Boletín de Estadísticas Ambientales 2015-19 (Archivos para la web)\"/>
    </mc:Choice>
  </mc:AlternateContent>
  <bookViews>
    <workbookView xWindow="0" yWindow="0" windowWidth="21600" windowHeight="9735"/>
  </bookViews>
  <sheets>
    <sheet name="13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C16" i="1"/>
  <c r="I15" i="1"/>
  <c r="C15" i="1"/>
  <c r="J15" i="1" s="1"/>
  <c r="H14" i="1"/>
  <c r="C14" i="1" s="1"/>
  <c r="C13" i="1"/>
  <c r="J13" i="1" s="1"/>
  <c r="J12" i="1"/>
  <c r="C12" i="1"/>
  <c r="I12" i="1" s="1"/>
  <c r="J11" i="1"/>
  <c r="I11" i="1"/>
  <c r="C11" i="1"/>
  <c r="I10" i="1"/>
  <c r="C10" i="1"/>
  <c r="J10" i="1" s="1"/>
  <c r="C8" i="1"/>
  <c r="J8" i="1" s="1"/>
  <c r="J14" i="1" l="1"/>
  <c r="I14" i="1"/>
  <c r="I8" i="1"/>
  <c r="I13" i="1"/>
</calcChain>
</file>

<file path=xl/sharedStrings.xml><?xml version="1.0" encoding="utf-8"?>
<sst xmlns="http://schemas.openxmlformats.org/spreadsheetml/2006/main" count="23" uniqueCount="20">
  <si>
    <t>Cuadro 13.  OFERTA DE ENERGÍA EN LA REPÚBLICA, 
POR TIPO DE RECURSOS: AÑOS 2015-19</t>
  </si>
  <si>
    <t>Año</t>
  </si>
  <si>
    <t>Oferta de energía 
(en miles de barriles equivalentes de petróleo)</t>
  </si>
  <si>
    <t xml:space="preserve">Proporción de la oferta de energía de los recursos renovables </t>
  </si>
  <si>
    <t xml:space="preserve">Oferta total de recursos energéticos </t>
  </si>
  <si>
    <t>Recursos renovables</t>
  </si>
  <si>
    <t>Recursos no renovables</t>
  </si>
  <si>
    <t xml:space="preserve">Total </t>
  </si>
  <si>
    <t>Hidroenergía</t>
  </si>
  <si>
    <t>Eólica</t>
  </si>
  <si>
    <t>Solar</t>
  </si>
  <si>
    <t>Leña</t>
  </si>
  <si>
    <t>Productos de caña y otras primarias</t>
  </si>
  <si>
    <t>2006……………………………………………………</t>
  </si>
  <si>
    <t>2011…………………………………..</t>
  </si>
  <si>
    <t>-</t>
  </si>
  <si>
    <t>2016</t>
  </si>
  <si>
    <t>2019 (P)</t>
  </si>
  <si>
    <t>(P) Cifras preliminares.</t>
  </si>
  <si>
    <t>Fuente: Secretaría Nacional de Energía, Ministerio de la Presidencia.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</si>
</sst>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0" fillId="0" borderId="13" xfId="0" applyNumberFormat="1" applyBorder="1"/>
    <xf numFmtId="0" fontId="0" fillId="0" borderId="13" xfId="0" applyBorder="1"/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164" fontId="0" fillId="0" borderId="3" xfId="0" applyNumberFormat="1" applyBorder="1" applyAlignment="1">
      <alignment horizontal="right"/>
    </xf>
    <xf numFmtId="0" fontId="2" fillId="0" borderId="0" xfId="0" applyFont="1" applyAlignment="1">
      <alignment horizontal="left"/>
    </xf>
    <xf numFmtId="164" fontId="1" fillId="0" borderId="3" xfId="0" applyNumberFormat="1" applyFont="1" applyFill="1" applyBorder="1"/>
    <xf numFmtId="164" fontId="1" fillId="0" borderId="13" xfId="0" applyNumberFormat="1" applyFont="1" applyFill="1" applyBorder="1"/>
    <xf numFmtId="164" fontId="2" fillId="0" borderId="13" xfId="0" applyNumberFormat="1" applyFont="1" applyFill="1" applyBorder="1"/>
    <xf numFmtId="164" fontId="2" fillId="0" borderId="3" xfId="0" applyNumberFormat="1" applyFont="1" applyBorder="1" applyAlignment="1">
      <alignment horizontal="right"/>
    </xf>
    <xf numFmtId="164" fontId="2" fillId="0" borderId="3" xfId="0" applyNumberFormat="1" applyFont="1" applyFill="1" applyBorder="1"/>
    <xf numFmtId="49" fontId="2" fillId="0" borderId="0" xfId="0" applyNumberFormat="1" applyFont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1" xfId="0" applyBorder="1"/>
    <xf numFmtId="0" fontId="0" fillId="0" borderId="6" xfId="0" applyBorder="1"/>
    <xf numFmtId="0" fontId="0" fillId="0" borderId="12" xfId="0" applyBorder="1"/>
    <xf numFmtId="0" fontId="0" fillId="0" borderId="0" xfId="0" applyBorder="1"/>
    <xf numFmtId="164" fontId="0" fillId="0" borderId="0" xfId="0" applyNumberFormat="1" applyBorder="1"/>
    <xf numFmtId="0" fontId="3" fillId="0" borderId="0" xfId="0" applyFont="1"/>
    <xf numFmtId="0" fontId="0" fillId="0" borderId="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685336</xdr:colOff>
      <xdr:row>23</xdr:row>
      <xdr:rowOff>81310</xdr:rowOff>
    </xdr:from>
    <xdr:to>
      <xdr:col>9</xdr:col>
      <xdr:colOff>609608</xdr:colOff>
      <xdr:row>60</xdr:row>
      <xdr:rowOff>130965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336" y="4321097"/>
          <a:ext cx="9228571" cy="60666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5-2019/Boletin%20de%20Estadisticas%20Ambientales%202015-19/CAP&#205;TULO%20V%20ENERG&#205;A%20(10-1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5kNpSuXz49"/>
      <sheetName val="2002"/>
      <sheetName val="IV.2.4a"/>
      <sheetName val="IV.2.4GRÁFICA"/>
      <sheetName val="datosgrafica"/>
      <sheetName val="Datos"/>
      <sheetName val="grafica"/>
      <sheetName val="10"/>
      <sheetName val="11"/>
      <sheetName val="12"/>
      <sheetName val="13"/>
      <sheetName val="14"/>
      <sheetName val="15"/>
    </sheetNames>
    <sheetDataSet>
      <sheetData sheetId="0"/>
      <sheetData sheetId="1"/>
      <sheetData sheetId="2"/>
      <sheetData sheetId="3"/>
      <sheetData sheetId="4"/>
      <sheetData sheetId="5"/>
      <sheetData sheetId="6">
        <row r="77">
          <cell r="B77" t="str">
            <v>Recursos renovables</v>
          </cell>
          <cell r="C77" t="str">
            <v>Recursos no renovables</v>
          </cell>
        </row>
        <row r="91">
          <cell r="A91">
            <v>2015</v>
          </cell>
          <cell r="B91">
            <v>7448.9</v>
          </cell>
          <cell r="C91">
            <v>23799.199999999997</v>
          </cell>
        </row>
        <row r="92">
          <cell r="A92">
            <v>2016</v>
          </cell>
          <cell r="B92">
            <v>7816.2</v>
          </cell>
          <cell r="C92">
            <v>25061.7</v>
          </cell>
        </row>
        <row r="93">
          <cell r="A93">
            <v>2017</v>
          </cell>
          <cell r="B93">
            <v>8309.9000000000015</v>
          </cell>
          <cell r="C93">
            <v>25985.9</v>
          </cell>
        </row>
        <row r="94">
          <cell r="A94">
            <v>2018</v>
          </cell>
          <cell r="B94">
            <v>8861.6999999999989</v>
          </cell>
          <cell r="C94">
            <v>26843.4</v>
          </cell>
        </row>
        <row r="95">
          <cell r="A95" t="str">
            <v>2019 (P)</v>
          </cell>
          <cell r="B95">
            <v>6875.3</v>
          </cell>
          <cell r="C95">
            <v>31828.400000000001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S25"/>
  <sheetViews>
    <sheetView tabSelected="1" zoomScale="82" zoomScaleNormal="82" workbookViewId="0">
      <selection activeCell="M22" sqref="M22"/>
    </sheetView>
  </sheetViews>
  <sheetFormatPr baseColWidth="10" defaultRowHeight="12.75" x14ac:dyDescent="0.2"/>
  <cols>
    <col min="1" max="10" width="15.42578125" customWidth="1"/>
  </cols>
  <sheetData>
    <row r="1" spans="1:19" ht="18.7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9" ht="20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9" ht="13.5" customHeight="1" x14ac:dyDescent="0.2">
      <c r="A3" s="4" t="s">
        <v>1</v>
      </c>
      <c r="B3" s="5" t="s">
        <v>2</v>
      </c>
      <c r="C3" s="6"/>
      <c r="D3" s="6"/>
      <c r="E3" s="6"/>
      <c r="F3" s="6"/>
      <c r="G3" s="6"/>
      <c r="H3" s="6"/>
      <c r="I3" s="6"/>
      <c r="J3" s="7" t="s">
        <v>3</v>
      </c>
    </row>
    <row r="4" spans="1:19" ht="18" customHeight="1" x14ac:dyDescent="0.2">
      <c r="A4" s="8"/>
      <c r="B4" s="9"/>
      <c r="C4" s="10"/>
      <c r="D4" s="10"/>
      <c r="E4" s="10"/>
      <c r="F4" s="10"/>
      <c r="G4" s="10"/>
      <c r="H4" s="10"/>
      <c r="I4" s="10"/>
      <c r="J4" s="5"/>
      <c r="L4" s="11"/>
      <c r="M4" s="12"/>
      <c r="N4" s="12"/>
      <c r="O4" s="12"/>
      <c r="P4" s="12"/>
      <c r="Q4" s="12"/>
      <c r="R4" s="12"/>
      <c r="S4" s="12"/>
    </row>
    <row r="5" spans="1:19" ht="26.25" customHeight="1" x14ac:dyDescent="0.2">
      <c r="A5" s="8"/>
      <c r="B5" s="13" t="s">
        <v>4</v>
      </c>
      <c r="C5" s="14" t="s">
        <v>5</v>
      </c>
      <c r="D5" s="15"/>
      <c r="E5" s="15"/>
      <c r="F5" s="15"/>
      <c r="G5" s="15"/>
      <c r="H5" s="16"/>
      <c r="I5" s="7" t="s">
        <v>6</v>
      </c>
      <c r="J5" s="5"/>
    </row>
    <row r="6" spans="1:19" ht="49.5" customHeight="1" x14ac:dyDescent="0.2">
      <c r="A6" s="17"/>
      <c r="B6" s="18"/>
      <c r="C6" s="19" t="s">
        <v>7</v>
      </c>
      <c r="D6" s="20" t="s">
        <v>8</v>
      </c>
      <c r="E6" s="20" t="s">
        <v>9</v>
      </c>
      <c r="F6" s="20" t="s">
        <v>10</v>
      </c>
      <c r="G6" s="20" t="s">
        <v>11</v>
      </c>
      <c r="H6" s="20" t="s">
        <v>12</v>
      </c>
      <c r="I6" s="21"/>
      <c r="J6" s="21"/>
    </row>
    <row r="7" spans="1:19" hidden="1" x14ac:dyDescent="0.2">
      <c r="A7" s="22"/>
      <c r="B7" s="23"/>
      <c r="C7" s="23"/>
      <c r="D7" s="24"/>
      <c r="E7" s="24"/>
      <c r="F7" s="24"/>
      <c r="G7" s="24"/>
      <c r="H7" s="24"/>
      <c r="I7" s="25"/>
      <c r="J7" s="26"/>
    </row>
    <row r="8" spans="1:19" hidden="1" x14ac:dyDescent="0.2">
      <c r="A8" s="22" t="s">
        <v>13</v>
      </c>
      <c r="B8" s="26">
        <v>22407.5</v>
      </c>
      <c r="C8" s="26">
        <f>D8+G8+H8</f>
        <v>6509.5400000000009</v>
      </c>
      <c r="D8" s="23">
        <v>2220.46</v>
      </c>
      <c r="E8" s="23"/>
      <c r="F8" s="23"/>
      <c r="G8" s="23">
        <v>3561.9</v>
      </c>
      <c r="H8" s="26">
        <v>727.18</v>
      </c>
      <c r="I8" s="26">
        <f>B8-C8</f>
        <v>15897.96</v>
      </c>
      <c r="J8" s="26">
        <f>C8/B8*100</f>
        <v>29.05071962512552</v>
      </c>
    </row>
    <row r="9" spans="1:19" x14ac:dyDescent="0.2">
      <c r="A9" s="22"/>
      <c r="B9" s="26"/>
      <c r="C9" s="26"/>
      <c r="D9" s="23"/>
      <c r="E9" s="23"/>
      <c r="F9" s="23"/>
      <c r="G9" s="23"/>
      <c r="H9" s="26"/>
      <c r="I9" s="26"/>
      <c r="J9" s="26"/>
    </row>
    <row r="10" spans="1:19" s="27" customFormat="1" ht="18" hidden="1" customHeight="1" x14ac:dyDescent="0.2">
      <c r="A10" s="27" t="s">
        <v>14</v>
      </c>
      <c r="B10" s="23">
        <v>29404.1</v>
      </c>
      <c r="C10" s="26">
        <f>D10+G10+H10</f>
        <v>5497.5</v>
      </c>
      <c r="D10" s="23">
        <v>3174.1</v>
      </c>
      <c r="E10" s="28" t="s">
        <v>15</v>
      </c>
      <c r="F10" s="28" t="s">
        <v>15</v>
      </c>
      <c r="G10" s="23">
        <v>1560.4</v>
      </c>
      <c r="H10" s="23">
        <v>763</v>
      </c>
      <c r="I10" s="23">
        <f t="shared" ref="I10:I16" si="0">B10-C10</f>
        <v>23906.6</v>
      </c>
      <c r="J10" s="26">
        <f>C10/B10*100</f>
        <v>18.696372274614763</v>
      </c>
    </row>
    <row r="11" spans="1:19" s="27" customFormat="1" ht="18" hidden="1" customHeight="1" x14ac:dyDescent="0.2">
      <c r="A11" s="29">
        <v>2012</v>
      </c>
      <c r="B11" s="30">
        <v>30426</v>
      </c>
      <c r="C11" s="31">
        <f>D11+G11+H11</f>
        <v>6527.0999999999995</v>
      </c>
      <c r="D11" s="32">
        <v>4173.2</v>
      </c>
      <c r="E11" s="33" t="s">
        <v>15</v>
      </c>
      <c r="F11" s="33" t="s">
        <v>15</v>
      </c>
      <c r="G11" s="32">
        <v>1550.7</v>
      </c>
      <c r="H11" s="34">
        <v>803.2</v>
      </c>
      <c r="I11" s="32">
        <f t="shared" si="0"/>
        <v>23898.9</v>
      </c>
      <c r="J11" s="34">
        <f t="shared" ref="J11:J16" si="1">C11*100/B11</f>
        <v>21.45237625714849</v>
      </c>
    </row>
    <row r="12" spans="1:19" s="27" customFormat="1" ht="18" customHeight="1" x14ac:dyDescent="0.2">
      <c r="A12" s="29">
        <v>2015</v>
      </c>
      <c r="B12" s="30">
        <v>31248.1</v>
      </c>
      <c r="C12" s="30">
        <f>D12+E12+F12+G12+H12</f>
        <v>7448.9</v>
      </c>
      <c r="D12" s="32">
        <v>4847.8</v>
      </c>
      <c r="E12" s="32">
        <v>259.3</v>
      </c>
      <c r="F12" s="32">
        <v>10.9</v>
      </c>
      <c r="G12" s="32">
        <v>1521.9</v>
      </c>
      <c r="H12" s="34">
        <v>809</v>
      </c>
      <c r="I12" s="32">
        <f t="shared" si="0"/>
        <v>23799.199999999997</v>
      </c>
      <c r="J12" s="34">
        <f t="shared" si="1"/>
        <v>23.837929346104243</v>
      </c>
    </row>
    <row r="13" spans="1:19" s="27" customFormat="1" ht="18" customHeight="1" x14ac:dyDescent="0.2">
      <c r="A13" s="29" t="s">
        <v>16</v>
      </c>
      <c r="B13" s="30">
        <v>32877.9</v>
      </c>
      <c r="C13" s="30">
        <f>D13+E13+F13+G13+H13</f>
        <v>7816.2</v>
      </c>
      <c r="D13" s="32">
        <v>5053.7</v>
      </c>
      <c r="E13" s="32">
        <v>387.4</v>
      </c>
      <c r="F13" s="32">
        <v>44.2</v>
      </c>
      <c r="G13" s="32">
        <v>1512.6</v>
      </c>
      <c r="H13" s="34">
        <v>818.3</v>
      </c>
      <c r="I13" s="32">
        <f t="shared" si="0"/>
        <v>25061.7</v>
      </c>
      <c r="J13" s="34">
        <f t="shared" si="1"/>
        <v>23.773416185340302</v>
      </c>
    </row>
    <row r="14" spans="1:19" s="27" customFormat="1" ht="18" customHeight="1" x14ac:dyDescent="0.2">
      <c r="A14" s="35">
        <v>2017</v>
      </c>
      <c r="B14" s="30">
        <v>34295.800000000003</v>
      </c>
      <c r="C14" s="30">
        <f>D14+E14+F14+G14+H14</f>
        <v>8309.9000000000015</v>
      </c>
      <c r="D14" s="32">
        <v>5619.8</v>
      </c>
      <c r="E14" s="32">
        <v>304.3</v>
      </c>
      <c r="F14" s="32">
        <v>96.6</v>
      </c>
      <c r="G14" s="32">
        <v>1503.2</v>
      </c>
      <c r="H14" s="34">
        <f>776.6+9.4</f>
        <v>786</v>
      </c>
      <c r="I14" s="32">
        <f t="shared" si="0"/>
        <v>25985.9</v>
      </c>
      <c r="J14" s="34">
        <f t="shared" si="1"/>
        <v>24.230080651275085</v>
      </c>
    </row>
    <row r="15" spans="1:19" s="27" customFormat="1" ht="18" customHeight="1" x14ac:dyDescent="0.2">
      <c r="A15" s="36">
        <v>2018</v>
      </c>
      <c r="B15" s="30">
        <v>35705.1</v>
      </c>
      <c r="C15" s="30">
        <f>D15+E15+F15+G15+H15</f>
        <v>8861.6999999999989</v>
      </c>
      <c r="D15" s="32">
        <v>6083.9</v>
      </c>
      <c r="E15" s="32">
        <v>364.3</v>
      </c>
      <c r="F15" s="32">
        <v>144.1</v>
      </c>
      <c r="G15" s="32">
        <v>1494.1</v>
      </c>
      <c r="H15" s="34">
        <v>775.3</v>
      </c>
      <c r="I15" s="32">
        <f t="shared" si="0"/>
        <v>26843.4</v>
      </c>
      <c r="J15" s="34">
        <f t="shared" si="1"/>
        <v>24.819143483704007</v>
      </c>
    </row>
    <row r="16" spans="1:19" s="27" customFormat="1" ht="18" customHeight="1" x14ac:dyDescent="0.2">
      <c r="A16" s="36" t="s">
        <v>17</v>
      </c>
      <c r="B16" s="30">
        <v>38703.699999999997</v>
      </c>
      <c r="C16" s="30">
        <f>D16+E16+F16+G16+H16</f>
        <v>6875.3</v>
      </c>
      <c r="D16" s="32">
        <v>3947.1</v>
      </c>
      <c r="E16" s="32">
        <v>449</v>
      </c>
      <c r="F16" s="32">
        <v>182.7</v>
      </c>
      <c r="G16" s="32">
        <v>1484.8</v>
      </c>
      <c r="H16" s="34">
        <v>811.7</v>
      </c>
      <c r="I16" s="32">
        <f t="shared" si="0"/>
        <v>31828.399999999998</v>
      </c>
      <c r="J16" s="34">
        <f t="shared" si="1"/>
        <v>17.763934714252127</v>
      </c>
    </row>
    <row r="17" spans="1:15" ht="9" customHeight="1" x14ac:dyDescent="0.2">
      <c r="A17" s="37"/>
      <c r="B17" s="38"/>
      <c r="C17" s="38"/>
      <c r="D17" s="39"/>
      <c r="E17" s="39"/>
      <c r="F17" s="39"/>
      <c r="G17" s="39"/>
      <c r="H17" s="38"/>
      <c r="I17" s="38"/>
      <c r="J17" s="38"/>
    </row>
    <row r="18" spans="1:15" ht="9" customHeight="1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</row>
    <row r="19" spans="1:15" ht="12.75" customHeight="1" x14ac:dyDescent="0.2">
      <c r="A19" s="40"/>
      <c r="B19" s="40"/>
      <c r="C19" s="40"/>
      <c r="D19" s="40"/>
      <c r="E19" s="40"/>
      <c r="F19" s="40"/>
      <c r="G19" s="41"/>
      <c r="H19" s="40"/>
      <c r="I19" s="40"/>
      <c r="K19" s="42"/>
      <c r="L19" s="42"/>
      <c r="M19" s="42"/>
      <c r="N19" s="42"/>
      <c r="O19" s="42"/>
    </row>
    <row r="20" spans="1:15" ht="12.75" customHeight="1" x14ac:dyDescent="0.2">
      <c r="A20" s="43" t="s">
        <v>18</v>
      </c>
      <c r="B20" s="40"/>
      <c r="C20" s="40"/>
      <c r="D20" s="40"/>
      <c r="E20" s="40"/>
      <c r="F20" s="40"/>
      <c r="G20" s="41"/>
      <c r="H20" s="40"/>
      <c r="I20" s="40"/>
      <c r="K20" s="42"/>
      <c r="L20" s="42"/>
      <c r="M20" s="42"/>
      <c r="N20" s="42"/>
      <c r="O20" s="42"/>
    </row>
    <row r="21" spans="1:15" ht="12.75" customHeight="1" x14ac:dyDescent="0.2">
      <c r="A21" t="s">
        <v>19</v>
      </c>
    </row>
    <row r="24" spans="1:15" x14ac:dyDescent="0.2">
      <c r="D24" s="27"/>
      <c r="E24" s="27"/>
      <c r="F24" s="27"/>
      <c r="G24" s="27"/>
    </row>
    <row r="25" spans="1:15" x14ac:dyDescent="0.2">
      <c r="D25" s="27"/>
      <c r="E25" s="27"/>
      <c r="F25" s="27"/>
    </row>
  </sheetData>
  <mergeCells count="7">
    <mergeCell ref="A1:J2"/>
    <mergeCell ref="A3:A6"/>
    <mergeCell ref="B3:I4"/>
    <mergeCell ref="J3:J6"/>
    <mergeCell ref="B5:B6"/>
    <mergeCell ref="C5:H5"/>
    <mergeCell ref="I5:I6"/>
  </mergeCells>
  <pageMargins left="0.74803149606299213" right="0.74803149606299213" top="0.98425196850393704" bottom="0.98425196850393704" header="0" footer="0"/>
  <pageSetup scale="5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2021-04-14T22:14:48Z</cp:lastPrinted>
  <dcterms:created xsi:type="dcterms:W3CDTF">2021-04-14T22:14:03Z</dcterms:created>
  <dcterms:modified xsi:type="dcterms:W3CDTF">2021-04-14T22:15:20Z</dcterms:modified>
</cp:coreProperties>
</file>