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5" sheetId="6" r:id="rId1"/>
  </sheets>
  <definedNames>
    <definedName name="_xlnm.Print_Area" localSheetId="0">'341-25'!$A$1:$O$123</definedName>
    <definedName name="_xlnm.Print_Titles" localSheetId="0">'341-25'!$1:$10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6" l="1"/>
  <c r="J112" i="6" s="1"/>
  <c r="K112" i="6" s="1"/>
  <c r="N112" i="6" s="1"/>
  <c r="F112" i="6"/>
  <c r="F111" i="6"/>
  <c r="G111" i="6" s="1"/>
  <c r="J111" i="6" s="1"/>
  <c r="K111" i="6" s="1"/>
  <c r="N111" i="6" s="1"/>
  <c r="G110" i="6"/>
  <c r="J110" i="6" s="1"/>
  <c r="K110" i="6" s="1"/>
  <c r="N110" i="6" s="1"/>
  <c r="F110" i="6"/>
  <c r="F109" i="6"/>
  <c r="G109" i="6" s="1"/>
  <c r="J109" i="6" s="1"/>
  <c r="K109" i="6" s="1"/>
  <c r="N109" i="6" s="1"/>
  <c r="G108" i="6"/>
  <c r="G107" i="6" s="1"/>
  <c r="F108" i="6"/>
  <c r="M107" i="6"/>
  <c r="L107" i="6"/>
  <c r="I107" i="6"/>
  <c r="H107" i="6"/>
  <c r="F107" i="6"/>
  <c r="E107" i="6"/>
  <c r="D107" i="6"/>
  <c r="C107" i="6"/>
  <c r="F106" i="6"/>
  <c r="G106" i="6" s="1"/>
  <c r="J106" i="6" s="1"/>
  <c r="K106" i="6" s="1"/>
  <c r="N106" i="6" s="1"/>
  <c r="G105" i="6"/>
  <c r="J105" i="6" s="1"/>
  <c r="K105" i="6" s="1"/>
  <c r="N105" i="6" s="1"/>
  <c r="F105" i="6"/>
  <c r="F104" i="6"/>
  <c r="G104" i="6" s="1"/>
  <c r="J104" i="6" s="1"/>
  <c r="K104" i="6" s="1"/>
  <c r="N104" i="6" s="1"/>
  <c r="G103" i="6"/>
  <c r="J103" i="6" s="1"/>
  <c r="K103" i="6" s="1"/>
  <c r="N103" i="6" s="1"/>
  <c r="F103" i="6"/>
  <c r="F102" i="6"/>
  <c r="G102" i="6" s="1"/>
  <c r="M101" i="6"/>
  <c r="L101" i="6"/>
  <c r="I101" i="6"/>
  <c r="H101" i="6"/>
  <c r="E101" i="6"/>
  <c r="D101" i="6"/>
  <c r="C101" i="6"/>
  <c r="F100" i="6"/>
  <c r="G100" i="6" s="1"/>
  <c r="J100" i="6" s="1"/>
  <c r="K100" i="6" s="1"/>
  <c r="N100" i="6" s="1"/>
  <c r="F99" i="6"/>
  <c r="F87" i="6" s="1"/>
  <c r="G98" i="6"/>
  <c r="J98" i="6" s="1"/>
  <c r="K98" i="6" s="1"/>
  <c r="N98" i="6" s="1"/>
  <c r="F98" i="6"/>
  <c r="F97" i="6"/>
  <c r="G97" i="6" s="1"/>
  <c r="G96" i="6"/>
  <c r="J96" i="6" s="1"/>
  <c r="F96" i="6"/>
  <c r="M95" i="6"/>
  <c r="L95" i="6"/>
  <c r="I95" i="6"/>
  <c r="H95" i="6"/>
  <c r="F95" i="6"/>
  <c r="E95" i="6"/>
  <c r="D95" i="6"/>
  <c r="C95" i="6"/>
  <c r="F94" i="6"/>
  <c r="F88" i="6" s="1"/>
  <c r="G93" i="6"/>
  <c r="J93" i="6" s="1"/>
  <c r="F93" i="6"/>
  <c r="F92" i="6"/>
  <c r="G92" i="6" s="1"/>
  <c r="G91" i="6"/>
  <c r="J91" i="6" s="1"/>
  <c r="F91" i="6"/>
  <c r="F90" i="6"/>
  <c r="F89" i="6" s="1"/>
  <c r="M89" i="6"/>
  <c r="L89" i="6"/>
  <c r="I89" i="6"/>
  <c r="H89" i="6"/>
  <c r="E89" i="6"/>
  <c r="D89" i="6"/>
  <c r="C89" i="6"/>
  <c r="M88" i="6"/>
  <c r="L88" i="6"/>
  <c r="I88" i="6"/>
  <c r="H88" i="6"/>
  <c r="E88" i="6"/>
  <c r="D88" i="6"/>
  <c r="C88" i="6"/>
  <c r="M87" i="6"/>
  <c r="L87" i="6"/>
  <c r="I87" i="6"/>
  <c r="H87" i="6"/>
  <c r="E87" i="6"/>
  <c r="D87" i="6"/>
  <c r="C87" i="6"/>
  <c r="M86" i="6"/>
  <c r="L86" i="6"/>
  <c r="I86" i="6"/>
  <c r="H86" i="6"/>
  <c r="E86" i="6"/>
  <c r="D86" i="6"/>
  <c r="C86" i="6"/>
  <c r="M85" i="6"/>
  <c r="L85" i="6"/>
  <c r="L67" i="6" s="1"/>
  <c r="L65" i="6" s="1"/>
  <c r="I85" i="6"/>
  <c r="H85" i="6"/>
  <c r="E85" i="6"/>
  <c r="D85" i="6"/>
  <c r="C85" i="6"/>
  <c r="M84" i="6"/>
  <c r="L84" i="6"/>
  <c r="I84" i="6"/>
  <c r="H84" i="6"/>
  <c r="E84" i="6"/>
  <c r="D84" i="6"/>
  <c r="C84" i="6"/>
  <c r="M83" i="6"/>
  <c r="I83" i="6"/>
  <c r="H83" i="6"/>
  <c r="E83" i="6"/>
  <c r="D83" i="6"/>
  <c r="C83" i="6"/>
  <c r="F82" i="6"/>
  <c r="G82" i="6" s="1"/>
  <c r="J82" i="6" s="1"/>
  <c r="K82" i="6" s="1"/>
  <c r="N82" i="6" s="1"/>
  <c r="F81" i="6"/>
  <c r="G81" i="6" s="1"/>
  <c r="J81" i="6" s="1"/>
  <c r="K81" i="6" s="1"/>
  <c r="N81" i="6" s="1"/>
  <c r="G80" i="6"/>
  <c r="J80" i="6" s="1"/>
  <c r="K80" i="6" s="1"/>
  <c r="N80" i="6" s="1"/>
  <c r="F80" i="6"/>
  <c r="F79" i="6"/>
  <c r="G79" i="6" s="1"/>
  <c r="J79" i="6" s="1"/>
  <c r="K79" i="6" s="1"/>
  <c r="N79" i="6" s="1"/>
  <c r="G78" i="6"/>
  <c r="F78" i="6"/>
  <c r="M77" i="6"/>
  <c r="L77" i="6"/>
  <c r="I77" i="6"/>
  <c r="H77" i="6"/>
  <c r="E77" i="6"/>
  <c r="D77" i="6"/>
  <c r="C77" i="6"/>
  <c r="F76" i="6"/>
  <c r="K75" i="6"/>
  <c r="N75" i="6" s="1"/>
  <c r="G75" i="6"/>
  <c r="J75" i="6" s="1"/>
  <c r="F75" i="6"/>
  <c r="F74" i="6"/>
  <c r="G73" i="6"/>
  <c r="J73" i="6" s="1"/>
  <c r="F73" i="6"/>
  <c r="F72" i="6"/>
  <c r="M71" i="6"/>
  <c r="L71" i="6"/>
  <c r="I71" i="6"/>
  <c r="H71" i="6"/>
  <c r="E71" i="6"/>
  <c r="D71" i="6"/>
  <c r="C71" i="6"/>
  <c r="M70" i="6"/>
  <c r="L70" i="6"/>
  <c r="I70" i="6"/>
  <c r="H70" i="6"/>
  <c r="E70" i="6"/>
  <c r="D70" i="6"/>
  <c r="C70" i="6"/>
  <c r="M69" i="6"/>
  <c r="L69" i="6"/>
  <c r="I69" i="6"/>
  <c r="H69" i="6"/>
  <c r="E69" i="6"/>
  <c r="D69" i="6"/>
  <c r="C69" i="6"/>
  <c r="M68" i="6"/>
  <c r="L68" i="6"/>
  <c r="I68" i="6"/>
  <c r="H68" i="6"/>
  <c r="E68" i="6"/>
  <c r="D68" i="6"/>
  <c r="C68" i="6"/>
  <c r="M67" i="6"/>
  <c r="I67" i="6"/>
  <c r="H67" i="6"/>
  <c r="E67" i="6"/>
  <c r="D67" i="6"/>
  <c r="C67" i="6"/>
  <c r="M66" i="6"/>
  <c r="M65" i="6" s="1"/>
  <c r="L66" i="6"/>
  <c r="I66" i="6"/>
  <c r="I65" i="6" s="1"/>
  <c r="H66" i="6"/>
  <c r="E66" i="6"/>
  <c r="D66" i="6"/>
  <c r="C66" i="6"/>
  <c r="C65" i="6" s="1"/>
  <c r="H65" i="6"/>
  <c r="E65" i="6"/>
  <c r="D65" i="6"/>
  <c r="G64" i="6"/>
  <c r="J64" i="6" s="1"/>
  <c r="K64" i="6" s="1"/>
  <c r="N64" i="6" s="1"/>
  <c r="F64" i="6"/>
  <c r="F63" i="6"/>
  <c r="G63" i="6" s="1"/>
  <c r="J63" i="6" s="1"/>
  <c r="K63" i="6" s="1"/>
  <c r="N63" i="6" s="1"/>
  <c r="K62" i="6"/>
  <c r="N62" i="6" s="1"/>
  <c r="G62" i="6"/>
  <c r="J62" i="6" s="1"/>
  <c r="F62" i="6"/>
  <c r="N61" i="6"/>
  <c r="J61" i="6"/>
  <c r="K61" i="6" s="1"/>
  <c r="F61" i="6"/>
  <c r="G61" i="6" s="1"/>
  <c r="G60" i="6"/>
  <c r="F60" i="6"/>
  <c r="M59" i="6"/>
  <c r="L59" i="6"/>
  <c r="I59" i="6"/>
  <c r="H59" i="6"/>
  <c r="F59" i="6"/>
  <c r="E59" i="6"/>
  <c r="D59" i="6"/>
  <c r="C59" i="6"/>
  <c r="N58" i="6"/>
  <c r="J58" i="6"/>
  <c r="K58" i="6" s="1"/>
  <c r="F58" i="6"/>
  <c r="G58" i="6" s="1"/>
  <c r="F57" i="6"/>
  <c r="G57" i="6" s="1"/>
  <c r="J57" i="6" s="1"/>
  <c r="K57" i="6" s="1"/>
  <c r="N57" i="6" s="1"/>
  <c r="F56" i="6"/>
  <c r="G56" i="6" s="1"/>
  <c r="J56" i="6" s="1"/>
  <c r="K56" i="6" s="1"/>
  <c r="N56" i="6" s="1"/>
  <c r="F55" i="6"/>
  <c r="G55" i="6" s="1"/>
  <c r="J55" i="6" s="1"/>
  <c r="K55" i="6" s="1"/>
  <c r="N55" i="6" s="1"/>
  <c r="G54" i="6"/>
  <c r="J54" i="6" s="1"/>
  <c r="F54" i="6"/>
  <c r="M53" i="6"/>
  <c r="L53" i="6"/>
  <c r="I53" i="6"/>
  <c r="H53" i="6"/>
  <c r="E53" i="6"/>
  <c r="D53" i="6"/>
  <c r="C53" i="6"/>
  <c r="J52" i="6"/>
  <c r="K52" i="6" s="1"/>
  <c r="N52" i="6" s="1"/>
  <c r="G52" i="6"/>
  <c r="F52" i="6"/>
  <c r="F51" i="6"/>
  <c r="G51" i="6" s="1"/>
  <c r="G50" i="6"/>
  <c r="J50" i="6" s="1"/>
  <c r="F50" i="6"/>
  <c r="J49" i="6"/>
  <c r="K49" i="6" s="1"/>
  <c r="N49" i="6" s="1"/>
  <c r="G49" i="6"/>
  <c r="F49" i="6"/>
  <c r="J48" i="6"/>
  <c r="K48" i="6" s="1"/>
  <c r="G48" i="6"/>
  <c r="G47" i="6" s="1"/>
  <c r="F48" i="6"/>
  <c r="M47" i="6"/>
  <c r="L47" i="6"/>
  <c r="I47" i="6"/>
  <c r="H47" i="6"/>
  <c r="F47" i="6"/>
  <c r="E47" i="6"/>
  <c r="D47" i="6"/>
  <c r="C47" i="6"/>
  <c r="F46" i="6"/>
  <c r="G46" i="6" s="1"/>
  <c r="J46" i="6" s="1"/>
  <c r="K46" i="6" s="1"/>
  <c r="N46" i="6" s="1"/>
  <c r="G45" i="6"/>
  <c r="J45" i="6" s="1"/>
  <c r="K45" i="6" s="1"/>
  <c r="N45" i="6" s="1"/>
  <c r="F45" i="6"/>
  <c r="J44" i="6"/>
  <c r="K44" i="6" s="1"/>
  <c r="N44" i="6" s="1"/>
  <c r="G44" i="6"/>
  <c r="F44" i="6"/>
  <c r="K43" i="6"/>
  <c r="N43" i="6" s="1"/>
  <c r="J43" i="6"/>
  <c r="G43" i="6"/>
  <c r="F43" i="6"/>
  <c r="F42" i="6"/>
  <c r="G42" i="6" s="1"/>
  <c r="M41" i="6"/>
  <c r="L41" i="6"/>
  <c r="I41" i="6"/>
  <c r="H41" i="6"/>
  <c r="F41" i="6"/>
  <c r="E41" i="6"/>
  <c r="D41" i="6"/>
  <c r="C41" i="6"/>
  <c r="F40" i="6"/>
  <c r="G40" i="6" s="1"/>
  <c r="G39" i="6"/>
  <c r="J39" i="6" s="1"/>
  <c r="F39" i="6"/>
  <c r="J38" i="6"/>
  <c r="K38" i="6" s="1"/>
  <c r="G38" i="6"/>
  <c r="F38" i="6"/>
  <c r="F37" i="6"/>
  <c r="G37" i="6" s="1"/>
  <c r="F36" i="6"/>
  <c r="G36" i="6" s="1"/>
  <c r="M35" i="6"/>
  <c r="L35" i="6"/>
  <c r="I35" i="6"/>
  <c r="H35" i="6"/>
  <c r="E35" i="6"/>
  <c r="D35" i="6"/>
  <c r="C35" i="6"/>
  <c r="M34" i="6"/>
  <c r="L34" i="6"/>
  <c r="L16" i="6" s="1"/>
  <c r="L118" i="6" s="1"/>
  <c r="I34" i="6"/>
  <c r="H34" i="6"/>
  <c r="H16" i="6" s="1"/>
  <c r="H118" i="6" s="1"/>
  <c r="E34" i="6"/>
  <c r="D34" i="6"/>
  <c r="D16" i="6" s="1"/>
  <c r="D118" i="6" s="1"/>
  <c r="C34" i="6"/>
  <c r="C16" i="6" s="1"/>
  <c r="C118" i="6" s="1"/>
  <c r="M33" i="6"/>
  <c r="L33" i="6"/>
  <c r="L15" i="6" s="1"/>
  <c r="L117" i="6" s="1"/>
  <c r="I33" i="6"/>
  <c r="H33" i="6"/>
  <c r="H15" i="6" s="1"/>
  <c r="H117" i="6" s="1"/>
  <c r="E33" i="6"/>
  <c r="D33" i="6"/>
  <c r="D15" i="6" s="1"/>
  <c r="D117" i="6" s="1"/>
  <c r="C33" i="6"/>
  <c r="C15" i="6" s="1"/>
  <c r="C117" i="6" s="1"/>
  <c r="M32" i="6"/>
  <c r="L32" i="6"/>
  <c r="L14" i="6" s="1"/>
  <c r="L116" i="6" s="1"/>
  <c r="I32" i="6"/>
  <c r="H32" i="6"/>
  <c r="H14" i="6" s="1"/>
  <c r="H116" i="6" s="1"/>
  <c r="G32" i="6"/>
  <c r="F32" i="6"/>
  <c r="E32" i="6"/>
  <c r="D32" i="6"/>
  <c r="D14" i="6" s="1"/>
  <c r="D116" i="6" s="1"/>
  <c r="C32" i="6"/>
  <c r="C14" i="6" s="1"/>
  <c r="C116" i="6" s="1"/>
  <c r="M31" i="6"/>
  <c r="L31" i="6"/>
  <c r="L13" i="6" s="1"/>
  <c r="I31" i="6"/>
  <c r="H31" i="6"/>
  <c r="H13" i="6" s="1"/>
  <c r="H115" i="6" s="1"/>
  <c r="E31" i="6"/>
  <c r="D31" i="6"/>
  <c r="D13" i="6" s="1"/>
  <c r="D115" i="6" s="1"/>
  <c r="C31" i="6"/>
  <c r="C13" i="6" s="1"/>
  <c r="C115" i="6" s="1"/>
  <c r="M30" i="6"/>
  <c r="L30" i="6"/>
  <c r="L12" i="6" s="1"/>
  <c r="I30" i="6"/>
  <c r="H30" i="6"/>
  <c r="H12" i="6" s="1"/>
  <c r="E30" i="6"/>
  <c r="D30" i="6"/>
  <c r="D12" i="6" s="1"/>
  <c r="C30" i="6"/>
  <c r="C12" i="6" s="1"/>
  <c r="M29" i="6"/>
  <c r="L29" i="6"/>
  <c r="I29" i="6"/>
  <c r="H29" i="6"/>
  <c r="E29" i="6"/>
  <c r="D29" i="6"/>
  <c r="C29" i="6"/>
  <c r="G28" i="6"/>
  <c r="F28" i="6"/>
  <c r="J27" i="6"/>
  <c r="K27" i="6" s="1"/>
  <c r="N27" i="6" s="1"/>
  <c r="G27" i="6"/>
  <c r="F27" i="6"/>
  <c r="F26" i="6"/>
  <c r="G26" i="6" s="1"/>
  <c r="J26" i="6" s="1"/>
  <c r="K26" i="6" s="1"/>
  <c r="N26" i="6" s="1"/>
  <c r="F25" i="6"/>
  <c r="G25" i="6" s="1"/>
  <c r="J25" i="6" s="1"/>
  <c r="K25" i="6" s="1"/>
  <c r="N25" i="6" s="1"/>
  <c r="G24" i="6"/>
  <c r="F24" i="6"/>
  <c r="F23" i="6" s="1"/>
  <c r="M23" i="6"/>
  <c r="L23" i="6"/>
  <c r="I23" i="6"/>
  <c r="H23" i="6"/>
  <c r="E23" i="6"/>
  <c r="D23" i="6"/>
  <c r="C23" i="6"/>
  <c r="J22" i="6"/>
  <c r="G22" i="6"/>
  <c r="F22" i="6"/>
  <c r="F21" i="6"/>
  <c r="G21" i="6" s="1"/>
  <c r="F20" i="6"/>
  <c r="G20" i="6" s="1"/>
  <c r="G19" i="6"/>
  <c r="F19" i="6"/>
  <c r="J18" i="6"/>
  <c r="G18" i="6"/>
  <c r="G17" i="6" s="1"/>
  <c r="F18" i="6"/>
  <c r="M17" i="6"/>
  <c r="L17" i="6"/>
  <c r="I17" i="6"/>
  <c r="H17" i="6"/>
  <c r="E17" i="6"/>
  <c r="D17" i="6"/>
  <c r="C17" i="6"/>
  <c r="M16" i="6"/>
  <c r="M118" i="6" s="1"/>
  <c r="I16" i="6"/>
  <c r="I118" i="6" s="1"/>
  <c r="E16" i="6"/>
  <c r="E118" i="6" s="1"/>
  <c r="M15" i="6"/>
  <c r="M117" i="6" s="1"/>
  <c r="I15" i="6"/>
  <c r="I117" i="6" s="1"/>
  <c r="E15" i="6"/>
  <c r="E117" i="6" s="1"/>
  <c r="M14" i="6"/>
  <c r="M116" i="6" s="1"/>
  <c r="I14" i="6"/>
  <c r="I116" i="6" s="1"/>
  <c r="E14" i="6"/>
  <c r="E116" i="6" s="1"/>
  <c r="M13" i="6"/>
  <c r="M115" i="6" s="1"/>
  <c r="I13" i="6"/>
  <c r="I115" i="6" s="1"/>
  <c r="E13" i="6"/>
  <c r="E115" i="6" s="1"/>
  <c r="M12" i="6"/>
  <c r="M114" i="6" s="1"/>
  <c r="I12" i="6"/>
  <c r="I114" i="6" s="1"/>
  <c r="E12" i="6"/>
  <c r="E114" i="6" s="1"/>
  <c r="M11" i="6"/>
  <c r="E11" i="6"/>
  <c r="L83" i="6" l="1"/>
  <c r="L115" i="6"/>
  <c r="F77" i="6"/>
  <c r="F33" i="6"/>
  <c r="F15" i="6" s="1"/>
  <c r="F53" i="6"/>
  <c r="E113" i="6"/>
  <c r="I11" i="6"/>
  <c r="I113" i="6"/>
  <c r="F116" i="6"/>
  <c r="G116" i="6" s="1"/>
  <c r="J116" i="6" s="1"/>
  <c r="K116" i="6" s="1"/>
  <c r="N116" i="6" s="1"/>
  <c r="F118" i="6"/>
  <c r="G118" i="6" s="1"/>
  <c r="J118" i="6" s="1"/>
  <c r="K118" i="6" s="1"/>
  <c r="N118" i="6" s="1"/>
  <c r="K39" i="6"/>
  <c r="K50" i="6"/>
  <c r="N50" i="6" s="1"/>
  <c r="M113" i="6"/>
  <c r="H114" i="6"/>
  <c r="H113" i="6" s="1"/>
  <c r="H11" i="6"/>
  <c r="F115" i="6"/>
  <c r="G115" i="6" s="1"/>
  <c r="J115" i="6" s="1"/>
  <c r="K115" i="6" s="1"/>
  <c r="N115" i="6" s="1"/>
  <c r="F117" i="6"/>
  <c r="G117" i="6" s="1"/>
  <c r="J117" i="6" s="1"/>
  <c r="K117" i="6" s="1"/>
  <c r="N117" i="6" s="1"/>
  <c r="J40" i="6"/>
  <c r="G34" i="6"/>
  <c r="G33" i="6"/>
  <c r="J51" i="6"/>
  <c r="K51" i="6" s="1"/>
  <c r="N51" i="6" s="1"/>
  <c r="K54" i="6"/>
  <c r="J53" i="6"/>
  <c r="J20" i="6"/>
  <c r="G14" i="6"/>
  <c r="G16" i="6"/>
  <c r="C114" i="6"/>
  <c r="C11" i="6"/>
  <c r="J36" i="6"/>
  <c r="G35" i="6"/>
  <c r="G30" i="6"/>
  <c r="N38" i="6"/>
  <c r="N32" i="6" s="1"/>
  <c r="K32" i="6"/>
  <c r="G41" i="6"/>
  <c r="J42" i="6"/>
  <c r="K18" i="6"/>
  <c r="G15" i="6"/>
  <c r="J21" i="6"/>
  <c r="G12" i="6"/>
  <c r="D114" i="6"/>
  <c r="D113" i="6" s="1"/>
  <c r="D11" i="6"/>
  <c r="L114" i="6"/>
  <c r="L113" i="6" s="1"/>
  <c r="L11" i="6"/>
  <c r="G31" i="6"/>
  <c r="G13" i="6" s="1"/>
  <c r="J37" i="6"/>
  <c r="N48" i="6"/>
  <c r="N47" i="6" s="1"/>
  <c r="K47" i="6"/>
  <c r="F14" i="6"/>
  <c r="J19" i="6"/>
  <c r="J17" i="6" s="1"/>
  <c r="K22" i="6"/>
  <c r="J24" i="6"/>
  <c r="J28" i="6"/>
  <c r="K28" i="6" s="1"/>
  <c r="N28" i="6" s="1"/>
  <c r="G23" i="6"/>
  <c r="F30" i="6"/>
  <c r="F31" i="6"/>
  <c r="F13" i="6" s="1"/>
  <c r="J32" i="6"/>
  <c r="F34" i="6"/>
  <c r="F16" i="6" s="1"/>
  <c r="F35" i="6"/>
  <c r="G53" i="6"/>
  <c r="G74" i="6"/>
  <c r="K93" i="6"/>
  <c r="J97" i="6"/>
  <c r="K97" i="6" s="1"/>
  <c r="N97" i="6" s="1"/>
  <c r="G85" i="6"/>
  <c r="G67" i="6" s="1"/>
  <c r="J60" i="6"/>
  <c r="G59" i="6"/>
  <c r="J85" i="6"/>
  <c r="J67" i="6" s="1"/>
  <c r="K91" i="6"/>
  <c r="G101" i="6"/>
  <c r="J102" i="6"/>
  <c r="G72" i="6"/>
  <c r="F71" i="6"/>
  <c r="G76" i="6"/>
  <c r="F70" i="6"/>
  <c r="J92" i="6"/>
  <c r="G86" i="6"/>
  <c r="F17" i="6"/>
  <c r="K73" i="6"/>
  <c r="G77" i="6"/>
  <c r="K96" i="6"/>
  <c r="F67" i="6"/>
  <c r="F69" i="6"/>
  <c r="J78" i="6"/>
  <c r="G90" i="6"/>
  <c r="G94" i="6"/>
  <c r="G99" i="6"/>
  <c r="F101" i="6"/>
  <c r="J108" i="6"/>
  <c r="F84" i="6"/>
  <c r="F85" i="6"/>
  <c r="F86" i="6"/>
  <c r="F68" i="6" s="1"/>
  <c r="K108" i="6" l="1"/>
  <c r="J107" i="6"/>
  <c r="J94" i="6"/>
  <c r="G88" i="6"/>
  <c r="G70" i="6" s="1"/>
  <c r="N73" i="6"/>
  <c r="N91" i="6"/>
  <c r="N85" i="6" s="1"/>
  <c r="K85" i="6"/>
  <c r="K67" i="6" s="1"/>
  <c r="K60" i="6"/>
  <c r="J59" i="6"/>
  <c r="K24" i="6"/>
  <c r="J23" i="6"/>
  <c r="G11" i="6"/>
  <c r="K36" i="6"/>
  <c r="J35" i="6"/>
  <c r="J30" i="6"/>
  <c r="N54" i="6"/>
  <c r="N53" i="6" s="1"/>
  <c r="K53" i="6"/>
  <c r="K40" i="6"/>
  <c r="J34" i="6"/>
  <c r="J16" i="6" s="1"/>
  <c r="J47" i="6"/>
  <c r="J90" i="6"/>
  <c r="G89" i="6"/>
  <c r="G84" i="6"/>
  <c r="J76" i="6"/>
  <c r="J72" i="6"/>
  <c r="G66" i="6"/>
  <c r="G71" i="6"/>
  <c r="F12" i="6"/>
  <c r="F11" i="6" s="1"/>
  <c r="F29" i="6"/>
  <c r="N22" i="6"/>
  <c r="K21" i="6"/>
  <c r="N18" i="6"/>
  <c r="J33" i="6"/>
  <c r="J15" i="6" s="1"/>
  <c r="J99" i="6"/>
  <c r="G87" i="6"/>
  <c r="G69" i="6" s="1"/>
  <c r="K78" i="6"/>
  <c r="J77" i="6"/>
  <c r="N96" i="6"/>
  <c r="K102" i="6"/>
  <c r="J101" i="6"/>
  <c r="K19" i="6"/>
  <c r="K17" i="6" s="1"/>
  <c r="J13" i="6"/>
  <c r="K37" i="6"/>
  <c r="J31" i="6"/>
  <c r="K42" i="6"/>
  <c r="J41" i="6"/>
  <c r="G29" i="6"/>
  <c r="F114" i="6"/>
  <c r="C113" i="6"/>
  <c r="J14" i="6"/>
  <c r="K20" i="6"/>
  <c r="K33" i="6"/>
  <c r="N39" i="6"/>
  <c r="N33" i="6" s="1"/>
  <c r="F83" i="6"/>
  <c r="G95" i="6"/>
  <c r="J86" i="6"/>
  <c r="K92" i="6"/>
  <c r="F66" i="6"/>
  <c r="F65" i="6" s="1"/>
  <c r="N93" i="6"/>
  <c r="J74" i="6"/>
  <c r="G68" i="6"/>
  <c r="J12" i="6"/>
  <c r="N92" i="6" l="1"/>
  <c r="N86" i="6" s="1"/>
  <c r="K86" i="6"/>
  <c r="F113" i="6"/>
  <c r="G114" i="6"/>
  <c r="K15" i="6"/>
  <c r="N21" i="6"/>
  <c r="N15" i="6" s="1"/>
  <c r="K72" i="6"/>
  <c r="J71" i="6"/>
  <c r="N40" i="6"/>
  <c r="N34" i="6" s="1"/>
  <c r="K34" i="6"/>
  <c r="K16" i="6" s="1"/>
  <c r="J29" i="6"/>
  <c r="J11" i="6"/>
  <c r="K14" i="6"/>
  <c r="N20" i="6"/>
  <c r="N14" i="6" s="1"/>
  <c r="N37" i="6"/>
  <c r="N31" i="6" s="1"/>
  <c r="K31" i="6"/>
  <c r="K13" i="6" s="1"/>
  <c r="N102" i="6"/>
  <c r="N101" i="6" s="1"/>
  <c r="K101" i="6"/>
  <c r="N78" i="6"/>
  <c r="N77" i="6" s="1"/>
  <c r="K77" i="6"/>
  <c r="K90" i="6"/>
  <c r="J89" i="6"/>
  <c r="J84" i="6"/>
  <c r="N24" i="6"/>
  <c r="N23" i="6" s="1"/>
  <c r="K23" i="6"/>
  <c r="K94" i="6"/>
  <c r="J88" i="6"/>
  <c r="J70" i="6" s="1"/>
  <c r="K76" i="6"/>
  <c r="N36" i="6"/>
  <c r="K35" i="6"/>
  <c r="K30" i="6"/>
  <c r="K74" i="6"/>
  <c r="J68" i="6"/>
  <c r="N42" i="6"/>
  <c r="N41" i="6" s="1"/>
  <c r="K41" i="6"/>
  <c r="N19" i="6"/>
  <c r="N13" i="6" s="1"/>
  <c r="K99" i="6"/>
  <c r="J95" i="6"/>
  <c r="J87" i="6"/>
  <c r="J69" i="6" s="1"/>
  <c r="N17" i="6"/>
  <c r="N16" i="6"/>
  <c r="G65" i="6"/>
  <c r="G83" i="6"/>
  <c r="N60" i="6"/>
  <c r="N59" i="6" s="1"/>
  <c r="K59" i="6"/>
  <c r="N67" i="6"/>
  <c r="N108" i="6"/>
  <c r="N107" i="6" s="1"/>
  <c r="K107" i="6"/>
  <c r="N35" i="6" l="1"/>
  <c r="N30" i="6"/>
  <c r="N94" i="6"/>
  <c r="N88" i="6" s="1"/>
  <c r="K88" i="6"/>
  <c r="J114" i="6"/>
  <c r="G113" i="6"/>
  <c r="N74" i="6"/>
  <c r="N68" i="6" s="1"/>
  <c r="K68" i="6"/>
  <c r="N90" i="6"/>
  <c r="K89" i="6"/>
  <c r="K84" i="6"/>
  <c r="K83" i="6" s="1"/>
  <c r="K71" i="6"/>
  <c r="N72" i="6"/>
  <c r="N99" i="6"/>
  <c r="K95" i="6"/>
  <c r="K87" i="6"/>
  <c r="K69" i="6" s="1"/>
  <c r="K29" i="6"/>
  <c r="K12" i="6"/>
  <c r="K11" i="6" s="1"/>
  <c r="K70" i="6"/>
  <c r="N76" i="6"/>
  <c r="J83" i="6"/>
  <c r="J66" i="6"/>
  <c r="J65" i="6" s="1"/>
  <c r="N95" i="6" l="1"/>
  <c r="N87" i="6"/>
  <c r="N69" i="6" s="1"/>
  <c r="N71" i="6"/>
  <c r="N29" i="6"/>
  <c r="N12" i="6"/>
  <c r="N11" i="6" s="1"/>
  <c r="N70" i="6"/>
  <c r="K66" i="6"/>
  <c r="K65" i="6" s="1"/>
  <c r="N89" i="6"/>
  <c r="N84" i="6"/>
  <c r="N83" i="6" s="1"/>
  <c r="J113" i="6"/>
  <c r="K114" i="6"/>
  <c r="N114" i="6" l="1"/>
  <c r="N113" i="6" s="1"/>
  <c r="K113" i="6"/>
  <c r="N66" i="6"/>
  <c r="N65" i="6" s="1"/>
</calcChain>
</file>

<file path=xl/sharedStrings.xml><?xml version="1.0" encoding="utf-8"?>
<sst xmlns="http://schemas.openxmlformats.org/spreadsheetml/2006/main" count="139" uniqueCount="34">
  <si>
    <t>Línea núm.</t>
  </si>
  <si>
    <t>(en millones de balboas)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</si>
  <si>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</si>
  <si>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</si>
  <si>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</si>
  <si>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</si>
  <si>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</si>
  <si>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</si>
  <si>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</si>
  <si>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Partida y sector</t>
  </si>
  <si>
    <t>Resumen de los componentes normalizados</t>
  </si>
  <si>
    <t>de la Posición de inversión internacional</t>
  </si>
  <si>
    <t xml:space="preserve">Cuadro 25.  RESUMEN DE LOS COMPONENTES NORMALIZADOS DE LA POSICIÓN DE INVERSIÓN INTERNACIONAL </t>
  </si>
  <si>
    <t>2018 (P)</t>
  </si>
  <si>
    <t>I.  Activos</t>
  </si>
  <si>
    <t>II. Pasivos</t>
  </si>
  <si>
    <t>III. Posición de inversión internacional neta  (I-II)</t>
  </si>
  <si>
    <t>1.  Zona Libre de Colón</t>
  </si>
  <si>
    <t>2.  Bancos de licencia general</t>
  </si>
  <si>
    <t>3.  Bancos de licencia internacional</t>
  </si>
  <si>
    <t>4.  Deuda externa</t>
  </si>
  <si>
    <t>5.  Otros sectores</t>
  </si>
  <si>
    <t>3.2.1  Créditos comerciales</t>
  </si>
  <si>
    <t>1.  Inversión directa en el extranjero</t>
  </si>
  <si>
    <t>2.  Inversión de cartera</t>
  </si>
  <si>
    <t>3.  Otra inversión</t>
  </si>
  <si>
    <t>4.  Activos de reserva</t>
  </si>
  <si>
    <t>3.2.2  Préstamos</t>
  </si>
  <si>
    <t>3.2.3  Moneda y depósitos</t>
  </si>
  <si>
    <t>3.2.4  Otros pasivos</t>
  </si>
  <si>
    <t>1.  Inversión directa en la economía declarante</t>
  </si>
  <si>
    <t>NOTA: La diferencia que se observa entre el total y los parciales, se debe al redondeo.</t>
  </si>
  <si>
    <t>2019 (P)</t>
  </si>
  <si>
    <t>EN LA REPÚBLICA, SEGÚN PARTIDA Y SECTOR: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</si>
</sst>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1" fillId="0" borderId="5" xfId="0" applyFont="1" applyBorder="1"/>
    <xf numFmtId="0" fontId="1" fillId="0" borderId="7" xfId="0" applyFont="1" applyBorder="1"/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/>
    <xf numFmtId="0" fontId="1" fillId="0" borderId="8" xfId="0" applyFont="1" applyBorder="1"/>
    <xf numFmtId="0" fontId="1" fillId="2" borderId="9" xfId="0" applyFont="1" applyFill="1" applyBorder="1" applyAlignment="1" applyProtection="1"/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 applyAlignment="1" applyProtection="1"/>
    <xf numFmtId="0" fontId="1" fillId="0" borderId="0" xfId="0" applyFont="1" applyFill="1" applyBorder="1" applyProtection="1"/>
    <xf numFmtId="0" fontId="2" fillId="0" borderId="1" xfId="0" applyFont="1" applyFill="1" applyBorder="1" applyAlignment="1" applyProtection="1"/>
    <xf numFmtId="0" fontId="2" fillId="0" borderId="2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>
      <protection locked="0"/>
    </xf>
    <xf numFmtId="164" fontId="2" fillId="0" borderId="2" xfId="0" applyNumberFormat="1" applyFont="1" applyFill="1" applyBorder="1" applyAlignment="1" applyProtection="1"/>
    <xf numFmtId="0" fontId="2" fillId="0" borderId="2" xfId="0" applyFont="1" applyFill="1" applyBorder="1" applyAlignment="1"/>
    <xf numFmtId="0" fontId="2" fillId="0" borderId="3" xfId="0" applyFont="1" applyFill="1" applyBorder="1" applyAlignment="1" applyProtection="1"/>
    <xf numFmtId="0" fontId="1" fillId="2" borderId="5" xfId="0" applyFont="1" applyFill="1" applyBorder="1" applyAlignment="1" applyProtection="1">
      <alignment horizontal="left" indent="2"/>
    </xf>
    <xf numFmtId="0" fontId="1" fillId="2" borderId="5" xfId="0" applyFont="1" applyFill="1" applyBorder="1" applyAlignment="1" applyProtection="1">
      <alignment horizontal="left" indent="4"/>
    </xf>
    <xf numFmtId="0" fontId="1" fillId="2" borderId="5" xfId="0" applyFont="1" applyFill="1" applyBorder="1" applyAlignment="1" applyProtection="1">
      <alignment horizontal="left" indent="6"/>
    </xf>
    <xf numFmtId="0" fontId="1" fillId="2" borderId="5" xfId="0" applyFont="1" applyFill="1" applyBorder="1" applyAlignment="1" applyProtection="1">
      <alignment horizontal="left" indent="8"/>
    </xf>
    <xf numFmtId="0" fontId="1" fillId="2" borderId="5" xfId="0" applyFont="1" applyFill="1" applyBorder="1" applyAlignment="1" applyProtection="1">
      <alignment horizontal="left" indent="12"/>
    </xf>
    <xf numFmtId="0" fontId="1" fillId="2" borderId="5" xfId="0" applyFont="1" applyFill="1" applyBorder="1" applyAlignment="1" applyProtection="1"/>
    <xf numFmtId="164" fontId="2" fillId="0" borderId="6" xfId="0" applyNumberFormat="1" applyFont="1" applyBorder="1"/>
    <xf numFmtId="164" fontId="3" fillId="0" borderId="6" xfId="0" applyNumberFormat="1" applyFont="1" applyBorder="1"/>
    <xf numFmtId="164" fontId="3" fillId="0" borderId="6" xfId="0" applyNumberFormat="1" applyFont="1" applyFill="1" applyBorder="1"/>
    <xf numFmtId="164" fontId="2" fillId="0" borderId="6" xfId="0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1" customWidth="1"/>
    <col min="2" max="2" width="55.7109375" style="1" customWidth="1"/>
    <col min="3" max="6" width="12.7109375" style="1" customWidth="1"/>
    <col min="7" max="14" width="13.28515625" style="1" customWidth="1"/>
    <col min="15" max="15" width="6.7109375" style="1" customWidth="1"/>
    <col min="16" max="16384" width="11.42578125" style="1"/>
  </cols>
  <sheetData>
    <row r="1" spans="1:15" x14ac:dyDescent="0.2">
      <c r="A1" s="32" t="s">
        <v>12</v>
      </c>
      <c r="B1" s="32"/>
      <c r="C1" s="32"/>
      <c r="D1" s="32"/>
      <c r="E1" s="32"/>
      <c r="F1" s="32"/>
      <c r="G1" s="33" t="s">
        <v>12</v>
      </c>
      <c r="H1" s="33"/>
      <c r="I1" s="33"/>
      <c r="J1" s="33"/>
      <c r="K1" s="33"/>
      <c r="L1" s="33"/>
      <c r="M1" s="33"/>
      <c r="N1" s="33"/>
      <c r="O1" s="33"/>
    </row>
    <row r="2" spans="1:15" x14ac:dyDescent="0.2">
      <c r="A2" s="34" t="s">
        <v>33</v>
      </c>
      <c r="B2" s="34"/>
      <c r="C2" s="34"/>
      <c r="D2" s="34"/>
      <c r="E2" s="34"/>
      <c r="F2" s="34"/>
      <c r="G2" s="35" t="s">
        <v>33</v>
      </c>
      <c r="H2" s="35"/>
      <c r="I2" s="35"/>
      <c r="J2" s="35"/>
      <c r="K2" s="35"/>
      <c r="L2" s="35"/>
      <c r="M2" s="35"/>
      <c r="N2" s="35"/>
      <c r="O2" s="35"/>
    </row>
    <row r="3" spans="1:15" ht="6" customHeight="1" x14ac:dyDescent="0.2">
      <c r="B3" s="3"/>
      <c r="C3" s="2"/>
    </row>
    <row r="4" spans="1:15" x14ac:dyDescent="0.2">
      <c r="A4" s="36" t="s">
        <v>0</v>
      </c>
      <c r="B4" s="38" t="s">
        <v>9</v>
      </c>
      <c r="C4" s="41" t="s">
        <v>10</v>
      </c>
      <c r="D4" s="41"/>
      <c r="E4" s="41"/>
      <c r="F4" s="41"/>
      <c r="G4" s="42" t="s">
        <v>10</v>
      </c>
      <c r="H4" s="43"/>
      <c r="I4" s="43"/>
      <c r="J4" s="43"/>
      <c r="K4" s="43"/>
      <c r="L4" s="43"/>
      <c r="M4" s="43"/>
      <c r="N4" s="44"/>
      <c r="O4" s="45" t="s">
        <v>0</v>
      </c>
    </row>
    <row r="5" spans="1:15" x14ac:dyDescent="0.2">
      <c r="A5" s="37"/>
      <c r="B5" s="39"/>
      <c r="C5" s="47" t="s">
        <v>11</v>
      </c>
      <c r="D5" s="47"/>
      <c r="E5" s="47"/>
      <c r="F5" s="47"/>
      <c r="G5" s="48" t="s">
        <v>11</v>
      </c>
      <c r="H5" s="49"/>
      <c r="I5" s="49"/>
      <c r="J5" s="49"/>
      <c r="K5" s="49"/>
      <c r="L5" s="49"/>
      <c r="M5" s="49"/>
      <c r="N5" s="50"/>
      <c r="O5" s="46"/>
    </row>
    <row r="6" spans="1:15" x14ac:dyDescent="0.2">
      <c r="A6" s="37"/>
      <c r="B6" s="39"/>
      <c r="C6" s="51" t="s">
        <v>1</v>
      </c>
      <c r="D6" s="51"/>
      <c r="E6" s="51"/>
      <c r="F6" s="51"/>
      <c r="G6" s="52" t="s">
        <v>1</v>
      </c>
      <c r="H6" s="53"/>
      <c r="I6" s="53"/>
      <c r="J6" s="53"/>
      <c r="K6" s="53"/>
      <c r="L6" s="53"/>
      <c r="M6" s="53"/>
      <c r="N6" s="54"/>
      <c r="O6" s="46"/>
    </row>
    <row r="7" spans="1:15" x14ac:dyDescent="0.2">
      <c r="A7" s="37"/>
      <c r="B7" s="39"/>
      <c r="C7" s="55" t="s">
        <v>2</v>
      </c>
      <c r="D7" s="55"/>
      <c r="E7" s="55"/>
      <c r="F7" s="55"/>
      <c r="G7" s="55" t="s">
        <v>13</v>
      </c>
      <c r="H7" s="55"/>
      <c r="I7" s="55"/>
      <c r="J7" s="55"/>
      <c r="K7" s="55" t="s">
        <v>32</v>
      </c>
      <c r="L7" s="55"/>
      <c r="M7" s="55"/>
      <c r="N7" s="55"/>
      <c r="O7" s="46"/>
    </row>
    <row r="8" spans="1:15" x14ac:dyDescent="0.2">
      <c r="A8" s="37"/>
      <c r="B8" s="39"/>
      <c r="C8" s="58" t="s">
        <v>3</v>
      </c>
      <c r="D8" s="60" t="s">
        <v>4</v>
      </c>
      <c r="E8" s="60" t="s">
        <v>5</v>
      </c>
      <c r="F8" s="63" t="s">
        <v>6</v>
      </c>
      <c r="G8" s="63" t="s">
        <v>3</v>
      </c>
      <c r="H8" s="60" t="s">
        <v>4</v>
      </c>
      <c r="I8" s="60" t="s">
        <v>5</v>
      </c>
      <c r="J8" s="63" t="s">
        <v>6</v>
      </c>
      <c r="K8" s="63" t="s">
        <v>3</v>
      </c>
      <c r="L8" s="60" t="s">
        <v>4</v>
      </c>
      <c r="M8" s="60" t="s">
        <v>5</v>
      </c>
      <c r="N8" s="56" t="s">
        <v>6</v>
      </c>
      <c r="O8" s="46"/>
    </row>
    <row r="9" spans="1:15" x14ac:dyDescent="0.2">
      <c r="A9" s="37"/>
      <c r="B9" s="40"/>
      <c r="C9" s="59"/>
      <c r="D9" s="61"/>
      <c r="E9" s="62"/>
      <c r="F9" s="64"/>
      <c r="G9" s="64"/>
      <c r="H9" s="61"/>
      <c r="I9" s="62"/>
      <c r="J9" s="64"/>
      <c r="K9" s="64"/>
      <c r="L9" s="61"/>
      <c r="M9" s="62"/>
      <c r="N9" s="57"/>
      <c r="O9" s="46"/>
    </row>
    <row r="10" spans="1:15" ht="6" customHeight="1" x14ac:dyDescent="0.2">
      <c r="A10" s="16"/>
      <c r="B10" s="17"/>
      <c r="C10" s="18"/>
      <c r="D10" s="19"/>
      <c r="E10" s="20"/>
      <c r="F10" s="18"/>
      <c r="G10" s="18"/>
      <c r="H10" s="19"/>
      <c r="I10" s="20"/>
      <c r="J10" s="18"/>
      <c r="K10" s="18"/>
      <c r="L10" s="19"/>
      <c r="M10" s="20"/>
      <c r="N10" s="18"/>
      <c r="O10" s="21"/>
    </row>
    <row r="11" spans="1:15" ht="15" customHeight="1" x14ac:dyDescent="0.2">
      <c r="A11" s="4">
        <v>1</v>
      </c>
      <c r="B11" s="27" t="s">
        <v>14</v>
      </c>
      <c r="C11" s="28">
        <f>SUM(C12:C16)</f>
        <v>73062.390840450011</v>
      </c>
      <c r="D11" s="28">
        <f t="shared" ref="D11:N11" si="0">SUM(D12:D16)</f>
        <v>-4058.3629471599997</v>
      </c>
      <c r="E11" s="28">
        <f t="shared" si="0"/>
        <v>86.082808000000014</v>
      </c>
      <c r="F11" s="28">
        <f t="shared" si="0"/>
        <v>69090.110701290003</v>
      </c>
      <c r="G11" s="28">
        <f t="shared" si="0"/>
        <v>69090.110701290003</v>
      </c>
      <c r="H11" s="28">
        <f t="shared" si="0"/>
        <v>1748.5899171000001</v>
      </c>
      <c r="I11" s="28">
        <f t="shared" si="0"/>
        <v>-62.502567999999997</v>
      </c>
      <c r="J11" s="28">
        <f t="shared" si="0"/>
        <v>70776.198050389998</v>
      </c>
      <c r="K11" s="28">
        <f t="shared" si="0"/>
        <v>70776.198050389998</v>
      </c>
      <c r="L11" s="28">
        <f t="shared" si="0"/>
        <v>1470.1818057099995</v>
      </c>
      <c r="M11" s="28">
        <f t="shared" si="0"/>
        <v>66.354040999999981</v>
      </c>
      <c r="N11" s="28">
        <f t="shared" si="0"/>
        <v>72312.733897099999</v>
      </c>
      <c r="O11" s="5">
        <v>1</v>
      </c>
    </row>
    <row r="12" spans="1:15" ht="14.25" customHeight="1" x14ac:dyDescent="0.2">
      <c r="A12" s="4">
        <v>2</v>
      </c>
      <c r="B12" s="22" t="s">
        <v>17</v>
      </c>
      <c r="C12" s="7">
        <f>SUM(C18+C24+C30+C60)</f>
        <v>5341.0906507600002</v>
      </c>
      <c r="D12" s="7">
        <f t="shared" ref="D12:N16" si="1">SUM(D18+D24+D30+D60)</f>
        <v>562.82619498999986</v>
      </c>
      <c r="E12" s="7">
        <f t="shared" si="1"/>
        <v>0.1</v>
      </c>
      <c r="F12" s="7">
        <f t="shared" si="1"/>
        <v>5904.0168457499994</v>
      </c>
      <c r="G12" s="7">
        <f t="shared" si="1"/>
        <v>5904.0168457499994</v>
      </c>
      <c r="H12" s="7">
        <f t="shared" si="1"/>
        <v>652.11348425000006</v>
      </c>
      <c r="I12" s="7">
        <f t="shared" si="1"/>
        <v>0</v>
      </c>
      <c r="J12" s="7">
        <f t="shared" si="1"/>
        <v>6556.130329999999</v>
      </c>
      <c r="K12" s="7">
        <f t="shared" si="1"/>
        <v>6556.130329999999</v>
      </c>
      <c r="L12" s="7">
        <f t="shared" si="1"/>
        <v>759.86320899999987</v>
      </c>
      <c r="M12" s="7">
        <f t="shared" si="1"/>
        <v>0</v>
      </c>
      <c r="N12" s="7">
        <f t="shared" si="1"/>
        <v>7315.9935389999991</v>
      </c>
      <c r="O12" s="5">
        <v>2</v>
      </c>
    </row>
    <row r="13" spans="1:15" ht="14.25" customHeight="1" x14ac:dyDescent="0.2">
      <c r="A13" s="4">
        <v>3</v>
      </c>
      <c r="B13" s="22" t="s">
        <v>18</v>
      </c>
      <c r="C13" s="7">
        <f>SUM(C19+C25+C31+C61)</f>
        <v>34339.691975630005</v>
      </c>
      <c r="D13" s="7">
        <f t="shared" si="1"/>
        <v>-3414.5308999999997</v>
      </c>
      <c r="E13" s="7">
        <f t="shared" si="1"/>
        <v>-2.0000000000000001E-4</v>
      </c>
      <c r="F13" s="7">
        <f t="shared" si="1"/>
        <v>30925.160875630012</v>
      </c>
      <c r="G13" s="7">
        <f t="shared" si="1"/>
        <v>30925.160875630012</v>
      </c>
      <c r="H13" s="7">
        <f t="shared" si="1"/>
        <v>2070.7137000000002</v>
      </c>
      <c r="I13" s="7">
        <f t="shared" si="1"/>
        <v>0</v>
      </c>
      <c r="J13" s="7">
        <f t="shared" si="1"/>
        <v>32995.874575630005</v>
      </c>
      <c r="K13" s="7">
        <f t="shared" si="1"/>
        <v>32995.874575630005</v>
      </c>
      <c r="L13" s="7">
        <f t="shared" si="1"/>
        <v>-87.98034999999993</v>
      </c>
      <c r="M13" s="7">
        <f t="shared" si="1"/>
        <v>2.0000000000000001E-4</v>
      </c>
      <c r="N13" s="7">
        <f t="shared" si="1"/>
        <v>32907.894425630009</v>
      </c>
      <c r="O13" s="5">
        <v>3</v>
      </c>
    </row>
    <row r="14" spans="1:15" ht="14.25" customHeight="1" x14ac:dyDescent="0.2">
      <c r="A14" s="4">
        <v>4</v>
      </c>
      <c r="B14" s="22" t="s">
        <v>19</v>
      </c>
      <c r="C14" s="7">
        <f t="shared" ref="C14:F16" si="2">SUM(C20+C26+C32+C62)</f>
        <v>19719.676167000005</v>
      </c>
      <c r="D14" s="7">
        <f t="shared" si="2"/>
        <v>-1644.5153000099999</v>
      </c>
      <c r="E14" s="7">
        <f t="shared" si="2"/>
        <v>-0.53879999999999995</v>
      </c>
      <c r="F14" s="7">
        <f t="shared" si="2"/>
        <v>18074.622066989999</v>
      </c>
      <c r="G14" s="7">
        <f t="shared" si="1"/>
        <v>18074.622066989999</v>
      </c>
      <c r="H14" s="7">
        <f t="shared" si="1"/>
        <v>-1321.8743999999999</v>
      </c>
      <c r="I14" s="7">
        <f t="shared" si="1"/>
        <v>-3.0000000000000003E-4</v>
      </c>
      <c r="J14" s="7">
        <f t="shared" si="1"/>
        <v>16752.747366989999</v>
      </c>
      <c r="K14" s="7">
        <f t="shared" si="1"/>
        <v>16752.747366989999</v>
      </c>
      <c r="L14" s="7">
        <f t="shared" si="1"/>
        <v>-138.14482000000015</v>
      </c>
      <c r="M14" s="7">
        <f t="shared" si="1"/>
        <v>1E-4</v>
      </c>
      <c r="N14" s="7">
        <f t="shared" si="1"/>
        <v>16614.602646989999</v>
      </c>
      <c r="O14" s="5">
        <v>4</v>
      </c>
    </row>
    <row r="15" spans="1:15" ht="14.25" customHeight="1" x14ac:dyDescent="0.2">
      <c r="A15" s="4">
        <v>5</v>
      </c>
      <c r="B15" s="22" t="s">
        <v>20</v>
      </c>
      <c r="C15" s="7">
        <f t="shared" si="2"/>
        <v>1715.8931361799994</v>
      </c>
      <c r="D15" s="7">
        <f t="shared" si="2"/>
        <v>-82.254642139999959</v>
      </c>
      <c r="E15" s="7">
        <f t="shared" si="2"/>
        <v>72.104808000000006</v>
      </c>
      <c r="F15" s="7">
        <f t="shared" si="2"/>
        <v>1705.7433020399994</v>
      </c>
      <c r="G15" s="7">
        <f t="shared" si="1"/>
        <v>1705.7433020399994</v>
      </c>
      <c r="H15" s="7">
        <f t="shared" si="1"/>
        <v>33.058932850000005</v>
      </c>
      <c r="I15" s="7">
        <f t="shared" si="1"/>
        <v>-56.122067999999992</v>
      </c>
      <c r="J15" s="7">
        <f t="shared" si="1"/>
        <v>1682.6801668899996</v>
      </c>
      <c r="K15" s="7">
        <f t="shared" si="1"/>
        <v>1682.6801668899996</v>
      </c>
      <c r="L15" s="7">
        <f t="shared" si="1"/>
        <v>40.185206710000003</v>
      </c>
      <c r="M15" s="7">
        <f t="shared" si="1"/>
        <v>68.193666999999991</v>
      </c>
      <c r="N15" s="7">
        <f t="shared" si="1"/>
        <v>1791.0590405999997</v>
      </c>
      <c r="O15" s="5">
        <v>5</v>
      </c>
    </row>
    <row r="16" spans="1:15" ht="14.25" customHeight="1" x14ac:dyDescent="0.2">
      <c r="A16" s="4">
        <v>6</v>
      </c>
      <c r="B16" s="22" t="s">
        <v>21</v>
      </c>
      <c r="C16" s="7">
        <f t="shared" si="2"/>
        <v>11946.038910880001</v>
      </c>
      <c r="D16" s="7">
        <f t="shared" si="2"/>
        <v>520.11170000000016</v>
      </c>
      <c r="E16" s="7">
        <f t="shared" si="2"/>
        <v>14.417000000000002</v>
      </c>
      <c r="F16" s="7">
        <f t="shared" si="2"/>
        <v>12480.567610880002</v>
      </c>
      <c r="G16" s="7">
        <f t="shared" si="1"/>
        <v>12480.567610880002</v>
      </c>
      <c r="H16" s="7">
        <f t="shared" si="1"/>
        <v>314.5781999999997</v>
      </c>
      <c r="I16" s="7">
        <f t="shared" si="1"/>
        <v>-6.3802000000000003</v>
      </c>
      <c r="J16" s="7">
        <f t="shared" si="1"/>
        <v>12788.76561088</v>
      </c>
      <c r="K16" s="7">
        <f t="shared" si="1"/>
        <v>12788.76561088</v>
      </c>
      <c r="L16" s="7">
        <f t="shared" si="1"/>
        <v>896.25855999999976</v>
      </c>
      <c r="M16" s="7">
        <f t="shared" si="1"/>
        <v>-1.8399260000000002</v>
      </c>
      <c r="N16" s="7">
        <f t="shared" si="1"/>
        <v>13683.184244880002</v>
      </c>
      <c r="O16" s="5">
        <v>6</v>
      </c>
    </row>
    <row r="17" spans="1:15" ht="14.25" customHeight="1" x14ac:dyDescent="0.2">
      <c r="A17" s="4">
        <v>7</v>
      </c>
      <c r="B17" s="23" t="s">
        <v>23</v>
      </c>
      <c r="C17" s="29">
        <f>SUM(C18:C22)</f>
        <v>5229.610686879998</v>
      </c>
      <c r="D17" s="29">
        <f t="shared" ref="D17:N17" si="3">SUM(D18:D22)</f>
        <v>-137.84099999999998</v>
      </c>
      <c r="E17" s="30">
        <f t="shared" si="3"/>
        <v>-0.53879999999999995</v>
      </c>
      <c r="F17" s="29">
        <f t="shared" si="3"/>
        <v>5091.2308868799983</v>
      </c>
      <c r="G17" s="29">
        <f t="shared" si="3"/>
        <v>5091.2308868799983</v>
      </c>
      <c r="H17" s="29">
        <f t="shared" si="3"/>
        <v>163.08940000000001</v>
      </c>
      <c r="I17" s="29">
        <f t="shared" si="3"/>
        <v>1E-4</v>
      </c>
      <c r="J17" s="29">
        <f t="shared" si="3"/>
        <v>5254.3203868799983</v>
      </c>
      <c r="K17" s="29">
        <f t="shared" si="3"/>
        <v>5254.3203868799983</v>
      </c>
      <c r="L17" s="29">
        <f t="shared" si="3"/>
        <v>634.35469399999988</v>
      </c>
      <c r="M17" s="29">
        <f t="shared" si="3"/>
        <v>0</v>
      </c>
      <c r="N17" s="29">
        <f t="shared" si="3"/>
        <v>5888.6750808799979</v>
      </c>
      <c r="O17" s="5">
        <v>7</v>
      </c>
    </row>
    <row r="18" spans="1:15" ht="13.5" customHeight="1" x14ac:dyDescent="0.2">
      <c r="A18" s="4">
        <v>8</v>
      </c>
      <c r="B18" s="24" t="s">
        <v>17</v>
      </c>
      <c r="C18" s="6">
        <v>241.03199999999995</v>
      </c>
      <c r="D18" s="6">
        <v>8.9308999999999994</v>
      </c>
      <c r="E18" s="6">
        <v>0.1</v>
      </c>
      <c r="F18" s="6">
        <f>SUM(C18:E18)</f>
        <v>250.06289999999996</v>
      </c>
      <c r="G18" s="6">
        <f>SUM(F18)</f>
        <v>250.06289999999996</v>
      </c>
      <c r="H18" s="6">
        <v>57.206600000000002</v>
      </c>
      <c r="I18" s="6">
        <v>0</v>
      </c>
      <c r="J18" s="6">
        <f>SUM(G18:I18)</f>
        <v>307.26949999999994</v>
      </c>
      <c r="K18" s="6">
        <f>SUM(J18)</f>
        <v>307.26949999999994</v>
      </c>
      <c r="L18" s="6">
        <v>206.3716</v>
      </c>
      <c r="M18" s="6">
        <v>0</v>
      </c>
      <c r="N18" s="6">
        <f>SUM(K18:M18)</f>
        <v>513.64109999999994</v>
      </c>
      <c r="O18" s="5">
        <v>8</v>
      </c>
    </row>
    <row r="19" spans="1:15" ht="13.5" customHeight="1" x14ac:dyDescent="0.2">
      <c r="A19" s="4">
        <v>9</v>
      </c>
      <c r="B19" s="24" t="s">
        <v>18</v>
      </c>
      <c r="C19" s="6">
        <v>2814.3185759499988</v>
      </c>
      <c r="D19" s="6">
        <v>256.31450000000001</v>
      </c>
      <c r="E19" s="6">
        <v>0</v>
      </c>
      <c r="F19" s="6">
        <f t="shared" ref="F19:F22" si="4">SUM(C19:E19)</f>
        <v>3070.6330759499988</v>
      </c>
      <c r="G19" s="6">
        <f t="shared" ref="G19:G22" si="5">SUM(F19)</f>
        <v>3070.6330759499988</v>
      </c>
      <c r="H19" s="6">
        <v>104.5598</v>
      </c>
      <c r="I19" s="6">
        <v>1E-4</v>
      </c>
      <c r="J19" s="6">
        <f t="shared" ref="J19:J22" si="6">SUM(G19:I19)</f>
        <v>3175.192975949999</v>
      </c>
      <c r="K19" s="6">
        <f t="shared" ref="K19:K22" si="7">SUM(J19)</f>
        <v>3175.192975949999</v>
      </c>
      <c r="L19" s="6">
        <v>416.37964899999997</v>
      </c>
      <c r="M19" s="6">
        <v>0</v>
      </c>
      <c r="N19" s="6">
        <f t="shared" ref="N19:N22" si="8">SUM(K19:M19)</f>
        <v>3591.572624949999</v>
      </c>
      <c r="O19" s="5">
        <v>9</v>
      </c>
    </row>
    <row r="20" spans="1:15" ht="13.5" customHeight="1" x14ac:dyDescent="0.2">
      <c r="A20" s="4">
        <v>10</v>
      </c>
      <c r="B20" s="24" t="s">
        <v>19</v>
      </c>
      <c r="C20" s="6">
        <v>1802.1857109299995</v>
      </c>
      <c r="D20" s="6">
        <v>-388.58609999999999</v>
      </c>
      <c r="E20" s="6">
        <v>-0.53879999999999995</v>
      </c>
      <c r="F20" s="6">
        <f t="shared" si="4"/>
        <v>1413.0608109299994</v>
      </c>
      <c r="G20" s="6">
        <f t="shared" si="5"/>
        <v>1413.0608109299994</v>
      </c>
      <c r="H20" s="6">
        <v>2.5428000000000002</v>
      </c>
      <c r="I20" s="6">
        <v>0</v>
      </c>
      <c r="J20" s="6">
        <f t="shared" si="6"/>
        <v>1415.6036109299994</v>
      </c>
      <c r="K20" s="6">
        <f t="shared" si="7"/>
        <v>1415.6036109299994</v>
      </c>
      <c r="L20" s="6">
        <v>11.603445000000001</v>
      </c>
      <c r="M20" s="6">
        <v>0</v>
      </c>
      <c r="N20" s="6">
        <f t="shared" si="8"/>
        <v>1427.2070559299993</v>
      </c>
      <c r="O20" s="5">
        <v>10</v>
      </c>
    </row>
    <row r="21" spans="1:15" ht="13.5" customHeight="1" x14ac:dyDescent="0.2">
      <c r="A21" s="4">
        <v>11</v>
      </c>
      <c r="B21" s="24" t="s">
        <v>20</v>
      </c>
      <c r="C21" s="7">
        <v>0</v>
      </c>
      <c r="D21" s="7">
        <v>0</v>
      </c>
      <c r="E21" s="7">
        <v>0</v>
      </c>
      <c r="F21" s="6">
        <f t="shared" si="4"/>
        <v>0</v>
      </c>
      <c r="G21" s="6">
        <f t="shared" si="5"/>
        <v>0</v>
      </c>
      <c r="H21" s="7">
        <v>0</v>
      </c>
      <c r="I21" s="7">
        <v>0</v>
      </c>
      <c r="J21" s="6">
        <f t="shared" si="6"/>
        <v>0</v>
      </c>
      <c r="K21" s="6">
        <f t="shared" si="7"/>
        <v>0</v>
      </c>
      <c r="L21" s="7">
        <v>0</v>
      </c>
      <c r="M21" s="7">
        <v>0</v>
      </c>
      <c r="N21" s="6">
        <f t="shared" si="8"/>
        <v>0</v>
      </c>
      <c r="O21" s="5">
        <v>11</v>
      </c>
    </row>
    <row r="22" spans="1:15" ht="13.5" customHeight="1" x14ac:dyDescent="0.2">
      <c r="A22" s="4">
        <v>12</v>
      </c>
      <c r="B22" s="24" t="s">
        <v>21</v>
      </c>
      <c r="C22" s="6">
        <v>372.07439999999997</v>
      </c>
      <c r="D22" s="6">
        <v>-14.500299999999999</v>
      </c>
      <c r="E22" s="6">
        <v>-0.1</v>
      </c>
      <c r="F22" s="6">
        <f t="shared" si="4"/>
        <v>357.47409999999996</v>
      </c>
      <c r="G22" s="6">
        <f t="shared" si="5"/>
        <v>357.47409999999996</v>
      </c>
      <c r="H22" s="6">
        <v>-1.2198</v>
      </c>
      <c r="I22" s="6">
        <v>0</v>
      </c>
      <c r="J22" s="6">
        <f t="shared" si="6"/>
        <v>356.25429999999994</v>
      </c>
      <c r="K22" s="6">
        <f t="shared" si="7"/>
        <v>356.25429999999994</v>
      </c>
      <c r="L22" s="6">
        <v>0</v>
      </c>
      <c r="M22" s="6">
        <v>0</v>
      </c>
      <c r="N22" s="6">
        <f t="shared" si="8"/>
        <v>356.25429999999994</v>
      </c>
      <c r="O22" s="5">
        <v>12</v>
      </c>
    </row>
    <row r="23" spans="1:15" ht="14.25" customHeight="1" x14ac:dyDescent="0.2">
      <c r="A23" s="4">
        <v>13</v>
      </c>
      <c r="B23" s="23" t="s">
        <v>24</v>
      </c>
      <c r="C23" s="29">
        <f>SUM(C24:C28)</f>
        <v>12036.997475489999</v>
      </c>
      <c r="D23" s="29">
        <f t="shared" ref="D23:N23" si="9">SUM(D24:D28)</f>
        <v>674.18659412999989</v>
      </c>
      <c r="E23" s="29">
        <f t="shared" si="9"/>
        <v>72.204607999999993</v>
      </c>
      <c r="F23" s="29">
        <f t="shared" si="9"/>
        <v>12783.388677619998</v>
      </c>
      <c r="G23" s="29">
        <f t="shared" si="9"/>
        <v>12783.388677619998</v>
      </c>
      <c r="H23" s="29">
        <f t="shared" si="9"/>
        <v>1230.6876469300003</v>
      </c>
      <c r="I23" s="29">
        <f t="shared" si="9"/>
        <v>-56.122367999999994</v>
      </c>
      <c r="J23" s="29">
        <f t="shared" si="9"/>
        <v>13957.953956550002</v>
      </c>
      <c r="K23" s="29">
        <f t="shared" si="9"/>
        <v>13957.953956550002</v>
      </c>
      <c r="L23" s="29">
        <f t="shared" si="9"/>
        <v>-620.99721682000018</v>
      </c>
      <c r="M23" s="29">
        <f t="shared" si="9"/>
        <v>68.19400899999998</v>
      </c>
      <c r="N23" s="29">
        <f t="shared" si="9"/>
        <v>13405.150748729999</v>
      </c>
      <c r="O23" s="5">
        <v>13</v>
      </c>
    </row>
    <row r="24" spans="1:15" ht="13.5" customHeight="1" x14ac:dyDescent="0.2">
      <c r="A24" s="4">
        <v>14</v>
      </c>
      <c r="B24" s="24" t="s">
        <v>17</v>
      </c>
      <c r="C24" s="7">
        <v>26.23855076000001</v>
      </c>
      <c r="D24" s="7">
        <v>5.1705949899999997</v>
      </c>
      <c r="E24" s="7">
        <v>0</v>
      </c>
      <c r="F24" s="6">
        <f t="shared" ref="F24:F28" si="10">SUM(C24:E24)</f>
        <v>31.409145750000008</v>
      </c>
      <c r="G24" s="6">
        <f t="shared" ref="G24:G28" si="11">SUM(F24)</f>
        <v>31.409145750000008</v>
      </c>
      <c r="H24" s="7">
        <v>22.608084249999997</v>
      </c>
      <c r="I24" s="7">
        <v>0</v>
      </c>
      <c r="J24" s="6">
        <f t="shared" ref="J24:J28" si="12">SUM(G24:I24)</f>
        <v>54.017230000000005</v>
      </c>
      <c r="K24" s="6">
        <f t="shared" ref="K24:K28" si="13">SUM(J24)</f>
        <v>54.017230000000005</v>
      </c>
      <c r="L24" s="7">
        <v>10.531029999999999</v>
      </c>
      <c r="M24" s="7">
        <v>0</v>
      </c>
      <c r="N24" s="6">
        <f t="shared" ref="N24:N28" si="14">SUM(K24:M24)</f>
        <v>64.548259999999999</v>
      </c>
      <c r="O24" s="5">
        <v>14</v>
      </c>
    </row>
    <row r="25" spans="1:15" ht="13.5" customHeight="1" x14ac:dyDescent="0.2">
      <c r="A25" s="4">
        <v>15</v>
      </c>
      <c r="B25" s="24" t="s">
        <v>18</v>
      </c>
      <c r="C25" s="7">
        <v>5426.8177719799996</v>
      </c>
      <c r="D25" s="7">
        <v>562.41899999999998</v>
      </c>
      <c r="E25" s="7">
        <v>0</v>
      </c>
      <c r="F25" s="6">
        <f t="shared" si="10"/>
        <v>5989.2367719799995</v>
      </c>
      <c r="G25" s="6">
        <f t="shared" si="11"/>
        <v>5989.2367719799995</v>
      </c>
      <c r="H25" s="7">
        <v>581.93100000000004</v>
      </c>
      <c r="I25" s="7">
        <v>0</v>
      </c>
      <c r="J25" s="6">
        <f t="shared" si="12"/>
        <v>6571.1677719799991</v>
      </c>
      <c r="K25" s="6">
        <f t="shared" si="13"/>
        <v>6571.1677719799991</v>
      </c>
      <c r="L25" s="7">
        <v>-474.58783699999998</v>
      </c>
      <c r="M25" s="7">
        <v>2.0000000000000001E-4</v>
      </c>
      <c r="N25" s="6">
        <f t="shared" si="14"/>
        <v>6096.5801349799995</v>
      </c>
      <c r="O25" s="5">
        <v>15</v>
      </c>
    </row>
    <row r="26" spans="1:15" ht="13.5" customHeight="1" x14ac:dyDescent="0.2">
      <c r="A26" s="4">
        <v>16</v>
      </c>
      <c r="B26" s="24" t="s">
        <v>19</v>
      </c>
      <c r="C26" s="7">
        <v>1762.6879047500001</v>
      </c>
      <c r="D26" s="7">
        <v>37.894199999999991</v>
      </c>
      <c r="E26" s="7">
        <v>-2.0000000000000001E-4</v>
      </c>
      <c r="F26" s="6">
        <f t="shared" si="10"/>
        <v>1800.5819047500001</v>
      </c>
      <c r="G26" s="6">
        <f t="shared" si="11"/>
        <v>1800.5819047500001</v>
      </c>
      <c r="H26" s="7">
        <v>-391.08479999999992</v>
      </c>
      <c r="I26" s="7">
        <v>-2.0000000000000001E-4</v>
      </c>
      <c r="J26" s="6">
        <f t="shared" si="12"/>
        <v>1409.4969047500003</v>
      </c>
      <c r="K26" s="6">
        <f t="shared" si="13"/>
        <v>1409.4969047500003</v>
      </c>
      <c r="L26" s="7">
        <v>384.11214399999994</v>
      </c>
      <c r="M26" s="7">
        <v>1E-4</v>
      </c>
      <c r="N26" s="6">
        <f t="shared" si="14"/>
        <v>1793.6091487500003</v>
      </c>
      <c r="O26" s="5">
        <v>16</v>
      </c>
    </row>
    <row r="27" spans="1:15" ht="13.5" customHeight="1" x14ac:dyDescent="0.2">
      <c r="A27" s="4">
        <v>17</v>
      </c>
      <c r="B27" s="24" t="s">
        <v>20</v>
      </c>
      <c r="C27" s="7">
        <v>1073.4459479999996</v>
      </c>
      <c r="D27" s="7">
        <v>193.88909914000001</v>
      </c>
      <c r="E27" s="7">
        <v>72.104808000000006</v>
      </c>
      <c r="F27" s="6">
        <f t="shared" si="10"/>
        <v>1339.4398551399997</v>
      </c>
      <c r="G27" s="6">
        <f t="shared" si="11"/>
        <v>1339.4398551399997</v>
      </c>
      <c r="H27" s="7">
        <v>-70.184737319999996</v>
      </c>
      <c r="I27" s="7">
        <v>-56.122067999999992</v>
      </c>
      <c r="J27" s="6">
        <f t="shared" si="12"/>
        <v>1213.1330498199998</v>
      </c>
      <c r="K27" s="6">
        <f t="shared" si="13"/>
        <v>1213.1330498199998</v>
      </c>
      <c r="L27" s="7">
        <v>61.500868179999998</v>
      </c>
      <c r="M27" s="7">
        <v>68.193666999999991</v>
      </c>
      <c r="N27" s="6">
        <f t="shared" si="14"/>
        <v>1342.8275849999998</v>
      </c>
      <c r="O27" s="5">
        <v>17</v>
      </c>
    </row>
    <row r="28" spans="1:15" ht="13.5" customHeight="1" x14ac:dyDescent="0.2">
      <c r="A28" s="4">
        <v>18</v>
      </c>
      <c r="B28" s="24" t="s">
        <v>21</v>
      </c>
      <c r="C28" s="7">
        <v>3747.8072999999999</v>
      </c>
      <c r="D28" s="7">
        <v>-125.18630000000003</v>
      </c>
      <c r="E28" s="7">
        <v>0.1</v>
      </c>
      <c r="F28" s="6">
        <f t="shared" si="10"/>
        <v>3622.721</v>
      </c>
      <c r="G28" s="6">
        <f t="shared" si="11"/>
        <v>3622.721</v>
      </c>
      <c r="H28" s="7">
        <v>1087.4181000000001</v>
      </c>
      <c r="I28" s="7">
        <v>-1E-4</v>
      </c>
      <c r="J28" s="6">
        <f t="shared" si="12"/>
        <v>4710.1390000000001</v>
      </c>
      <c r="K28" s="6">
        <f t="shared" si="13"/>
        <v>4710.1390000000001</v>
      </c>
      <c r="L28" s="7">
        <v>-602.55342200000007</v>
      </c>
      <c r="M28" s="7">
        <v>4.1999999999999998E-5</v>
      </c>
      <c r="N28" s="6">
        <f t="shared" si="14"/>
        <v>4107.5856199999998</v>
      </c>
      <c r="O28" s="5">
        <v>18</v>
      </c>
    </row>
    <row r="29" spans="1:15" ht="14.25" customHeight="1" x14ac:dyDescent="0.2">
      <c r="A29" s="4">
        <v>19</v>
      </c>
      <c r="B29" s="23" t="s">
        <v>25</v>
      </c>
      <c r="C29" s="29">
        <f>SUM(C30:C34)</f>
        <v>51051.129767200015</v>
      </c>
      <c r="D29" s="29">
        <f t="shared" ref="D29:N29" si="15">SUM(D30:D34)</f>
        <v>-3623.5993412899998</v>
      </c>
      <c r="E29" s="29">
        <f t="shared" si="15"/>
        <v>-1E-4</v>
      </c>
      <c r="F29" s="29">
        <f t="shared" si="15"/>
        <v>47427.530325910004</v>
      </c>
      <c r="G29" s="29">
        <f t="shared" si="15"/>
        <v>47427.530325910004</v>
      </c>
      <c r="H29" s="29">
        <f t="shared" si="15"/>
        <v>987.15327017000004</v>
      </c>
      <c r="I29" s="29">
        <f t="shared" si="15"/>
        <v>-2.0000000000000001E-4</v>
      </c>
      <c r="J29" s="29">
        <f t="shared" si="15"/>
        <v>48414.683396080007</v>
      </c>
      <c r="K29" s="29">
        <f t="shared" si="15"/>
        <v>48414.683396080007</v>
      </c>
      <c r="L29" s="29">
        <f t="shared" si="15"/>
        <v>229.68785052999988</v>
      </c>
      <c r="M29" s="29">
        <f t="shared" si="15"/>
        <v>-1.5999999999999999E-5</v>
      </c>
      <c r="N29" s="29">
        <f t="shared" si="15"/>
        <v>48644.371230610006</v>
      </c>
      <c r="O29" s="5">
        <v>19</v>
      </c>
    </row>
    <row r="30" spans="1:15" ht="13.5" customHeight="1" x14ac:dyDescent="0.2">
      <c r="A30" s="4">
        <v>20</v>
      </c>
      <c r="B30" s="24" t="s">
        <v>17</v>
      </c>
      <c r="C30" s="7">
        <f>SUM(C36+C42+C48+C54)</f>
        <v>5073.8200999999999</v>
      </c>
      <c r="D30" s="7">
        <f t="shared" ref="D30:N34" si="16">SUM(D36+D42+D48+D54)</f>
        <v>548.72469999999987</v>
      </c>
      <c r="E30" s="7">
        <f t="shared" si="16"/>
        <v>0</v>
      </c>
      <c r="F30" s="7">
        <f t="shared" si="16"/>
        <v>5622.5447999999997</v>
      </c>
      <c r="G30" s="7">
        <f t="shared" si="16"/>
        <v>5622.5447999999997</v>
      </c>
      <c r="H30" s="7">
        <f t="shared" si="16"/>
        <v>572.29880000000003</v>
      </c>
      <c r="I30" s="7">
        <f t="shared" si="16"/>
        <v>0</v>
      </c>
      <c r="J30" s="7">
        <f t="shared" si="16"/>
        <v>6194.8435999999992</v>
      </c>
      <c r="K30" s="7">
        <f t="shared" si="16"/>
        <v>6194.8435999999992</v>
      </c>
      <c r="L30" s="7">
        <f t="shared" si="16"/>
        <v>542.96057899999994</v>
      </c>
      <c r="M30" s="7">
        <f t="shared" si="16"/>
        <v>0</v>
      </c>
      <c r="N30" s="7">
        <f t="shared" si="16"/>
        <v>6737.8041789999988</v>
      </c>
      <c r="O30" s="5">
        <v>20</v>
      </c>
    </row>
    <row r="31" spans="1:15" ht="13.5" customHeight="1" x14ac:dyDescent="0.2">
      <c r="A31" s="4">
        <v>21</v>
      </c>
      <c r="B31" s="24" t="s">
        <v>18</v>
      </c>
      <c r="C31" s="7">
        <f>SUM(C37+C43+C49+C55)</f>
        <v>26098.555627700011</v>
      </c>
      <c r="D31" s="7">
        <f t="shared" si="16"/>
        <v>-4233.2644</v>
      </c>
      <c r="E31" s="7">
        <f t="shared" si="16"/>
        <v>-2.0000000000000001E-4</v>
      </c>
      <c r="F31" s="7">
        <f t="shared" si="16"/>
        <v>21865.291027700012</v>
      </c>
      <c r="G31" s="7">
        <f t="shared" si="16"/>
        <v>21865.291027700012</v>
      </c>
      <c r="H31" s="7">
        <f t="shared" si="16"/>
        <v>1384.2229</v>
      </c>
      <c r="I31" s="7">
        <f t="shared" si="16"/>
        <v>-1E-4</v>
      </c>
      <c r="J31" s="7">
        <f t="shared" si="16"/>
        <v>23249.513827700008</v>
      </c>
      <c r="K31" s="7">
        <f t="shared" si="16"/>
        <v>23249.513827700008</v>
      </c>
      <c r="L31" s="7">
        <f t="shared" si="16"/>
        <v>-29.772161999999923</v>
      </c>
      <c r="M31" s="7">
        <f t="shared" si="16"/>
        <v>0</v>
      </c>
      <c r="N31" s="7">
        <f t="shared" si="16"/>
        <v>23219.74166570001</v>
      </c>
      <c r="O31" s="5">
        <v>21</v>
      </c>
    </row>
    <row r="32" spans="1:15" ht="13.5" customHeight="1" x14ac:dyDescent="0.2">
      <c r="A32" s="4">
        <v>22</v>
      </c>
      <c r="B32" s="24" t="s">
        <v>19</v>
      </c>
      <c r="C32" s="7">
        <f t="shared" ref="C32:N34" si="17">SUM(C38+C44+C50+C56)</f>
        <v>16154.802551320005</v>
      </c>
      <c r="D32" s="7">
        <f t="shared" si="17"/>
        <v>-1293.8234000099999</v>
      </c>
      <c r="E32" s="7">
        <f t="shared" si="16"/>
        <v>2.0000000000000001E-4</v>
      </c>
      <c r="F32" s="7">
        <f t="shared" si="17"/>
        <v>14860.979351310001</v>
      </c>
      <c r="G32" s="7">
        <f t="shared" si="17"/>
        <v>14860.979351310001</v>
      </c>
      <c r="H32" s="7">
        <f t="shared" si="16"/>
        <v>-933.33240000000001</v>
      </c>
      <c r="I32" s="7">
        <f t="shared" si="16"/>
        <v>-1E-4</v>
      </c>
      <c r="J32" s="7">
        <f t="shared" si="16"/>
        <v>13927.646851310001</v>
      </c>
      <c r="K32" s="7">
        <f t="shared" si="16"/>
        <v>13927.646851310001</v>
      </c>
      <c r="L32" s="7">
        <f t="shared" si="16"/>
        <v>-533.86040900000012</v>
      </c>
      <c r="M32" s="7">
        <f t="shared" si="16"/>
        <v>0</v>
      </c>
      <c r="N32" s="7">
        <f t="shared" si="17"/>
        <v>13393.78644231</v>
      </c>
      <c r="O32" s="5">
        <v>22</v>
      </c>
    </row>
    <row r="33" spans="1:15" ht="13.5" customHeight="1" x14ac:dyDescent="0.2">
      <c r="A33" s="4">
        <v>23</v>
      </c>
      <c r="B33" s="24" t="s">
        <v>20</v>
      </c>
      <c r="C33" s="7">
        <f t="shared" si="17"/>
        <v>642.44718817999978</v>
      </c>
      <c r="D33" s="7">
        <f t="shared" si="17"/>
        <v>-276.14374127999997</v>
      </c>
      <c r="E33" s="7">
        <f t="shared" si="16"/>
        <v>0</v>
      </c>
      <c r="F33" s="7">
        <f t="shared" si="17"/>
        <v>366.30344689999981</v>
      </c>
      <c r="G33" s="7">
        <f t="shared" si="17"/>
        <v>366.30344689999981</v>
      </c>
      <c r="H33" s="7">
        <f t="shared" si="16"/>
        <v>103.24367017</v>
      </c>
      <c r="I33" s="7">
        <f t="shared" si="16"/>
        <v>0</v>
      </c>
      <c r="J33" s="7">
        <f t="shared" si="16"/>
        <v>469.54711706999979</v>
      </c>
      <c r="K33" s="7">
        <f t="shared" si="16"/>
        <v>469.54711706999979</v>
      </c>
      <c r="L33" s="7">
        <f t="shared" si="16"/>
        <v>-21.315661469999998</v>
      </c>
      <c r="M33" s="7">
        <f t="shared" si="16"/>
        <v>0</v>
      </c>
      <c r="N33" s="7">
        <f t="shared" si="17"/>
        <v>448.23145559999978</v>
      </c>
      <c r="O33" s="5">
        <v>23</v>
      </c>
    </row>
    <row r="34" spans="1:15" ht="13.5" customHeight="1" x14ac:dyDescent="0.2">
      <c r="A34" s="4">
        <v>24</v>
      </c>
      <c r="B34" s="24" t="s">
        <v>21</v>
      </c>
      <c r="C34" s="7">
        <f t="shared" si="17"/>
        <v>3081.5043000000001</v>
      </c>
      <c r="D34" s="7">
        <f t="shared" si="17"/>
        <v>1630.9075</v>
      </c>
      <c r="E34" s="7">
        <f t="shared" si="16"/>
        <v>-1E-4</v>
      </c>
      <c r="F34" s="7">
        <f t="shared" si="17"/>
        <v>4712.4117000000006</v>
      </c>
      <c r="G34" s="7">
        <f t="shared" si="17"/>
        <v>4712.4117000000006</v>
      </c>
      <c r="H34" s="7">
        <f t="shared" si="16"/>
        <v>-139.27969999999999</v>
      </c>
      <c r="I34" s="7">
        <f t="shared" si="16"/>
        <v>0</v>
      </c>
      <c r="J34" s="7">
        <f t="shared" si="16"/>
        <v>4573.1319999999996</v>
      </c>
      <c r="K34" s="7">
        <f t="shared" si="16"/>
        <v>4573.1319999999996</v>
      </c>
      <c r="L34" s="7">
        <f t="shared" si="16"/>
        <v>271.67550399999993</v>
      </c>
      <c r="M34" s="7">
        <f t="shared" si="16"/>
        <v>-1.5999999999999999E-5</v>
      </c>
      <c r="N34" s="7">
        <f t="shared" si="17"/>
        <v>4844.8074880000004</v>
      </c>
      <c r="O34" s="5">
        <v>24</v>
      </c>
    </row>
    <row r="35" spans="1:15" ht="14.1" customHeight="1" x14ac:dyDescent="0.2">
      <c r="A35" s="4">
        <v>25</v>
      </c>
      <c r="B35" s="25" t="s">
        <v>22</v>
      </c>
      <c r="C35" s="7">
        <f>SUM(C36:C40)</f>
        <v>5822.5999999999995</v>
      </c>
      <c r="D35" s="7">
        <f t="shared" ref="D35:N35" si="18">SUM(D36:D40)</f>
        <v>656.59999999999991</v>
      </c>
      <c r="E35" s="7">
        <f t="shared" si="18"/>
        <v>0</v>
      </c>
      <c r="F35" s="7">
        <f t="shared" si="18"/>
        <v>6479.1999999999989</v>
      </c>
      <c r="G35" s="7">
        <f t="shared" si="18"/>
        <v>6479.1999999999989</v>
      </c>
      <c r="H35" s="7">
        <f t="shared" si="18"/>
        <v>497.9</v>
      </c>
      <c r="I35" s="7">
        <f t="shared" si="18"/>
        <v>0</v>
      </c>
      <c r="J35" s="7">
        <f t="shared" si="18"/>
        <v>6977.0999999999985</v>
      </c>
      <c r="K35" s="7">
        <f t="shared" si="18"/>
        <v>6977.0999999999985</v>
      </c>
      <c r="L35" s="7">
        <f t="shared" si="18"/>
        <v>536.624684</v>
      </c>
      <c r="M35" s="7">
        <f t="shared" si="18"/>
        <v>0</v>
      </c>
      <c r="N35" s="7">
        <f t="shared" si="18"/>
        <v>7513.7246839999989</v>
      </c>
      <c r="O35" s="5">
        <v>25</v>
      </c>
    </row>
    <row r="36" spans="1:15" ht="13.15" customHeight="1" x14ac:dyDescent="0.2">
      <c r="A36" s="4">
        <v>26</v>
      </c>
      <c r="B36" s="26" t="s">
        <v>17</v>
      </c>
      <c r="C36" s="7">
        <v>4672.2</v>
      </c>
      <c r="D36" s="7">
        <v>530.89999999999986</v>
      </c>
      <c r="E36" s="7">
        <v>0</v>
      </c>
      <c r="F36" s="6">
        <f t="shared" ref="F36:F40" si="19">SUM(C36:E36)</f>
        <v>5203.0999999999995</v>
      </c>
      <c r="G36" s="6">
        <f t="shared" ref="G36:G40" si="20">SUM(F36)</f>
        <v>5203.0999999999995</v>
      </c>
      <c r="H36" s="7">
        <v>437.9</v>
      </c>
      <c r="I36" s="7">
        <v>0</v>
      </c>
      <c r="J36" s="6">
        <f t="shared" ref="J36:J40" si="21">SUM(G36:I36)</f>
        <v>5640.9999999999991</v>
      </c>
      <c r="K36" s="6">
        <f t="shared" ref="K36:K40" si="22">SUM(J36)</f>
        <v>5640.9999999999991</v>
      </c>
      <c r="L36" s="7">
        <v>476.624684</v>
      </c>
      <c r="M36" s="7">
        <v>0</v>
      </c>
      <c r="N36" s="6">
        <f t="shared" ref="N36:N40" si="23">SUM(K36:M36)</f>
        <v>6117.6246839999994</v>
      </c>
      <c r="O36" s="5">
        <v>26</v>
      </c>
    </row>
    <row r="37" spans="1:15" ht="13.15" customHeight="1" x14ac:dyDescent="0.2">
      <c r="A37" s="4">
        <v>27</v>
      </c>
      <c r="B37" s="26" t="s">
        <v>18</v>
      </c>
      <c r="C37" s="6">
        <v>0</v>
      </c>
      <c r="D37" s="6">
        <v>0</v>
      </c>
      <c r="E37" s="6">
        <v>0</v>
      </c>
      <c r="F37" s="6">
        <f t="shared" si="19"/>
        <v>0</v>
      </c>
      <c r="G37" s="6">
        <f t="shared" si="20"/>
        <v>0</v>
      </c>
      <c r="H37" s="6">
        <v>0</v>
      </c>
      <c r="I37" s="6">
        <v>0</v>
      </c>
      <c r="J37" s="6">
        <f t="shared" si="21"/>
        <v>0</v>
      </c>
      <c r="K37" s="6">
        <f t="shared" si="22"/>
        <v>0</v>
      </c>
      <c r="L37" s="6">
        <v>0</v>
      </c>
      <c r="M37" s="6">
        <v>0</v>
      </c>
      <c r="N37" s="6">
        <f t="shared" si="23"/>
        <v>0</v>
      </c>
      <c r="O37" s="5">
        <v>27</v>
      </c>
    </row>
    <row r="38" spans="1:15" ht="13.15" customHeight="1" x14ac:dyDescent="0.2">
      <c r="A38" s="4">
        <v>28</v>
      </c>
      <c r="B38" s="26" t="s">
        <v>19</v>
      </c>
      <c r="C38" s="6">
        <v>0</v>
      </c>
      <c r="D38" s="6">
        <v>0</v>
      </c>
      <c r="E38" s="6">
        <v>0</v>
      </c>
      <c r="F38" s="6">
        <f t="shared" si="19"/>
        <v>0</v>
      </c>
      <c r="G38" s="6">
        <f t="shared" si="20"/>
        <v>0</v>
      </c>
      <c r="H38" s="6">
        <v>0</v>
      </c>
      <c r="I38" s="6">
        <v>0</v>
      </c>
      <c r="J38" s="6">
        <f t="shared" si="21"/>
        <v>0</v>
      </c>
      <c r="K38" s="6">
        <f t="shared" si="22"/>
        <v>0</v>
      </c>
      <c r="L38" s="6">
        <v>0</v>
      </c>
      <c r="M38" s="6">
        <v>0</v>
      </c>
      <c r="N38" s="6">
        <f t="shared" si="23"/>
        <v>0</v>
      </c>
      <c r="O38" s="5">
        <v>28</v>
      </c>
    </row>
    <row r="39" spans="1:15" ht="13.15" customHeight="1" x14ac:dyDescent="0.2">
      <c r="A39" s="4">
        <v>29</v>
      </c>
      <c r="B39" s="26" t="s">
        <v>20</v>
      </c>
      <c r="C39" s="6">
        <v>0</v>
      </c>
      <c r="D39" s="6">
        <v>0</v>
      </c>
      <c r="E39" s="6">
        <v>0</v>
      </c>
      <c r="F39" s="6">
        <f t="shared" si="19"/>
        <v>0</v>
      </c>
      <c r="G39" s="6">
        <f t="shared" si="20"/>
        <v>0</v>
      </c>
      <c r="H39" s="6">
        <v>0</v>
      </c>
      <c r="I39" s="6">
        <v>0</v>
      </c>
      <c r="J39" s="6">
        <f t="shared" si="21"/>
        <v>0</v>
      </c>
      <c r="K39" s="6">
        <f t="shared" si="22"/>
        <v>0</v>
      </c>
      <c r="L39" s="6">
        <v>0</v>
      </c>
      <c r="M39" s="6">
        <v>0</v>
      </c>
      <c r="N39" s="6">
        <f t="shared" si="23"/>
        <v>0</v>
      </c>
      <c r="O39" s="5">
        <v>29</v>
      </c>
    </row>
    <row r="40" spans="1:15" ht="13.15" customHeight="1" x14ac:dyDescent="0.2">
      <c r="A40" s="4">
        <v>30</v>
      </c>
      <c r="B40" s="26" t="s">
        <v>21</v>
      </c>
      <c r="C40" s="7">
        <v>1150.3999999999996</v>
      </c>
      <c r="D40" s="7">
        <v>125.7</v>
      </c>
      <c r="E40" s="7">
        <v>0</v>
      </c>
      <c r="F40" s="6">
        <f t="shared" si="19"/>
        <v>1276.0999999999997</v>
      </c>
      <c r="G40" s="6">
        <f t="shared" si="20"/>
        <v>1276.0999999999997</v>
      </c>
      <c r="H40" s="7">
        <v>60</v>
      </c>
      <c r="I40" s="7">
        <v>0</v>
      </c>
      <c r="J40" s="6">
        <f t="shared" si="21"/>
        <v>1336.0999999999997</v>
      </c>
      <c r="K40" s="6">
        <f t="shared" si="22"/>
        <v>1336.0999999999997</v>
      </c>
      <c r="L40" s="7">
        <v>60</v>
      </c>
      <c r="M40" s="7">
        <v>0</v>
      </c>
      <c r="N40" s="6">
        <f t="shared" si="23"/>
        <v>1396.0999999999997</v>
      </c>
      <c r="O40" s="5">
        <v>30</v>
      </c>
    </row>
    <row r="41" spans="1:15" ht="14.1" customHeight="1" x14ac:dyDescent="0.2">
      <c r="A41" s="4">
        <v>31</v>
      </c>
      <c r="B41" s="25" t="s">
        <v>27</v>
      </c>
      <c r="C41" s="7">
        <f>SUM(C42:C46)</f>
        <v>27546.05986454001</v>
      </c>
      <c r="D41" s="7">
        <f t="shared" ref="D41:N41" si="24">SUM(D42:D46)</f>
        <v>-2299.0240999999996</v>
      </c>
      <c r="E41" s="7">
        <f t="shared" si="24"/>
        <v>-1E-4</v>
      </c>
      <c r="F41" s="7">
        <f t="shared" si="24"/>
        <v>25247.03566454001</v>
      </c>
      <c r="G41" s="7">
        <f t="shared" si="24"/>
        <v>25247.03566454001</v>
      </c>
      <c r="H41" s="7">
        <f t="shared" si="24"/>
        <v>-361.18460000000005</v>
      </c>
      <c r="I41" s="7">
        <f t="shared" si="24"/>
        <v>1E-4</v>
      </c>
      <c r="J41" s="7">
        <f t="shared" si="24"/>
        <v>24885.851164540007</v>
      </c>
      <c r="K41" s="7">
        <f t="shared" si="24"/>
        <v>24885.851164540007</v>
      </c>
      <c r="L41" s="7">
        <f t="shared" si="24"/>
        <v>-2051.4691630000002</v>
      </c>
      <c r="M41" s="7">
        <f t="shared" si="24"/>
        <v>-1E-4</v>
      </c>
      <c r="N41" s="7">
        <f t="shared" si="24"/>
        <v>22834.381901540008</v>
      </c>
      <c r="O41" s="5">
        <v>31</v>
      </c>
    </row>
    <row r="42" spans="1:15" ht="13.15" customHeight="1" x14ac:dyDescent="0.2">
      <c r="A42" s="4">
        <v>32</v>
      </c>
      <c r="B42" s="26" t="s">
        <v>17</v>
      </c>
      <c r="C42" s="6">
        <v>0</v>
      </c>
      <c r="D42" s="6">
        <v>0</v>
      </c>
      <c r="E42" s="6">
        <v>0</v>
      </c>
      <c r="F42" s="6">
        <f t="shared" ref="F42:F46" si="25">SUM(C42:E42)</f>
        <v>0</v>
      </c>
      <c r="G42" s="6">
        <f t="shared" ref="G42:G46" si="26">SUM(F42)</f>
        <v>0</v>
      </c>
      <c r="H42" s="6">
        <v>0</v>
      </c>
      <c r="I42" s="6">
        <v>0</v>
      </c>
      <c r="J42" s="6">
        <f t="shared" ref="J42:J46" si="27">SUM(G42:I42)</f>
        <v>0</v>
      </c>
      <c r="K42" s="6">
        <f t="shared" ref="K42:K46" si="28">SUM(J42)</f>
        <v>0</v>
      </c>
      <c r="L42" s="6">
        <v>0</v>
      </c>
      <c r="M42" s="6">
        <v>0</v>
      </c>
      <c r="N42" s="6">
        <f t="shared" ref="N42:N46" si="29">SUM(K42:M42)</f>
        <v>0</v>
      </c>
      <c r="O42" s="5">
        <v>32</v>
      </c>
    </row>
    <row r="43" spans="1:15" ht="13.15" customHeight="1" x14ac:dyDescent="0.2">
      <c r="A43" s="4">
        <v>33</v>
      </c>
      <c r="B43" s="26" t="s">
        <v>18</v>
      </c>
      <c r="C43" s="7">
        <v>16638.408258770007</v>
      </c>
      <c r="D43" s="7">
        <v>-1998.9191999999998</v>
      </c>
      <c r="E43" s="7">
        <v>-1E-4</v>
      </c>
      <c r="F43" s="6">
        <f t="shared" si="25"/>
        <v>14639.488958770007</v>
      </c>
      <c r="G43" s="6">
        <f t="shared" si="26"/>
        <v>14639.488958770007</v>
      </c>
      <c r="H43" s="7">
        <v>335.98180000000002</v>
      </c>
      <c r="I43" s="7">
        <v>0</v>
      </c>
      <c r="J43" s="6">
        <f t="shared" si="27"/>
        <v>14975.470758770007</v>
      </c>
      <c r="K43" s="6">
        <f t="shared" si="28"/>
        <v>14975.470758770007</v>
      </c>
      <c r="L43" s="7">
        <v>-369.47911100000005</v>
      </c>
      <c r="M43" s="7">
        <v>0</v>
      </c>
      <c r="N43" s="6">
        <f t="shared" si="29"/>
        <v>14605.991647770006</v>
      </c>
      <c r="O43" s="5">
        <v>33</v>
      </c>
    </row>
    <row r="44" spans="1:15" ht="13.15" customHeight="1" x14ac:dyDescent="0.2">
      <c r="A44" s="4">
        <v>34</v>
      </c>
      <c r="B44" s="26" t="s">
        <v>19</v>
      </c>
      <c r="C44" s="7">
        <v>10650.151605770003</v>
      </c>
      <c r="D44" s="7">
        <v>-300.10490000000004</v>
      </c>
      <c r="E44" s="7">
        <v>0</v>
      </c>
      <c r="F44" s="6">
        <f t="shared" si="25"/>
        <v>10350.046705770003</v>
      </c>
      <c r="G44" s="6">
        <f t="shared" si="26"/>
        <v>10350.046705770003</v>
      </c>
      <c r="H44" s="7">
        <v>-697.16640000000007</v>
      </c>
      <c r="I44" s="7">
        <v>1E-4</v>
      </c>
      <c r="J44" s="6">
        <f t="shared" si="27"/>
        <v>9652.8804057700017</v>
      </c>
      <c r="K44" s="6">
        <f t="shared" si="28"/>
        <v>9652.8804057700017</v>
      </c>
      <c r="L44" s="7">
        <v>-1681.9900520000001</v>
      </c>
      <c r="M44" s="7">
        <v>-1E-4</v>
      </c>
      <c r="N44" s="6">
        <f t="shared" si="29"/>
        <v>7970.8902537700014</v>
      </c>
      <c r="O44" s="5">
        <v>34</v>
      </c>
    </row>
    <row r="45" spans="1:15" ht="13.15" customHeight="1" x14ac:dyDescent="0.2">
      <c r="A45" s="4">
        <v>35</v>
      </c>
      <c r="B45" s="26" t="s">
        <v>20</v>
      </c>
      <c r="C45" s="6">
        <v>257.5</v>
      </c>
      <c r="D45" s="6">
        <v>0</v>
      </c>
      <c r="E45" s="6">
        <v>0</v>
      </c>
      <c r="F45" s="6">
        <f t="shared" si="25"/>
        <v>257.5</v>
      </c>
      <c r="G45" s="6">
        <f t="shared" si="26"/>
        <v>257.5</v>
      </c>
      <c r="H45" s="6">
        <v>0</v>
      </c>
      <c r="I45" s="6">
        <v>0</v>
      </c>
      <c r="J45" s="6">
        <f t="shared" si="27"/>
        <v>257.5</v>
      </c>
      <c r="K45" s="6">
        <f t="shared" si="28"/>
        <v>257.5</v>
      </c>
      <c r="L45" s="6">
        <v>0</v>
      </c>
      <c r="M45" s="6">
        <v>0</v>
      </c>
      <c r="N45" s="6">
        <f t="shared" si="29"/>
        <v>257.5</v>
      </c>
      <c r="O45" s="5">
        <v>35</v>
      </c>
    </row>
    <row r="46" spans="1:15" ht="13.15" customHeight="1" x14ac:dyDescent="0.2">
      <c r="A46" s="4">
        <v>36</v>
      </c>
      <c r="B46" s="26" t="s">
        <v>21</v>
      </c>
      <c r="C46" s="6">
        <v>0</v>
      </c>
      <c r="D46" s="6">
        <v>0</v>
      </c>
      <c r="E46" s="6">
        <v>0</v>
      </c>
      <c r="F46" s="6">
        <f t="shared" si="25"/>
        <v>0</v>
      </c>
      <c r="G46" s="6">
        <f t="shared" si="26"/>
        <v>0</v>
      </c>
      <c r="H46" s="6">
        <v>0</v>
      </c>
      <c r="I46" s="6">
        <v>0</v>
      </c>
      <c r="J46" s="6">
        <f t="shared" si="27"/>
        <v>0</v>
      </c>
      <c r="K46" s="6">
        <f t="shared" si="28"/>
        <v>0</v>
      </c>
      <c r="L46" s="6">
        <v>0</v>
      </c>
      <c r="M46" s="6">
        <v>0</v>
      </c>
      <c r="N46" s="6">
        <f t="shared" si="29"/>
        <v>0</v>
      </c>
      <c r="O46" s="5">
        <v>36</v>
      </c>
    </row>
    <row r="47" spans="1:15" ht="14.1" customHeight="1" x14ac:dyDescent="0.2">
      <c r="A47" s="4">
        <v>37</v>
      </c>
      <c r="B47" s="25" t="s">
        <v>28</v>
      </c>
      <c r="C47" s="7">
        <f>SUM(C48:C52)</f>
        <v>16956.36661968</v>
      </c>
      <c r="D47" s="7">
        <f t="shared" ref="D47:N47" si="30">SUM(D48:D52)</f>
        <v>-3004.8335942799995</v>
      </c>
      <c r="E47" s="7">
        <f t="shared" si="30"/>
        <v>-1E-4</v>
      </c>
      <c r="F47" s="7">
        <f t="shared" si="30"/>
        <v>13951.532925400003</v>
      </c>
      <c r="G47" s="7">
        <f t="shared" si="30"/>
        <v>13951.532925400003</v>
      </c>
      <c r="H47" s="7">
        <f t="shared" si="30"/>
        <v>582.8225321299999</v>
      </c>
      <c r="I47" s="7">
        <f t="shared" si="30"/>
        <v>-2.0000000000000001E-4</v>
      </c>
      <c r="J47" s="7">
        <f t="shared" si="30"/>
        <v>14534.355257530002</v>
      </c>
      <c r="K47" s="7">
        <f t="shared" si="30"/>
        <v>14534.355257530002</v>
      </c>
      <c r="L47" s="7">
        <f t="shared" si="30"/>
        <v>1559.01158115</v>
      </c>
      <c r="M47" s="7">
        <f t="shared" si="30"/>
        <v>-1.5999999999999999E-5</v>
      </c>
      <c r="N47" s="7">
        <f t="shared" si="30"/>
        <v>16093.36682268</v>
      </c>
      <c r="O47" s="5">
        <v>37</v>
      </c>
    </row>
    <row r="48" spans="1:15" ht="13.15" customHeight="1" x14ac:dyDescent="0.2">
      <c r="A48" s="4">
        <v>38</v>
      </c>
      <c r="B48" s="26" t="s">
        <v>17</v>
      </c>
      <c r="C48" s="9">
        <v>181.02010000000001</v>
      </c>
      <c r="D48" s="6">
        <v>17.3247</v>
      </c>
      <c r="E48" s="6">
        <v>0</v>
      </c>
      <c r="F48" s="6">
        <f t="shared" ref="F48:F52" si="31">SUM(C48:E48)</f>
        <v>198.34480000000002</v>
      </c>
      <c r="G48" s="6">
        <f t="shared" ref="G48:G52" si="32">SUM(F48)</f>
        <v>198.34480000000002</v>
      </c>
      <c r="H48" s="6">
        <v>47.198800000000006</v>
      </c>
      <c r="I48" s="6">
        <v>0</v>
      </c>
      <c r="J48" s="6">
        <f t="shared" ref="J48:J52" si="33">SUM(G48:I48)</f>
        <v>245.54360000000003</v>
      </c>
      <c r="K48" s="6">
        <f t="shared" ref="K48:K52" si="34">SUM(J48)</f>
        <v>245.54360000000003</v>
      </c>
      <c r="L48" s="6">
        <v>34.799759999999999</v>
      </c>
      <c r="M48" s="6">
        <v>0</v>
      </c>
      <c r="N48" s="6">
        <f t="shared" ref="N48:N52" si="35">SUM(K48:M48)</f>
        <v>280.34336000000002</v>
      </c>
      <c r="O48" s="5">
        <v>38</v>
      </c>
    </row>
    <row r="49" spans="1:15" ht="13.15" customHeight="1" x14ac:dyDescent="0.2">
      <c r="A49" s="4">
        <v>39</v>
      </c>
      <c r="B49" s="26" t="s">
        <v>18</v>
      </c>
      <c r="C49" s="7">
        <v>9264.4434889700024</v>
      </c>
      <c r="D49" s="6">
        <v>-2229.2368999999999</v>
      </c>
      <c r="E49" s="6">
        <v>-1E-4</v>
      </c>
      <c r="F49" s="6">
        <f t="shared" si="31"/>
        <v>7035.2064889700023</v>
      </c>
      <c r="G49" s="6">
        <f t="shared" si="32"/>
        <v>7035.2064889700023</v>
      </c>
      <c r="H49" s="6">
        <v>932.0302999999999</v>
      </c>
      <c r="I49" s="6">
        <v>-1E-4</v>
      </c>
      <c r="J49" s="6">
        <f t="shared" si="33"/>
        <v>7967.2366889700015</v>
      </c>
      <c r="K49" s="6">
        <f t="shared" si="34"/>
        <v>7967.2366889700015</v>
      </c>
      <c r="L49" s="6">
        <v>191.3860360000001</v>
      </c>
      <c r="M49" s="6">
        <v>0</v>
      </c>
      <c r="N49" s="6">
        <f t="shared" si="35"/>
        <v>8158.6227249700014</v>
      </c>
      <c r="O49" s="5">
        <v>39</v>
      </c>
    </row>
    <row r="50" spans="1:15" ht="13.15" customHeight="1" x14ac:dyDescent="0.2">
      <c r="A50" s="4">
        <v>40</v>
      </c>
      <c r="B50" s="26" t="s">
        <v>19</v>
      </c>
      <c r="C50" s="7">
        <v>5439.0131067100001</v>
      </c>
      <c r="D50" s="6">
        <v>-997.1961</v>
      </c>
      <c r="E50" s="6">
        <v>1E-4</v>
      </c>
      <c r="F50" s="6">
        <f t="shared" si="31"/>
        <v>4441.8171067100002</v>
      </c>
      <c r="G50" s="6">
        <f t="shared" si="32"/>
        <v>4441.8171067100002</v>
      </c>
      <c r="H50" s="6">
        <v>-224.41909999999999</v>
      </c>
      <c r="I50" s="6">
        <v>-1E-4</v>
      </c>
      <c r="J50" s="6">
        <f t="shared" si="33"/>
        <v>4217.3979067099999</v>
      </c>
      <c r="K50" s="6">
        <f t="shared" si="34"/>
        <v>4217.3979067099999</v>
      </c>
      <c r="L50" s="6">
        <v>1127.2489849999999</v>
      </c>
      <c r="M50" s="6">
        <v>0</v>
      </c>
      <c r="N50" s="6">
        <f t="shared" si="35"/>
        <v>5344.6468917100001</v>
      </c>
      <c r="O50" s="5">
        <v>40</v>
      </c>
    </row>
    <row r="51" spans="1:15" ht="13.15" customHeight="1" x14ac:dyDescent="0.2">
      <c r="A51" s="4">
        <v>41</v>
      </c>
      <c r="B51" s="26" t="s">
        <v>20</v>
      </c>
      <c r="C51" s="6">
        <v>292.58562399999977</v>
      </c>
      <c r="D51" s="6">
        <v>-274.13279427999998</v>
      </c>
      <c r="E51" s="6">
        <v>0</v>
      </c>
      <c r="F51" s="6">
        <f t="shared" si="31"/>
        <v>18.452829719999784</v>
      </c>
      <c r="G51" s="6">
        <f t="shared" si="32"/>
        <v>18.452829719999784</v>
      </c>
      <c r="H51" s="6">
        <v>37.292232130000002</v>
      </c>
      <c r="I51" s="6">
        <v>0</v>
      </c>
      <c r="J51" s="6">
        <f t="shared" si="33"/>
        <v>55.745061849999786</v>
      </c>
      <c r="K51" s="6">
        <f t="shared" si="34"/>
        <v>55.745061849999786</v>
      </c>
      <c r="L51" s="6">
        <v>3.9012961500000003</v>
      </c>
      <c r="M51" s="6">
        <v>0</v>
      </c>
      <c r="N51" s="6">
        <f t="shared" si="35"/>
        <v>59.646357999999786</v>
      </c>
      <c r="O51" s="5">
        <v>41</v>
      </c>
    </row>
    <row r="52" spans="1:15" ht="13.15" customHeight="1" x14ac:dyDescent="0.2">
      <c r="A52" s="4">
        <v>42</v>
      </c>
      <c r="B52" s="26" t="s">
        <v>21</v>
      </c>
      <c r="C52" s="9">
        <v>1779.3043000000007</v>
      </c>
      <c r="D52" s="9">
        <v>478.40750000000003</v>
      </c>
      <c r="E52" s="9">
        <v>-1E-4</v>
      </c>
      <c r="F52" s="6">
        <f t="shared" si="31"/>
        <v>2257.7117000000007</v>
      </c>
      <c r="G52" s="6">
        <f t="shared" si="32"/>
        <v>2257.7117000000007</v>
      </c>
      <c r="H52" s="9">
        <v>-209.27969999999999</v>
      </c>
      <c r="I52" s="9">
        <v>0</v>
      </c>
      <c r="J52" s="6">
        <f t="shared" si="33"/>
        <v>2048.4320000000007</v>
      </c>
      <c r="K52" s="6">
        <f t="shared" si="34"/>
        <v>2048.4320000000007</v>
      </c>
      <c r="L52" s="9">
        <v>201.67550399999996</v>
      </c>
      <c r="M52" s="9">
        <v>-1.5999999999999999E-5</v>
      </c>
      <c r="N52" s="6">
        <f t="shared" si="35"/>
        <v>2250.1074880000006</v>
      </c>
      <c r="O52" s="5">
        <v>42</v>
      </c>
    </row>
    <row r="53" spans="1:15" ht="14.1" customHeight="1" x14ac:dyDescent="0.2">
      <c r="A53" s="4">
        <v>43</v>
      </c>
      <c r="B53" s="25" t="s">
        <v>29</v>
      </c>
      <c r="C53" s="7">
        <f>SUM(C54:C58)</f>
        <v>726.10328298000013</v>
      </c>
      <c r="D53" s="7">
        <f t="shared" ref="D53:N53" si="36">SUM(D54:D58)</f>
        <v>1023.6583529899999</v>
      </c>
      <c r="E53" s="7">
        <f t="shared" si="36"/>
        <v>1E-4</v>
      </c>
      <c r="F53" s="7">
        <f t="shared" si="36"/>
        <v>1749.7617359700002</v>
      </c>
      <c r="G53" s="7">
        <f t="shared" si="36"/>
        <v>1749.7617359700002</v>
      </c>
      <c r="H53" s="7">
        <f t="shared" si="36"/>
        <v>267.61533803999998</v>
      </c>
      <c r="I53" s="7">
        <f t="shared" si="36"/>
        <v>-1E-4</v>
      </c>
      <c r="J53" s="7">
        <f t="shared" si="36"/>
        <v>2017.3769740100001</v>
      </c>
      <c r="K53" s="7">
        <f t="shared" si="36"/>
        <v>2017.3769740100001</v>
      </c>
      <c r="L53" s="7">
        <f t="shared" si="36"/>
        <v>185.52074838000001</v>
      </c>
      <c r="M53" s="7">
        <f t="shared" si="36"/>
        <v>1E-4</v>
      </c>
      <c r="N53" s="7">
        <f t="shared" si="36"/>
        <v>2202.8978223900003</v>
      </c>
      <c r="O53" s="5">
        <v>43</v>
      </c>
    </row>
    <row r="54" spans="1:15" ht="13.15" customHeight="1" x14ac:dyDescent="0.2">
      <c r="A54" s="4">
        <v>44</v>
      </c>
      <c r="B54" s="26" t="s">
        <v>17</v>
      </c>
      <c r="C54" s="7">
        <v>220.59999999999997</v>
      </c>
      <c r="D54" s="6">
        <v>0.5</v>
      </c>
      <c r="E54" s="6">
        <v>0</v>
      </c>
      <c r="F54" s="6">
        <f t="shared" ref="F54:F58" si="37">SUM(C54:E54)</f>
        <v>221.09999999999997</v>
      </c>
      <c r="G54" s="6">
        <f t="shared" ref="G54:G58" si="38">SUM(F54)</f>
        <v>221.09999999999997</v>
      </c>
      <c r="H54" s="6">
        <v>87.199999999999989</v>
      </c>
      <c r="I54" s="6">
        <v>0</v>
      </c>
      <c r="J54" s="6">
        <f t="shared" ref="J54:J58" si="39">SUM(G54:I54)</f>
        <v>308.29999999999995</v>
      </c>
      <c r="K54" s="6">
        <f t="shared" ref="K54:K58" si="40">SUM(J54)</f>
        <v>308.29999999999995</v>
      </c>
      <c r="L54" s="6">
        <v>31.536134999999998</v>
      </c>
      <c r="M54" s="6">
        <v>0</v>
      </c>
      <c r="N54" s="6">
        <f t="shared" ref="N54:N58" si="41">SUM(K54:M54)</f>
        <v>339.83613499999996</v>
      </c>
      <c r="O54" s="5">
        <v>44</v>
      </c>
    </row>
    <row r="55" spans="1:15" ht="13.15" customHeight="1" x14ac:dyDescent="0.2">
      <c r="A55" s="4">
        <v>45</v>
      </c>
      <c r="B55" s="26" t="s">
        <v>18</v>
      </c>
      <c r="C55" s="7">
        <v>195.70387996000031</v>
      </c>
      <c r="D55" s="6">
        <v>-5.1082999999999998</v>
      </c>
      <c r="E55" s="6">
        <v>0</v>
      </c>
      <c r="F55" s="6">
        <f t="shared" si="37"/>
        <v>190.59557996000029</v>
      </c>
      <c r="G55" s="6">
        <f t="shared" si="38"/>
        <v>190.59557996000029</v>
      </c>
      <c r="H55" s="6">
        <v>116.21079999999999</v>
      </c>
      <c r="I55" s="6">
        <v>0</v>
      </c>
      <c r="J55" s="6">
        <f t="shared" si="39"/>
        <v>306.8063799600003</v>
      </c>
      <c r="K55" s="6">
        <f t="shared" si="40"/>
        <v>306.8063799600003</v>
      </c>
      <c r="L55" s="6">
        <v>148.32091300000002</v>
      </c>
      <c r="M55" s="6">
        <v>0</v>
      </c>
      <c r="N55" s="6">
        <f t="shared" si="41"/>
        <v>455.12729296000032</v>
      </c>
      <c r="O55" s="5">
        <v>45</v>
      </c>
    </row>
    <row r="56" spans="1:15" ht="13.15" customHeight="1" x14ac:dyDescent="0.2">
      <c r="A56" s="4">
        <v>46</v>
      </c>
      <c r="B56" s="26" t="s">
        <v>19</v>
      </c>
      <c r="C56" s="7">
        <v>65.637838840000001</v>
      </c>
      <c r="D56" s="6">
        <v>3.4775999899999999</v>
      </c>
      <c r="E56" s="6">
        <v>1E-4</v>
      </c>
      <c r="F56" s="6">
        <f t="shared" si="37"/>
        <v>69.115538830000006</v>
      </c>
      <c r="G56" s="6">
        <f t="shared" si="38"/>
        <v>69.115538830000006</v>
      </c>
      <c r="H56" s="6">
        <v>-11.746900000000004</v>
      </c>
      <c r="I56" s="6">
        <v>-1E-4</v>
      </c>
      <c r="J56" s="6">
        <f t="shared" si="39"/>
        <v>57.368538829999999</v>
      </c>
      <c r="K56" s="6">
        <f t="shared" si="40"/>
        <v>57.368538829999999</v>
      </c>
      <c r="L56" s="6">
        <v>20.880657999999997</v>
      </c>
      <c r="M56" s="6">
        <v>1E-4</v>
      </c>
      <c r="N56" s="6">
        <f t="shared" si="41"/>
        <v>78.249296829999992</v>
      </c>
      <c r="O56" s="5">
        <v>46</v>
      </c>
    </row>
    <row r="57" spans="1:15" ht="13.15" customHeight="1" x14ac:dyDescent="0.2">
      <c r="A57" s="4">
        <v>47</v>
      </c>
      <c r="B57" s="26" t="s">
        <v>20</v>
      </c>
      <c r="C57" s="8">
        <v>92.361564180000002</v>
      </c>
      <c r="D57" s="8">
        <v>-2.0109469999999998</v>
      </c>
      <c r="E57" s="8">
        <v>0</v>
      </c>
      <c r="F57" s="6">
        <f t="shared" si="37"/>
        <v>90.35061718</v>
      </c>
      <c r="G57" s="6">
        <f t="shared" si="38"/>
        <v>90.35061718</v>
      </c>
      <c r="H57" s="8">
        <v>65.951438039999999</v>
      </c>
      <c r="I57" s="8">
        <v>0</v>
      </c>
      <c r="J57" s="6">
        <f t="shared" si="39"/>
        <v>156.30205522</v>
      </c>
      <c r="K57" s="6">
        <f t="shared" si="40"/>
        <v>156.30205522</v>
      </c>
      <c r="L57" s="8">
        <v>-25.216957619999999</v>
      </c>
      <c r="M57" s="8">
        <v>0</v>
      </c>
      <c r="N57" s="6">
        <f t="shared" si="41"/>
        <v>131.08509760000001</v>
      </c>
      <c r="O57" s="5">
        <v>47</v>
      </c>
    </row>
    <row r="58" spans="1:15" ht="13.15" customHeight="1" x14ac:dyDescent="0.2">
      <c r="A58" s="4">
        <v>48</v>
      </c>
      <c r="B58" s="26" t="s">
        <v>21</v>
      </c>
      <c r="C58" s="9">
        <v>151.79999999999993</v>
      </c>
      <c r="D58" s="9">
        <v>1026.8</v>
      </c>
      <c r="E58" s="9">
        <v>0</v>
      </c>
      <c r="F58" s="6">
        <f t="shared" si="37"/>
        <v>1178.5999999999999</v>
      </c>
      <c r="G58" s="6">
        <f t="shared" si="38"/>
        <v>1178.5999999999999</v>
      </c>
      <c r="H58" s="9">
        <v>10</v>
      </c>
      <c r="I58" s="9">
        <v>0</v>
      </c>
      <c r="J58" s="6">
        <f t="shared" si="39"/>
        <v>1188.5999999999999</v>
      </c>
      <c r="K58" s="6">
        <f t="shared" si="40"/>
        <v>1188.5999999999999</v>
      </c>
      <c r="L58" s="9">
        <v>10</v>
      </c>
      <c r="M58" s="9">
        <v>0</v>
      </c>
      <c r="N58" s="6">
        <f t="shared" si="41"/>
        <v>1198.5999999999999</v>
      </c>
      <c r="O58" s="5">
        <v>48</v>
      </c>
    </row>
    <row r="59" spans="1:15" ht="14.25" customHeight="1" x14ac:dyDescent="0.2">
      <c r="A59" s="4">
        <v>49</v>
      </c>
      <c r="B59" s="23" t="s">
        <v>26</v>
      </c>
      <c r="C59" s="29">
        <f>SUM(C60:C64)</f>
        <v>4744.6529108800005</v>
      </c>
      <c r="D59" s="29">
        <f t="shared" ref="D59:N59" si="42">SUM(D60:D64)</f>
        <v>-971.10919999999987</v>
      </c>
      <c r="E59" s="29">
        <f t="shared" si="42"/>
        <v>14.417100000000001</v>
      </c>
      <c r="F59" s="29">
        <f t="shared" si="42"/>
        <v>3787.9608108800007</v>
      </c>
      <c r="G59" s="29">
        <f t="shared" si="42"/>
        <v>3787.9608108800007</v>
      </c>
      <c r="H59" s="29">
        <f t="shared" si="42"/>
        <v>-632.34040000000027</v>
      </c>
      <c r="I59" s="29">
        <f t="shared" si="42"/>
        <v>-6.3801000000000005</v>
      </c>
      <c r="J59" s="29">
        <f t="shared" si="42"/>
        <v>3149.2403108800004</v>
      </c>
      <c r="K59" s="29">
        <f t="shared" si="42"/>
        <v>3149.2403108800004</v>
      </c>
      <c r="L59" s="29">
        <f t="shared" si="42"/>
        <v>1227.1364779999999</v>
      </c>
      <c r="M59" s="29">
        <f t="shared" si="42"/>
        <v>-1.8399520000000003</v>
      </c>
      <c r="N59" s="29">
        <f t="shared" si="42"/>
        <v>4374.53683688</v>
      </c>
      <c r="O59" s="5">
        <v>49</v>
      </c>
    </row>
    <row r="60" spans="1:15" ht="13.5" customHeight="1" x14ac:dyDescent="0.2">
      <c r="A60" s="4">
        <v>51</v>
      </c>
      <c r="B60" s="24" t="s">
        <v>17</v>
      </c>
      <c r="C60" s="6">
        <v>0</v>
      </c>
      <c r="D60" s="6">
        <v>0</v>
      </c>
      <c r="E60" s="6">
        <v>0</v>
      </c>
      <c r="F60" s="6">
        <f t="shared" ref="F60:F64" si="43">SUM(C60:E60)</f>
        <v>0</v>
      </c>
      <c r="G60" s="6">
        <f t="shared" ref="G60:G64" si="44">SUM(F60)</f>
        <v>0</v>
      </c>
      <c r="H60" s="6">
        <v>0</v>
      </c>
      <c r="I60" s="6">
        <v>0</v>
      </c>
      <c r="J60" s="6">
        <f t="shared" ref="J60:J64" si="45">SUM(G60:I60)</f>
        <v>0</v>
      </c>
      <c r="K60" s="6">
        <f t="shared" ref="K60:K64" si="46">SUM(J60)</f>
        <v>0</v>
      </c>
      <c r="L60" s="6">
        <v>0</v>
      </c>
      <c r="M60" s="6">
        <v>0</v>
      </c>
      <c r="N60" s="6">
        <f t="shared" ref="N60:N64" si="47">SUM(K60:M60)</f>
        <v>0</v>
      </c>
      <c r="O60" s="5">
        <v>51</v>
      </c>
    </row>
    <row r="61" spans="1:15" ht="13.5" customHeight="1" x14ac:dyDescent="0.2">
      <c r="A61" s="4">
        <v>52</v>
      </c>
      <c r="B61" s="24" t="s">
        <v>18</v>
      </c>
      <c r="C61" s="6">
        <v>0</v>
      </c>
      <c r="D61" s="6">
        <v>0</v>
      </c>
      <c r="E61" s="6">
        <v>0</v>
      </c>
      <c r="F61" s="6">
        <f t="shared" si="43"/>
        <v>0</v>
      </c>
      <c r="G61" s="6">
        <f t="shared" si="44"/>
        <v>0</v>
      </c>
      <c r="H61" s="6">
        <v>0</v>
      </c>
      <c r="I61" s="6">
        <v>0</v>
      </c>
      <c r="J61" s="6">
        <f t="shared" si="45"/>
        <v>0</v>
      </c>
      <c r="K61" s="6">
        <f t="shared" si="46"/>
        <v>0</v>
      </c>
      <c r="L61" s="6">
        <v>0</v>
      </c>
      <c r="M61" s="6">
        <v>0</v>
      </c>
      <c r="N61" s="6">
        <f t="shared" si="47"/>
        <v>0</v>
      </c>
      <c r="O61" s="5">
        <v>52</v>
      </c>
    </row>
    <row r="62" spans="1:15" ht="13.5" customHeight="1" x14ac:dyDescent="0.2">
      <c r="A62" s="4">
        <v>53</v>
      </c>
      <c r="B62" s="24" t="s">
        <v>19</v>
      </c>
      <c r="C62" s="6">
        <v>0</v>
      </c>
      <c r="D62" s="6">
        <v>0</v>
      </c>
      <c r="E62" s="6">
        <v>0</v>
      </c>
      <c r="F62" s="6">
        <f t="shared" si="43"/>
        <v>0</v>
      </c>
      <c r="G62" s="6">
        <f t="shared" si="44"/>
        <v>0</v>
      </c>
      <c r="H62" s="6">
        <v>0</v>
      </c>
      <c r="I62" s="6">
        <v>0</v>
      </c>
      <c r="J62" s="6">
        <f t="shared" si="45"/>
        <v>0</v>
      </c>
      <c r="K62" s="6">
        <f t="shared" si="46"/>
        <v>0</v>
      </c>
      <c r="L62" s="6">
        <v>0</v>
      </c>
      <c r="M62" s="6">
        <v>0</v>
      </c>
      <c r="N62" s="6">
        <f t="shared" si="47"/>
        <v>0</v>
      </c>
      <c r="O62" s="5">
        <v>53</v>
      </c>
    </row>
    <row r="63" spans="1:15" ht="13.5" customHeight="1" x14ac:dyDescent="0.2">
      <c r="A63" s="4">
        <v>54</v>
      </c>
      <c r="B63" s="24" t="s">
        <v>20</v>
      </c>
      <c r="C63" s="6">
        <v>0</v>
      </c>
      <c r="D63" s="6">
        <v>0</v>
      </c>
      <c r="E63" s="6">
        <v>0</v>
      </c>
      <c r="F63" s="6">
        <f t="shared" si="43"/>
        <v>0</v>
      </c>
      <c r="G63" s="6">
        <f t="shared" si="44"/>
        <v>0</v>
      </c>
      <c r="H63" s="6">
        <v>0</v>
      </c>
      <c r="I63" s="6">
        <v>0</v>
      </c>
      <c r="J63" s="6">
        <f t="shared" si="45"/>
        <v>0</v>
      </c>
      <c r="K63" s="6">
        <f t="shared" si="46"/>
        <v>0</v>
      </c>
      <c r="L63" s="6">
        <v>0</v>
      </c>
      <c r="M63" s="6">
        <v>0</v>
      </c>
      <c r="N63" s="6">
        <f t="shared" si="47"/>
        <v>0</v>
      </c>
      <c r="O63" s="5">
        <v>54</v>
      </c>
    </row>
    <row r="64" spans="1:15" ht="13.5" customHeight="1" x14ac:dyDescent="0.2">
      <c r="A64" s="4">
        <v>55</v>
      </c>
      <c r="B64" s="24" t="s">
        <v>21</v>
      </c>
      <c r="C64" s="7">
        <v>4744.6529108800005</v>
      </c>
      <c r="D64" s="7">
        <v>-971.10919999999987</v>
      </c>
      <c r="E64" s="7">
        <v>14.417100000000001</v>
      </c>
      <c r="F64" s="6">
        <f t="shared" si="43"/>
        <v>3787.9608108800007</v>
      </c>
      <c r="G64" s="6">
        <f t="shared" si="44"/>
        <v>3787.9608108800007</v>
      </c>
      <c r="H64" s="7">
        <v>-632.34040000000027</v>
      </c>
      <c r="I64" s="7">
        <v>-6.3801000000000005</v>
      </c>
      <c r="J64" s="6">
        <f t="shared" si="45"/>
        <v>3149.2403108800004</v>
      </c>
      <c r="K64" s="6">
        <f t="shared" si="46"/>
        <v>3149.2403108800004</v>
      </c>
      <c r="L64" s="7">
        <v>1227.1364779999999</v>
      </c>
      <c r="M64" s="7">
        <v>-1.8399520000000003</v>
      </c>
      <c r="N64" s="6">
        <f t="shared" si="47"/>
        <v>4374.53683688</v>
      </c>
      <c r="O64" s="5">
        <v>55</v>
      </c>
    </row>
    <row r="65" spans="1:15" ht="14.1" customHeight="1" x14ac:dyDescent="0.2">
      <c r="A65" s="4">
        <v>56</v>
      </c>
      <c r="B65" s="27" t="s">
        <v>15</v>
      </c>
      <c r="C65" s="28">
        <f>SUM(C66:C70)</f>
        <v>121841.28619745999</v>
      </c>
      <c r="D65" s="28">
        <f t="shared" ref="D65:N65" si="48">SUM(D66:D70)</f>
        <v>1767.9714819899991</v>
      </c>
      <c r="E65" s="28">
        <f t="shared" si="48"/>
        <v>-48.750300000000017</v>
      </c>
      <c r="F65" s="28">
        <f t="shared" si="48"/>
        <v>123560.50737944999</v>
      </c>
      <c r="G65" s="28">
        <f t="shared" si="48"/>
        <v>123560.50737944999</v>
      </c>
      <c r="H65" s="28">
        <f t="shared" si="48"/>
        <v>7877.9599046099993</v>
      </c>
      <c r="I65" s="28">
        <f t="shared" si="48"/>
        <v>-23.003800000000012</v>
      </c>
      <c r="J65" s="28">
        <f t="shared" si="48"/>
        <v>131415.46348406002</v>
      </c>
      <c r="K65" s="28">
        <f t="shared" si="48"/>
        <v>131415.46348406002</v>
      </c>
      <c r="L65" s="28">
        <f t="shared" si="48"/>
        <v>6184.0873986999995</v>
      </c>
      <c r="M65" s="28">
        <f t="shared" si="48"/>
        <v>-44.545331000000019</v>
      </c>
      <c r="N65" s="28">
        <f t="shared" si="48"/>
        <v>137555.00555176</v>
      </c>
      <c r="O65" s="5">
        <v>56</v>
      </c>
    </row>
    <row r="66" spans="1:15" x14ac:dyDescent="0.2">
      <c r="A66" s="4">
        <v>57</v>
      </c>
      <c r="B66" s="22" t="s">
        <v>17</v>
      </c>
      <c r="C66" s="7">
        <f>SUM(C72+C78+C84)</f>
        <v>8539.9505999999983</v>
      </c>
      <c r="D66" s="7">
        <f t="shared" ref="D66:N70" si="49">SUM(D72+D78+D84)</f>
        <v>387.49780000000004</v>
      </c>
      <c r="E66" s="7">
        <f t="shared" si="49"/>
        <v>-0.1</v>
      </c>
      <c r="F66" s="7">
        <f t="shared" si="49"/>
        <v>8927.3483999999989</v>
      </c>
      <c r="G66" s="7">
        <f t="shared" si="49"/>
        <v>8927.3483999999989</v>
      </c>
      <c r="H66" s="7">
        <f t="shared" si="49"/>
        <v>358.74722321000002</v>
      </c>
      <c r="I66" s="7">
        <f t="shared" si="49"/>
        <v>0</v>
      </c>
      <c r="J66" s="7">
        <f t="shared" si="49"/>
        <v>9286.0956232099979</v>
      </c>
      <c r="K66" s="7">
        <f t="shared" si="49"/>
        <v>9286.0956232099979</v>
      </c>
      <c r="L66" s="7">
        <f t="shared" si="49"/>
        <v>415.10543225000004</v>
      </c>
      <c r="M66" s="7">
        <f t="shared" si="49"/>
        <v>0</v>
      </c>
      <c r="N66" s="7">
        <f t="shared" si="49"/>
        <v>9701.2010554599983</v>
      </c>
      <c r="O66" s="5">
        <v>57</v>
      </c>
    </row>
    <row r="67" spans="1:15" x14ac:dyDescent="0.2">
      <c r="A67" s="4">
        <v>58</v>
      </c>
      <c r="B67" s="22" t="s">
        <v>18</v>
      </c>
      <c r="C67" s="7">
        <f>SUM(C73+C79+C85)</f>
        <v>42380.217173359997</v>
      </c>
      <c r="D67" s="7">
        <f t="shared" si="49"/>
        <v>-2163.2817000000009</v>
      </c>
      <c r="E67" s="7">
        <f t="shared" si="49"/>
        <v>0</v>
      </c>
      <c r="F67" s="7">
        <f t="shared" si="49"/>
        <v>40216.935473359998</v>
      </c>
      <c r="G67" s="7">
        <f t="shared" si="49"/>
        <v>40216.935473359998</v>
      </c>
      <c r="H67" s="7">
        <f t="shared" si="49"/>
        <v>2628.4317999999994</v>
      </c>
      <c r="I67" s="7">
        <f t="shared" si="49"/>
        <v>1E-4</v>
      </c>
      <c r="J67" s="7">
        <f t="shared" si="49"/>
        <v>42845.367373360001</v>
      </c>
      <c r="K67" s="7">
        <f t="shared" si="49"/>
        <v>42845.367373360001</v>
      </c>
      <c r="L67" s="7">
        <f t="shared" si="49"/>
        <v>-1034.8108230099999</v>
      </c>
      <c r="M67" s="7">
        <f t="shared" si="49"/>
        <v>-1E-4</v>
      </c>
      <c r="N67" s="7">
        <f t="shared" si="49"/>
        <v>41810.556450349999</v>
      </c>
      <c r="O67" s="5">
        <v>58</v>
      </c>
    </row>
    <row r="68" spans="1:15" x14ac:dyDescent="0.2">
      <c r="A68" s="4">
        <v>59</v>
      </c>
      <c r="B68" s="22" t="s">
        <v>19</v>
      </c>
      <c r="C68" s="7">
        <f>SUM(C74+C80+C86)</f>
        <v>19877.318593680007</v>
      </c>
      <c r="D68" s="7">
        <f t="shared" si="49"/>
        <v>-1578.9591</v>
      </c>
      <c r="E68" s="7">
        <f t="shared" si="49"/>
        <v>13.543700000000001</v>
      </c>
      <c r="F68" s="7">
        <f t="shared" si="49"/>
        <v>18311.903193680009</v>
      </c>
      <c r="G68" s="7">
        <f t="shared" si="49"/>
        <v>18311.903193680009</v>
      </c>
      <c r="H68" s="7">
        <f t="shared" si="49"/>
        <v>-1381.4697000000001</v>
      </c>
      <c r="I68" s="7">
        <f t="shared" si="49"/>
        <v>-2.0000000000000001E-4</v>
      </c>
      <c r="J68" s="7">
        <f t="shared" si="49"/>
        <v>16930.433293680009</v>
      </c>
      <c r="K68" s="7">
        <f t="shared" si="49"/>
        <v>16930.433293680009</v>
      </c>
      <c r="L68" s="7">
        <f t="shared" si="49"/>
        <v>1.4226859999999988</v>
      </c>
      <c r="M68" s="7">
        <f t="shared" si="49"/>
        <v>1E-4</v>
      </c>
      <c r="N68" s="7">
        <f t="shared" si="49"/>
        <v>16931.856079680008</v>
      </c>
      <c r="O68" s="5">
        <v>59</v>
      </c>
    </row>
    <row r="69" spans="1:15" x14ac:dyDescent="0.2">
      <c r="A69" s="4">
        <v>60</v>
      </c>
      <c r="B69" s="22" t="s">
        <v>20</v>
      </c>
      <c r="C69" s="7">
        <f>SUM(C75+C81+C87)</f>
        <v>15342.120830419997</v>
      </c>
      <c r="D69" s="7">
        <f t="shared" si="49"/>
        <v>1402.8954819999999</v>
      </c>
      <c r="E69" s="7">
        <f t="shared" si="49"/>
        <v>-62.981600000000014</v>
      </c>
      <c r="F69" s="7">
        <f t="shared" si="49"/>
        <v>16682.034712419998</v>
      </c>
      <c r="G69" s="7">
        <f t="shared" si="49"/>
        <v>16682.034712419998</v>
      </c>
      <c r="H69" s="7">
        <f t="shared" si="49"/>
        <v>2187.2194267599998</v>
      </c>
      <c r="I69" s="7">
        <f t="shared" si="49"/>
        <v>-22.736700000000013</v>
      </c>
      <c r="J69" s="7">
        <f t="shared" si="49"/>
        <v>18846.517439179996</v>
      </c>
      <c r="K69" s="7">
        <f t="shared" si="49"/>
        <v>18846.517439179996</v>
      </c>
      <c r="L69" s="7">
        <f t="shared" si="49"/>
        <v>3609.08524661</v>
      </c>
      <c r="M69" s="7">
        <f t="shared" si="49"/>
        <v>-44.398031000000017</v>
      </c>
      <c r="N69" s="7">
        <f t="shared" si="49"/>
        <v>22411.204654789999</v>
      </c>
      <c r="O69" s="5">
        <v>60</v>
      </c>
    </row>
    <row r="70" spans="1:15" x14ac:dyDescent="0.2">
      <c r="A70" s="4">
        <v>61</v>
      </c>
      <c r="B70" s="22" t="s">
        <v>21</v>
      </c>
      <c r="C70" s="7">
        <f>SUM(C76+C82+C88)</f>
        <v>35701.678999999996</v>
      </c>
      <c r="D70" s="7">
        <f t="shared" si="49"/>
        <v>3719.8189999900001</v>
      </c>
      <c r="E70" s="7">
        <f t="shared" si="49"/>
        <v>0.78759999999999997</v>
      </c>
      <c r="F70" s="7">
        <f t="shared" si="49"/>
        <v>39422.285599989998</v>
      </c>
      <c r="G70" s="7">
        <f t="shared" si="49"/>
        <v>39422.285599989998</v>
      </c>
      <c r="H70" s="7">
        <f t="shared" si="49"/>
        <v>4085.0311546399998</v>
      </c>
      <c r="I70" s="7">
        <f t="shared" si="49"/>
        <v>-0.26699999999999996</v>
      </c>
      <c r="J70" s="7">
        <f t="shared" si="49"/>
        <v>43507.049754630003</v>
      </c>
      <c r="K70" s="7">
        <f t="shared" si="49"/>
        <v>43507.049754630003</v>
      </c>
      <c r="L70" s="7">
        <f t="shared" si="49"/>
        <v>3193.2848568499999</v>
      </c>
      <c r="M70" s="7">
        <f t="shared" si="49"/>
        <v>-0.14729999999999999</v>
      </c>
      <c r="N70" s="7">
        <f t="shared" si="49"/>
        <v>46700.187311480004</v>
      </c>
      <c r="O70" s="5">
        <v>61</v>
      </c>
    </row>
    <row r="71" spans="1:15" x14ac:dyDescent="0.2">
      <c r="A71" s="4">
        <v>62</v>
      </c>
      <c r="B71" s="23" t="s">
        <v>30</v>
      </c>
      <c r="C71" s="29">
        <f>SUM(C72:C76)</f>
        <v>44436.622550209999</v>
      </c>
      <c r="D71" s="29">
        <f t="shared" ref="D71:N71" si="50">SUM(D72:D76)</f>
        <v>4176.6450000000004</v>
      </c>
      <c r="E71" s="30">
        <f t="shared" si="50"/>
        <v>-0.1</v>
      </c>
      <c r="F71" s="29">
        <f t="shared" si="50"/>
        <v>48613.167550209997</v>
      </c>
      <c r="G71" s="29">
        <f t="shared" si="50"/>
        <v>48613.167550209997</v>
      </c>
      <c r="H71" s="29">
        <f t="shared" si="50"/>
        <v>5080.3925778499997</v>
      </c>
      <c r="I71" s="29">
        <f t="shared" si="50"/>
        <v>0</v>
      </c>
      <c r="J71" s="29">
        <f t="shared" si="50"/>
        <v>53693.560128059995</v>
      </c>
      <c r="K71" s="29">
        <f t="shared" si="50"/>
        <v>53693.560128059995</v>
      </c>
      <c r="L71" s="29">
        <f t="shared" si="50"/>
        <v>4320.3757291000002</v>
      </c>
      <c r="M71" s="29">
        <f t="shared" si="50"/>
        <v>0</v>
      </c>
      <c r="N71" s="29">
        <f t="shared" si="50"/>
        <v>58013.935857160002</v>
      </c>
      <c r="O71" s="5">
        <v>62</v>
      </c>
    </row>
    <row r="72" spans="1:15" x14ac:dyDescent="0.2">
      <c r="A72" s="4">
        <v>63</v>
      </c>
      <c r="B72" s="24" t="s">
        <v>17</v>
      </c>
      <c r="C72" s="7">
        <v>6188.2808999999979</v>
      </c>
      <c r="D72" s="7">
        <v>355.42270000000002</v>
      </c>
      <c r="E72" s="7">
        <v>-0.1</v>
      </c>
      <c r="F72" s="6">
        <f t="shared" ref="F72:F76" si="51">SUM(C72:E72)</f>
        <v>6543.6035999999976</v>
      </c>
      <c r="G72" s="6">
        <f t="shared" ref="G72:G76" si="52">SUM(F72)</f>
        <v>6543.6035999999976</v>
      </c>
      <c r="H72" s="7">
        <v>587.52632320999999</v>
      </c>
      <c r="I72" s="7">
        <v>0</v>
      </c>
      <c r="J72" s="6">
        <f t="shared" ref="J72:J76" si="53">SUM(G72:I72)</f>
        <v>7131.1299232099973</v>
      </c>
      <c r="K72" s="6">
        <f t="shared" ref="K72:K76" si="54">SUM(J72)</f>
        <v>7131.1299232099973</v>
      </c>
      <c r="L72" s="7">
        <v>467.37688925000003</v>
      </c>
      <c r="M72" s="7">
        <v>0</v>
      </c>
      <c r="N72" s="6">
        <f t="shared" ref="N72:N76" si="55">SUM(K72:M72)</f>
        <v>7598.5068124599975</v>
      </c>
      <c r="O72" s="5">
        <v>63</v>
      </c>
    </row>
    <row r="73" spans="1:15" x14ac:dyDescent="0.2">
      <c r="A73" s="4">
        <v>64</v>
      </c>
      <c r="B73" s="24" t="s">
        <v>18</v>
      </c>
      <c r="C73" s="7">
        <v>6775.0605216300009</v>
      </c>
      <c r="D73" s="6">
        <v>443.44959999999992</v>
      </c>
      <c r="E73" s="6">
        <v>0</v>
      </c>
      <c r="F73" s="6">
        <f t="shared" si="51"/>
        <v>7218.5101216300009</v>
      </c>
      <c r="G73" s="6">
        <f t="shared" si="52"/>
        <v>7218.5101216300009</v>
      </c>
      <c r="H73" s="6">
        <v>186.32170000000005</v>
      </c>
      <c r="I73" s="6">
        <v>0</v>
      </c>
      <c r="J73" s="6">
        <f t="shared" si="53"/>
        <v>7404.8318216300013</v>
      </c>
      <c r="K73" s="6">
        <f t="shared" si="54"/>
        <v>7404.8318216300013</v>
      </c>
      <c r="L73" s="6">
        <v>297.64937500000002</v>
      </c>
      <c r="M73" s="6">
        <v>0</v>
      </c>
      <c r="N73" s="6">
        <f t="shared" si="55"/>
        <v>7702.4811966300013</v>
      </c>
      <c r="O73" s="5">
        <v>64</v>
      </c>
    </row>
    <row r="74" spans="1:15" x14ac:dyDescent="0.2">
      <c r="A74" s="4">
        <v>65</v>
      </c>
      <c r="B74" s="24" t="s">
        <v>19</v>
      </c>
      <c r="C74" s="7">
        <v>2841.7396285799996</v>
      </c>
      <c r="D74" s="6">
        <v>-157.34669999999994</v>
      </c>
      <c r="E74" s="6">
        <v>0</v>
      </c>
      <c r="F74" s="6">
        <f t="shared" si="51"/>
        <v>2684.3929285799995</v>
      </c>
      <c r="G74" s="6">
        <f t="shared" si="52"/>
        <v>2684.3929285799995</v>
      </c>
      <c r="H74" s="6">
        <v>233.65260000000001</v>
      </c>
      <c r="I74" s="6">
        <v>0</v>
      </c>
      <c r="J74" s="6">
        <f t="shared" si="53"/>
        <v>2918.0455285799994</v>
      </c>
      <c r="K74" s="6">
        <f t="shared" si="54"/>
        <v>2918.0455285799994</v>
      </c>
      <c r="L74" s="6">
        <v>306.657467</v>
      </c>
      <c r="M74" s="6">
        <v>0</v>
      </c>
      <c r="N74" s="6">
        <f t="shared" si="55"/>
        <v>3224.7029955799994</v>
      </c>
      <c r="O74" s="5">
        <v>65</v>
      </c>
    </row>
    <row r="75" spans="1:15" x14ac:dyDescent="0.2">
      <c r="A75" s="4">
        <v>66</v>
      </c>
      <c r="B75" s="24" t="s">
        <v>20</v>
      </c>
      <c r="C75" s="6">
        <v>0</v>
      </c>
      <c r="D75" s="6">
        <v>0</v>
      </c>
      <c r="E75" s="6">
        <v>0</v>
      </c>
      <c r="F75" s="6">
        <f t="shared" si="51"/>
        <v>0</v>
      </c>
      <c r="G75" s="6">
        <f t="shared" si="52"/>
        <v>0</v>
      </c>
      <c r="H75" s="6">
        <v>0</v>
      </c>
      <c r="I75" s="6">
        <v>0</v>
      </c>
      <c r="J75" s="6">
        <f t="shared" si="53"/>
        <v>0</v>
      </c>
      <c r="K75" s="6">
        <f t="shared" si="54"/>
        <v>0</v>
      </c>
      <c r="L75" s="6">
        <v>0</v>
      </c>
      <c r="M75" s="6">
        <v>0</v>
      </c>
      <c r="N75" s="6">
        <f t="shared" si="55"/>
        <v>0</v>
      </c>
      <c r="O75" s="5">
        <v>66</v>
      </c>
    </row>
    <row r="76" spans="1:15" x14ac:dyDescent="0.2">
      <c r="A76" s="4">
        <v>67</v>
      </c>
      <c r="B76" s="24" t="s">
        <v>21</v>
      </c>
      <c r="C76" s="7">
        <v>28631.541499999999</v>
      </c>
      <c r="D76" s="7">
        <v>3535.1194</v>
      </c>
      <c r="E76" s="7">
        <v>0</v>
      </c>
      <c r="F76" s="6">
        <f t="shared" si="51"/>
        <v>32166.660899999999</v>
      </c>
      <c r="G76" s="6">
        <f t="shared" si="52"/>
        <v>32166.660899999999</v>
      </c>
      <c r="H76" s="7">
        <v>4072.8919546399998</v>
      </c>
      <c r="I76" s="7">
        <v>0</v>
      </c>
      <c r="J76" s="6">
        <f t="shared" si="53"/>
        <v>36239.552854640002</v>
      </c>
      <c r="K76" s="6">
        <f t="shared" si="54"/>
        <v>36239.552854640002</v>
      </c>
      <c r="L76" s="7">
        <v>3248.69199785</v>
      </c>
      <c r="M76" s="7">
        <v>0</v>
      </c>
      <c r="N76" s="6">
        <f t="shared" si="55"/>
        <v>39488.244852490003</v>
      </c>
      <c r="O76" s="5">
        <v>67</v>
      </c>
    </row>
    <row r="77" spans="1:15" x14ac:dyDescent="0.2">
      <c r="A77" s="4">
        <v>68</v>
      </c>
      <c r="B77" s="23" t="s">
        <v>24</v>
      </c>
      <c r="C77" s="29">
        <f>SUM(C78:C82)</f>
        <v>16188.843353730001</v>
      </c>
      <c r="D77" s="29">
        <f t="shared" ref="D77:N77" si="56">SUM(D78:D82)</f>
        <v>1337.68063562</v>
      </c>
      <c r="E77" s="29">
        <f t="shared" si="56"/>
        <v>-86.518800000000013</v>
      </c>
      <c r="F77" s="29">
        <f t="shared" si="56"/>
        <v>17440.005189349999</v>
      </c>
      <c r="G77" s="29">
        <f t="shared" si="56"/>
        <v>17440.005189349999</v>
      </c>
      <c r="H77" s="29">
        <f t="shared" si="56"/>
        <v>1569.65010476</v>
      </c>
      <c r="I77" s="29">
        <f t="shared" si="56"/>
        <v>-20.247900000000016</v>
      </c>
      <c r="J77" s="29">
        <f t="shared" si="56"/>
        <v>18989.407394109996</v>
      </c>
      <c r="K77" s="29">
        <f t="shared" si="56"/>
        <v>18989.407394109996</v>
      </c>
      <c r="L77" s="29">
        <f t="shared" si="56"/>
        <v>2433.9542656100002</v>
      </c>
      <c r="M77" s="29">
        <f t="shared" si="56"/>
        <v>-44.680587000000017</v>
      </c>
      <c r="N77" s="29">
        <f t="shared" si="56"/>
        <v>21378.681072720003</v>
      </c>
      <c r="O77" s="5">
        <v>68</v>
      </c>
    </row>
    <row r="78" spans="1:15" x14ac:dyDescent="0.2">
      <c r="A78" s="4">
        <v>69</v>
      </c>
      <c r="B78" s="24" t="s">
        <v>17</v>
      </c>
      <c r="C78" s="6">
        <v>0</v>
      </c>
      <c r="D78" s="6">
        <v>0</v>
      </c>
      <c r="E78" s="6">
        <v>0</v>
      </c>
      <c r="F78" s="6">
        <f t="shared" ref="F78:F82" si="57">SUM(C78:E78)</f>
        <v>0</v>
      </c>
      <c r="G78" s="6">
        <f t="shared" ref="G78:G82" si="58">SUM(F78)</f>
        <v>0</v>
      </c>
      <c r="H78" s="6">
        <v>0</v>
      </c>
      <c r="I78" s="6">
        <v>0</v>
      </c>
      <c r="J78" s="6">
        <f t="shared" ref="J78:J82" si="59">SUM(G78:I78)</f>
        <v>0</v>
      </c>
      <c r="K78" s="6">
        <f t="shared" ref="K78:K82" si="60">SUM(J78)</f>
        <v>0</v>
      </c>
      <c r="L78" s="6">
        <v>0</v>
      </c>
      <c r="M78" s="6">
        <v>0</v>
      </c>
      <c r="N78" s="6">
        <f t="shared" ref="N78:N82" si="61">SUM(K78:M78)</f>
        <v>0</v>
      </c>
      <c r="O78" s="5">
        <v>69</v>
      </c>
    </row>
    <row r="79" spans="1:15" x14ac:dyDescent="0.2">
      <c r="A79" s="4">
        <v>70</v>
      </c>
      <c r="B79" s="24" t="s">
        <v>18</v>
      </c>
      <c r="C79" s="6">
        <v>3040.1275037</v>
      </c>
      <c r="D79" s="6">
        <v>370.08499999999998</v>
      </c>
      <c r="E79" s="6">
        <v>0</v>
      </c>
      <c r="F79" s="6">
        <f t="shared" si="57"/>
        <v>3410.2125037000001</v>
      </c>
      <c r="G79" s="6">
        <f t="shared" si="58"/>
        <v>3410.2125037000001</v>
      </c>
      <c r="H79" s="6">
        <v>342.40479999999997</v>
      </c>
      <c r="I79" s="6">
        <v>0</v>
      </c>
      <c r="J79" s="6">
        <f t="shared" si="59"/>
        <v>3752.6173036999999</v>
      </c>
      <c r="K79" s="6">
        <f t="shared" si="60"/>
        <v>3752.6173036999999</v>
      </c>
      <c r="L79" s="6">
        <v>307.58123599999999</v>
      </c>
      <c r="M79" s="6">
        <v>1E-4</v>
      </c>
      <c r="N79" s="6">
        <f t="shared" si="61"/>
        <v>4060.1986397000001</v>
      </c>
      <c r="O79" s="5">
        <v>70</v>
      </c>
    </row>
    <row r="80" spans="1:15" x14ac:dyDescent="0.2">
      <c r="A80" s="4">
        <v>71</v>
      </c>
      <c r="B80" s="24" t="s">
        <v>19</v>
      </c>
      <c r="C80" s="6">
        <v>3698.9337170300014</v>
      </c>
      <c r="D80" s="6">
        <v>-83.513899999999992</v>
      </c>
      <c r="E80" s="6">
        <v>-3.0000000000000003E-4</v>
      </c>
      <c r="F80" s="6">
        <f t="shared" si="57"/>
        <v>3615.4195170300013</v>
      </c>
      <c r="G80" s="6">
        <f t="shared" si="58"/>
        <v>3615.4195170300013</v>
      </c>
      <c r="H80" s="6">
        <v>-540.26479999999992</v>
      </c>
      <c r="I80" s="6">
        <v>0</v>
      </c>
      <c r="J80" s="6">
        <f t="shared" si="59"/>
        <v>3075.1547170300014</v>
      </c>
      <c r="K80" s="6">
        <f t="shared" si="60"/>
        <v>3075.1547170300014</v>
      </c>
      <c r="L80" s="6">
        <v>-1155.5090479999999</v>
      </c>
      <c r="M80" s="6">
        <v>-1E-4</v>
      </c>
      <c r="N80" s="6">
        <f t="shared" si="61"/>
        <v>1919.6455690300015</v>
      </c>
      <c r="O80" s="5">
        <v>71</v>
      </c>
    </row>
    <row r="81" spans="1:15" x14ac:dyDescent="0.2">
      <c r="A81" s="4">
        <v>72</v>
      </c>
      <c r="B81" s="24" t="s">
        <v>20</v>
      </c>
      <c r="C81" s="7">
        <v>9446.6771329999992</v>
      </c>
      <c r="D81" s="7">
        <v>1051.0585356299998</v>
      </c>
      <c r="E81" s="7">
        <v>-86.518500000000017</v>
      </c>
      <c r="F81" s="6">
        <f t="shared" si="57"/>
        <v>10411.217168629999</v>
      </c>
      <c r="G81" s="6">
        <f t="shared" si="58"/>
        <v>10411.217168629999</v>
      </c>
      <c r="H81" s="7">
        <v>1748.0961047599999</v>
      </c>
      <c r="I81" s="7">
        <v>-20.247900000000016</v>
      </c>
      <c r="J81" s="6">
        <f t="shared" si="59"/>
        <v>12139.065373389998</v>
      </c>
      <c r="K81" s="6">
        <f t="shared" si="60"/>
        <v>12139.065373389998</v>
      </c>
      <c r="L81" s="7">
        <v>3301.8930776100001</v>
      </c>
      <c r="M81" s="7">
        <v>-44.647587000000016</v>
      </c>
      <c r="N81" s="6">
        <f t="shared" si="61"/>
        <v>15396.310863999999</v>
      </c>
      <c r="O81" s="5">
        <v>72</v>
      </c>
    </row>
    <row r="82" spans="1:15" x14ac:dyDescent="0.2">
      <c r="A82" s="4">
        <v>73</v>
      </c>
      <c r="B82" s="24" t="s">
        <v>21</v>
      </c>
      <c r="C82" s="7">
        <v>3.1049999999999986</v>
      </c>
      <c r="D82" s="7">
        <v>5.0999990000000002E-2</v>
      </c>
      <c r="E82" s="7">
        <v>0</v>
      </c>
      <c r="F82" s="6">
        <f t="shared" si="57"/>
        <v>3.1559999899999989</v>
      </c>
      <c r="G82" s="6">
        <f t="shared" si="58"/>
        <v>3.1559999899999989</v>
      </c>
      <c r="H82" s="7">
        <v>19.414000000000001</v>
      </c>
      <c r="I82" s="7">
        <v>0</v>
      </c>
      <c r="J82" s="6">
        <f t="shared" si="59"/>
        <v>22.569999989999999</v>
      </c>
      <c r="K82" s="6">
        <f t="shared" si="60"/>
        <v>22.569999989999999</v>
      </c>
      <c r="L82" s="7">
        <v>-20.010999999999999</v>
      </c>
      <c r="M82" s="7">
        <v>-3.3000000000000002E-2</v>
      </c>
      <c r="N82" s="6">
        <f t="shared" si="61"/>
        <v>2.5259999900000003</v>
      </c>
      <c r="O82" s="5">
        <v>73</v>
      </c>
    </row>
    <row r="83" spans="1:15" x14ac:dyDescent="0.2">
      <c r="A83" s="4">
        <v>74</v>
      </c>
      <c r="B83" s="23" t="s">
        <v>25</v>
      </c>
      <c r="C83" s="29">
        <f>SUM(C84:C88)</f>
        <v>61215.820293520002</v>
      </c>
      <c r="D83" s="29">
        <f t="shared" ref="D83:N83" si="62">SUM(D84:D88)</f>
        <v>-3746.3541536300004</v>
      </c>
      <c r="E83" s="29">
        <f t="shared" si="62"/>
        <v>37.868499999999997</v>
      </c>
      <c r="F83" s="29">
        <f t="shared" si="62"/>
        <v>57507.334639890003</v>
      </c>
      <c r="G83" s="29">
        <f t="shared" si="62"/>
        <v>57507.334639890003</v>
      </c>
      <c r="H83" s="29">
        <f t="shared" si="62"/>
        <v>1227.9172219999996</v>
      </c>
      <c r="I83" s="29">
        <f t="shared" si="62"/>
        <v>-2.7558999999999996</v>
      </c>
      <c r="J83" s="29">
        <f t="shared" si="62"/>
        <v>58732.49596189001</v>
      </c>
      <c r="K83" s="29">
        <f t="shared" si="62"/>
        <v>58732.49596189001</v>
      </c>
      <c r="L83" s="29">
        <f t="shared" si="62"/>
        <v>-570.24259601000006</v>
      </c>
      <c r="M83" s="29">
        <f t="shared" si="62"/>
        <v>0.13525600000000035</v>
      </c>
      <c r="N83" s="29">
        <f t="shared" si="62"/>
        <v>58162.388621880003</v>
      </c>
      <c r="O83" s="5">
        <v>74</v>
      </c>
    </row>
    <row r="84" spans="1:15" x14ac:dyDescent="0.2">
      <c r="A84" s="4">
        <v>75</v>
      </c>
      <c r="B84" s="24" t="s">
        <v>17</v>
      </c>
      <c r="C84" s="7">
        <f>SUM(C90+C96+C102+C108)</f>
        <v>2351.6697000000008</v>
      </c>
      <c r="D84" s="7">
        <f t="shared" ref="D84:N88" si="63">SUM(D90+D96+D102+D108)</f>
        <v>32.075099999999999</v>
      </c>
      <c r="E84" s="7">
        <f t="shared" si="63"/>
        <v>0</v>
      </c>
      <c r="F84" s="7">
        <f t="shared" si="63"/>
        <v>2383.7448000000009</v>
      </c>
      <c r="G84" s="7">
        <f t="shared" si="63"/>
        <v>2383.7448000000009</v>
      </c>
      <c r="H84" s="7">
        <f t="shared" si="63"/>
        <v>-228.77909999999997</v>
      </c>
      <c r="I84" s="7">
        <f t="shared" si="63"/>
        <v>0</v>
      </c>
      <c r="J84" s="7">
        <f t="shared" si="63"/>
        <v>2154.9657000000007</v>
      </c>
      <c r="K84" s="7">
        <f t="shared" si="63"/>
        <v>2154.9657000000007</v>
      </c>
      <c r="L84" s="7">
        <f t="shared" si="63"/>
        <v>-52.271457000000012</v>
      </c>
      <c r="M84" s="7">
        <f t="shared" si="63"/>
        <v>0</v>
      </c>
      <c r="N84" s="7">
        <f t="shared" si="63"/>
        <v>2102.6942430000008</v>
      </c>
      <c r="O84" s="5">
        <v>75</v>
      </c>
    </row>
    <row r="85" spans="1:15" x14ac:dyDescent="0.2">
      <c r="A85" s="4">
        <v>76</v>
      </c>
      <c r="B85" s="24" t="s">
        <v>18</v>
      </c>
      <c r="C85" s="7">
        <f>SUM(C91+C97+C103+C109)</f>
        <v>32565.02914803</v>
      </c>
      <c r="D85" s="7">
        <f t="shared" si="63"/>
        <v>-2976.8163000000009</v>
      </c>
      <c r="E85" s="7">
        <f t="shared" si="63"/>
        <v>0</v>
      </c>
      <c r="F85" s="7">
        <f t="shared" si="63"/>
        <v>29588.212848029998</v>
      </c>
      <c r="G85" s="7">
        <f t="shared" si="63"/>
        <v>29588.212848029998</v>
      </c>
      <c r="H85" s="7">
        <f t="shared" si="63"/>
        <v>2099.7052999999996</v>
      </c>
      <c r="I85" s="7">
        <f t="shared" si="63"/>
        <v>1E-4</v>
      </c>
      <c r="J85" s="7">
        <f t="shared" si="63"/>
        <v>31687.918248030001</v>
      </c>
      <c r="K85" s="7">
        <f t="shared" si="63"/>
        <v>31687.918248030001</v>
      </c>
      <c r="L85" s="7">
        <f t="shared" si="63"/>
        <v>-1640.0414340099999</v>
      </c>
      <c r="M85" s="7">
        <f t="shared" si="63"/>
        <v>-2.0000000000000001E-4</v>
      </c>
      <c r="N85" s="7">
        <f t="shared" si="63"/>
        <v>30047.876614019999</v>
      </c>
      <c r="O85" s="5">
        <v>76</v>
      </c>
    </row>
    <row r="86" spans="1:15" x14ac:dyDescent="0.2">
      <c r="A86" s="4">
        <v>77</v>
      </c>
      <c r="B86" s="24" t="s">
        <v>19</v>
      </c>
      <c r="C86" s="7">
        <f t="shared" ref="C86:N88" si="64">SUM(C92+C98+C104+C110)</f>
        <v>13336.645248070005</v>
      </c>
      <c r="D86" s="7">
        <f t="shared" si="64"/>
        <v>-1338.0985000000001</v>
      </c>
      <c r="E86" s="7">
        <f t="shared" si="63"/>
        <v>13.544</v>
      </c>
      <c r="F86" s="7">
        <f t="shared" si="64"/>
        <v>12012.090748070008</v>
      </c>
      <c r="G86" s="7">
        <f t="shared" si="64"/>
        <v>12012.090748070008</v>
      </c>
      <c r="H86" s="7">
        <f t="shared" si="63"/>
        <v>-1074.8575000000001</v>
      </c>
      <c r="I86" s="7">
        <f t="shared" si="63"/>
        <v>-2.0000000000000001E-4</v>
      </c>
      <c r="J86" s="7">
        <f t="shared" si="63"/>
        <v>10937.233048070007</v>
      </c>
      <c r="K86" s="7">
        <f t="shared" si="63"/>
        <v>10937.233048070007</v>
      </c>
      <c r="L86" s="7">
        <f t="shared" si="63"/>
        <v>850.2742669999999</v>
      </c>
      <c r="M86" s="7">
        <f t="shared" si="63"/>
        <v>2.0000000000000001E-4</v>
      </c>
      <c r="N86" s="7">
        <f t="shared" si="64"/>
        <v>11787.507515070007</v>
      </c>
      <c r="O86" s="5">
        <v>77</v>
      </c>
    </row>
    <row r="87" spans="1:15" x14ac:dyDescent="0.2">
      <c r="A87" s="4">
        <v>78</v>
      </c>
      <c r="B87" s="24" t="s">
        <v>20</v>
      </c>
      <c r="C87" s="7">
        <f t="shared" si="64"/>
        <v>5895.4436974199989</v>
      </c>
      <c r="D87" s="7">
        <f t="shared" si="64"/>
        <v>351.83694636999996</v>
      </c>
      <c r="E87" s="7">
        <f t="shared" si="63"/>
        <v>23.536900000000003</v>
      </c>
      <c r="F87" s="7">
        <f t="shared" si="64"/>
        <v>6270.817543789999</v>
      </c>
      <c r="G87" s="7">
        <f t="shared" si="64"/>
        <v>6270.817543789999</v>
      </c>
      <c r="H87" s="7">
        <f t="shared" si="63"/>
        <v>439.12332200000003</v>
      </c>
      <c r="I87" s="7">
        <f t="shared" si="63"/>
        <v>-2.4887999999999995</v>
      </c>
      <c r="J87" s="7">
        <f t="shared" si="63"/>
        <v>6707.4520657899984</v>
      </c>
      <c r="K87" s="7">
        <f t="shared" si="63"/>
        <v>6707.4520657899984</v>
      </c>
      <c r="L87" s="7">
        <f t="shared" si="63"/>
        <v>307.19216899999998</v>
      </c>
      <c r="M87" s="7">
        <f t="shared" si="63"/>
        <v>0.24955600000000033</v>
      </c>
      <c r="N87" s="7">
        <f t="shared" si="64"/>
        <v>7014.893790789999</v>
      </c>
      <c r="O87" s="5">
        <v>78</v>
      </c>
    </row>
    <row r="88" spans="1:15" x14ac:dyDescent="0.2">
      <c r="A88" s="4">
        <v>79</v>
      </c>
      <c r="B88" s="24" t="s">
        <v>21</v>
      </c>
      <c r="C88" s="7">
        <f t="shared" si="64"/>
        <v>7067.0324999999993</v>
      </c>
      <c r="D88" s="7">
        <f t="shared" si="64"/>
        <v>184.64859999999999</v>
      </c>
      <c r="E88" s="7">
        <f t="shared" si="63"/>
        <v>0.78759999999999997</v>
      </c>
      <c r="F88" s="7">
        <f t="shared" si="64"/>
        <v>7252.4686999999994</v>
      </c>
      <c r="G88" s="7">
        <f t="shared" si="64"/>
        <v>7252.4686999999994</v>
      </c>
      <c r="H88" s="7">
        <f t="shared" si="63"/>
        <v>-7.2748000000000488</v>
      </c>
      <c r="I88" s="7">
        <f t="shared" si="63"/>
        <v>-0.26699999999999996</v>
      </c>
      <c r="J88" s="7">
        <f t="shared" si="63"/>
        <v>7244.9268999999995</v>
      </c>
      <c r="K88" s="7">
        <f t="shared" si="63"/>
        <v>7244.9268999999995</v>
      </c>
      <c r="L88" s="7">
        <f t="shared" si="63"/>
        <v>-35.396141000000043</v>
      </c>
      <c r="M88" s="7">
        <f t="shared" si="63"/>
        <v>-0.11429999999999998</v>
      </c>
      <c r="N88" s="7">
        <f t="shared" si="64"/>
        <v>7209.416459</v>
      </c>
      <c r="O88" s="5">
        <v>79</v>
      </c>
    </row>
    <row r="89" spans="1:15" x14ac:dyDescent="0.2">
      <c r="A89" s="4">
        <v>80</v>
      </c>
      <c r="B89" s="25" t="s">
        <v>22</v>
      </c>
      <c r="C89" s="29">
        <f>SUM(C90:C94)</f>
        <v>3749.8000000000006</v>
      </c>
      <c r="D89" s="29">
        <f t="shared" ref="D89:N89" si="65">SUM(D90:D94)</f>
        <v>194.4</v>
      </c>
      <c r="E89" s="29">
        <f t="shared" si="65"/>
        <v>0</v>
      </c>
      <c r="F89" s="29">
        <f t="shared" si="65"/>
        <v>3944.2000000000007</v>
      </c>
      <c r="G89" s="29">
        <f t="shared" si="65"/>
        <v>3944.2000000000007</v>
      </c>
      <c r="H89" s="29">
        <f t="shared" si="65"/>
        <v>-98.6</v>
      </c>
      <c r="I89" s="29">
        <f t="shared" si="65"/>
        <v>0</v>
      </c>
      <c r="J89" s="29">
        <f t="shared" si="65"/>
        <v>3845.6000000000008</v>
      </c>
      <c r="K89" s="29">
        <f t="shared" si="65"/>
        <v>3845.6000000000008</v>
      </c>
      <c r="L89" s="29">
        <f t="shared" si="65"/>
        <v>71.523363999999987</v>
      </c>
      <c r="M89" s="29">
        <f t="shared" si="65"/>
        <v>0</v>
      </c>
      <c r="N89" s="29">
        <f t="shared" si="65"/>
        <v>3917.1233640000009</v>
      </c>
      <c r="O89" s="5">
        <v>80</v>
      </c>
    </row>
    <row r="90" spans="1:15" ht="12.6" customHeight="1" x14ac:dyDescent="0.2">
      <c r="A90" s="4">
        <v>82</v>
      </c>
      <c r="B90" s="26" t="s">
        <v>17</v>
      </c>
      <c r="C90" s="7">
        <v>2113.5000000000009</v>
      </c>
      <c r="D90" s="7">
        <v>34</v>
      </c>
      <c r="E90" s="7">
        <v>0</v>
      </c>
      <c r="F90" s="6">
        <f t="shared" ref="F90:F94" si="66">SUM(C90:E90)</f>
        <v>2147.5000000000009</v>
      </c>
      <c r="G90" s="6">
        <f t="shared" ref="G90:G94" si="67">SUM(F90)</f>
        <v>2147.5000000000009</v>
      </c>
      <c r="H90" s="7">
        <v>-239.79999999999998</v>
      </c>
      <c r="I90" s="7">
        <v>0</v>
      </c>
      <c r="J90" s="6">
        <f t="shared" ref="J90:J94" si="68">SUM(G90:I90)</f>
        <v>1907.700000000001</v>
      </c>
      <c r="K90" s="6">
        <f t="shared" ref="K90:K94" si="69">SUM(J90)</f>
        <v>1907.700000000001</v>
      </c>
      <c r="L90" s="7">
        <v>-69.676636000000002</v>
      </c>
      <c r="M90" s="7">
        <v>0</v>
      </c>
      <c r="N90" s="6">
        <f t="shared" ref="N90:N94" si="70">SUM(K90:M90)</f>
        <v>1838.023364000001</v>
      </c>
      <c r="O90" s="5">
        <v>82</v>
      </c>
    </row>
    <row r="91" spans="1:15" ht="12.6" customHeight="1" x14ac:dyDescent="0.2">
      <c r="A91" s="4">
        <v>83</v>
      </c>
      <c r="B91" s="26" t="s">
        <v>18</v>
      </c>
      <c r="C91" s="6">
        <v>0</v>
      </c>
      <c r="D91" s="6">
        <v>0</v>
      </c>
      <c r="E91" s="6">
        <v>0</v>
      </c>
      <c r="F91" s="6">
        <f t="shared" si="66"/>
        <v>0</v>
      </c>
      <c r="G91" s="6">
        <f t="shared" si="67"/>
        <v>0</v>
      </c>
      <c r="H91" s="6">
        <v>0</v>
      </c>
      <c r="I91" s="6">
        <v>0</v>
      </c>
      <c r="J91" s="6">
        <f t="shared" si="68"/>
        <v>0</v>
      </c>
      <c r="K91" s="6">
        <f t="shared" si="69"/>
        <v>0</v>
      </c>
      <c r="L91" s="6">
        <v>0</v>
      </c>
      <c r="M91" s="6">
        <v>0</v>
      </c>
      <c r="N91" s="6">
        <f t="shared" si="70"/>
        <v>0</v>
      </c>
      <c r="O91" s="5">
        <v>83</v>
      </c>
    </row>
    <row r="92" spans="1:15" ht="12.6" customHeight="1" x14ac:dyDescent="0.2">
      <c r="A92" s="4">
        <v>84</v>
      </c>
      <c r="B92" s="26" t="s">
        <v>19</v>
      </c>
      <c r="C92" s="6">
        <v>0</v>
      </c>
      <c r="D92" s="6">
        <v>0</v>
      </c>
      <c r="E92" s="6">
        <v>0</v>
      </c>
      <c r="F92" s="6">
        <f t="shared" si="66"/>
        <v>0</v>
      </c>
      <c r="G92" s="6">
        <f t="shared" si="67"/>
        <v>0</v>
      </c>
      <c r="H92" s="6">
        <v>0</v>
      </c>
      <c r="I92" s="6">
        <v>0</v>
      </c>
      <c r="J92" s="6">
        <f t="shared" si="68"/>
        <v>0</v>
      </c>
      <c r="K92" s="6">
        <f t="shared" si="69"/>
        <v>0</v>
      </c>
      <c r="L92" s="6">
        <v>0</v>
      </c>
      <c r="M92" s="6">
        <v>0</v>
      </c>
      <c r="N92" s="6">
        <f t="shared" si="70"/>
        <v>0</v>
      </c>
      <c r="O92" s="5">
        <v>84</v>
      </c>
    </row>
    <row r="93" spans="1:15" ht="12.6" customHeight="1" x14ac:dyDescent="0.2">
      <c r="A93" s="4">
        <v>85</v>
      </c>
      <c r="B93" s="26" t="s">
        <v>20</v>
      </c>
      <c r="C93" s="6">
        <v>0</v>
      </c>
      <c r="D93" s="6">
        <v>0</v>
      </c>
      <c r="E93" s="6">
        <v>0</v>
      </c>
      <c r="F93" s="6">
        <f t="shared" si="66"/>
        <v>0</v>
      </c>
      <c r="G93" s="6">
        <f t="shared" si="67"/>
        <v>0</v>
      </c>
      <c r="H93" s="6">
        <v>0</v>
      </c>
      <c r="I93" s="6">
        <v>0</v>
      </c>
      <c r="J93" s="6">
        <f t="shared" si="68"/>
        <v>0</v>
      </c>
      <c r="K93" s="6">
        <f t="shared" si="69"/>
        <v>0</v>
      </c>
      <c r="L93" s="6">
        <v>0</v>
      </c>
      <c r="M93" s="6">
        <v>0</v>
      </c>
      <c r="N93" s="6">
        <f t="shared" si="70"/>
        <v>0</v>
      </c>
      <c r="O93" s="5">
        <v>85</v>
      </c>
    </row>
    <row r="94" spans="1:15" ht="12.6" customHeight="1" x14ac:dyDescent="0.2">
      <c r="A94" s="4">
        <v>86</v>
      </c>
      <c r="B94" s="26" t="s">
        <v>21</v>
      </c>
      <c r="C94" s="7">
        <v>1636.2999999999997</v>
      </c>
      <c r="D94" s="7">
        <v>160.4</v>
      </c>
      <c r="E94" s="7">
        <v>0</v>
      </c>
      <c r="F94" s="6">
        <f t="shared" si="66"/>
        <v>1796.6999999999998</v>
      </c>
      <c r="G94" s="6">
        <f t="shared" si="67"/>
        <v>1796.6999999999998</v>
      </c>
      <c r="H94" s="7">
        <v>141.19999999999999</v>
      </c>
      <c r="I94" s="7">
        <v>0</v>
      </c>
      <c r="J94" s="6">
        <f t="shared" si="68"/>
        <v>1937.8999999999999</v>
      </c>
      <c r="K94" s="6">
        <f t="shared" si="69"/>
        <v>1937.8999999999999</v>
      </c>
      <c r="L94" s="7">
        <v>141.19999999999999</v>
      </c>
      <c r="M94" s="7">
        <v>0</v>
      </c>
      <c r="N94" s="6">
        <f t="shared" si="70"/>
        <v>2079.1</v>
      </c>
      <c r="O94" s="5">
        <v>86</v>
      </c>
    </row>
    <row r="95" spans="1:15" x14ac:dyDescent="0.2">
      <c r="A95" s="4">
        <v>87</v>
      </c>
      <c r="B95" s="25" t="s">
        <v>27</v>
      </c>
      <c r="C95" s="29">
        <f>SUM(C96:C100)</f>
        <v>21062.836439659994</v>
      </c>
      <c r="D95" s="29">
        <f t="shared" ref="D95:N95" si="71">SUM(D96:D100)</f>
        <v>-690.30080000000044</v>
      </c>
      <c r="E95" s="29">
        <f t="shared" si="71"/>
        <v>8.6028000000000002</v>
      </c>
      <c r="F95" s="29">
        <f t="shared" si="71"/>
        <v>20381.138439659997</v>
      </c>
      <c r="G95" s="29">
        <f t="shared" si="71"/>
        <v>20381.138439659997</v>
      </c>
      <c r="H95" s="29">
        <f t="shared" si="71"/>
        <v>2276.5482999999999</v>
      </c>
      <c r="I95" s="29">
        <f t="shared" si="71"/>
        <v>3.8125000000000004</v>
      </c>
      <c r="J95" s="29">
        <f t="shared" si="71"/>
        <v>22661.499239659999</v>
      </c>
      <c r="K95" s="29">
        <f t="shared" si="71"/>
        <v>22661.499239659999</v>
      </c>
      <c r="L95" s="29">
        <f t="shared" si="71"/>
        <v>-2447.1663049999997</v>
      </c>
      <c r="M95" s="29">
        <f t="shared" si="71"/>
        <v>1.7035000000000002</v>
      </c>
      <c r="N95" s="29">
        <f t="shared" si="71"/>
        <v>20216.036434659996</v>
      </c>
      <c r="O95" s="5">
        <v>87</v>
      </c>
    </row>
    <row r="96" spans="1:15" ht="12.6" customHeight="1" x14ac:dyDescent="0.2">
      <c r="A96" s="4">
        <v>88</v>
      </c>
      <c r="B96" s="26" t="s">
        <v>17</v>
      </c>
      <c r="C96" s="7">
        <v>124.8696999999999</v>
      </c>
      <c r="D96" s="6">
        <v>-11.424900000000001</v>
      </c>
      <c r="E96" s="6">
        <v>0</v>
      </c>
      <c r="F96" s="6">
        <f t="shared" ref="F96:F100" si="72">SUM(C96:E96)</f>
        <v>113.4447999999999</v>
      </c>
      <c r="G96" s="6">
        <f t="shared" ref="G96:G100" si="73">SUM(F96)</f>
        <v>113.4447999999999</v>
      </c>
      <c r="H96" s="6">
        <v>-36.179099999999998</v>
      </c>
      <c r="I96" s="6">
        <v>0</v>
      </c>
      <c r="J96" s="6">
        <f t="shared" ref="J96:J100" si="74">SUM(G96:I96)</f>
        <v>77.265699999999896</v>
      </c>
      <c r="K96" s="6">
        <f t="shared" ref="K96:K100" si="75">SUM(J96)</f>
        <v>77.265699999999896</v>
      </c>
      <c r="L96" s="6">
        <v>-30.747745999999999</v>
      </c>
      <c r="M96" s="6">
        <v>0</v>
      </c>
      <c r="N96" s="6">
        <f t="shared" ref="N96:N100" si="76">SUM(K96:M96)</f>
        <v>46.517953999999897</v>
      </c>
      <c r="O96" s="5">
        <v>88</v>
      </c>
    </row>
    <row r="97" spans="1:15" ht="12.6" customHeight="1" x14ac:dyDescent="0.2">
      <c r="A97" s="4">
        <v>89</v>
      </c>
      <c r="B97" s="26" t="s">
        <v>18</v>
      </c>
      <c r="C97" s="7">
        <v>9042.1759869799971</v>
      </c>
      <c r="D97" s="7">
        <v>-552.80500000000018</v>
      </c>
      <c r="E97" s="7">
        <v>-1E-4</v>
      </c>
      <c r="F97" s="6">
        <f t="shared" si="72"/>
        <v>8489.3708869799975</v>
      </c>
      <c r="G97" s="6">
        <f t="shared" si="73"/>
        <v>8489.3708869799975</v>
      </c>
      <c r="H97" s="7">
        <v>1963.2105999999999</v>
      </c>
      <c r="I97" s="7">
        <v>0</v>
      </c>
      <c r="J97" s="6">
        <f t="shared" si="74"/>
        <v>10452.581486979998</v>
      </c>
      <c r="K97" s="6">
        <f t="shared" si="75"/>
        <v>10452.581486979998</v>
      </c>
      <c r="L97" s="7">
        <v>-2024.7302339999999</v>
      </c>
      <c r="M97" s="7">
        <v>-1E-4</v>
      </c>
      <c r="N97" s="6">
        <f t="shared" si="76"/>
        <v>8427.851152979998</v>
      </c>
      <c r="O97" s="5">
        <v>89</v>
      </c>
    </row>
    <row r="98" spans="1:15" ht="12.6" customHeight="1" x14ac:dyDescent="0.2">
      <c r="A98" s="4">
        <v>90</v>
      </c>
      <c r="B98" s="26" t="s">
        <v>19</v>
      </c>
      <c r="C98" s="7">
        <v>1148.6455526800005</v>
      </c>
      <c r="D98" s="7">
        <v>-528.44810000000007</v>
      </c>
      <c r="E98" s="7">
        <v>-1E-4</v>
      </c>
      <c r="F98" s="6">
        <f t="shared" si="72"/>
        <v>620.19735268000045</v>
      </c>
      <c r="G98" s="6">
        <f t="shared" si="73"/>
        <v>620.19735268000045</v>
      </c>
      <c r="H98" s="7">
        <v>105.64349999999999</v>
      </c>
      <c r="I98" s="7">
        <v>0</v>
      </c>
      <c r="J98" s="6">
        <f t="shared" si="74"/>
        <v>725.84085268000047</v>
      </c>
      <c r="K98" s="6">
        <f t="shared" si="75"/>
        <v>725.84085268000047</v>
      </c>
      <c r="L98" s="7">
        <v>-528.73858399999995</v>
      </c>
      <c r="M98" s="7">
        <v>0</v>
      </c>
      <c r="N98" s="6">
        <f t="shared" si="76"/>
        <v>197.10226868000052</v>
      </c>
      <c r="O98" s="5">
        <v>90</v>
      </c>
    </row>
    <row r="99" spans="1:15" ht="12.6" customHeight="1" x14ac:dyDescent="0.2">
      <c r="A99" s="4">
        <v>91</v>
      </c>
      <c r="B99" s="26" t="s">
        <v>20</v>
      </c>
      <c r="C99" s="7">
        <v>5478.8280999999988</v>
      </c>
      <c r="D99" s="6">
        <v>401.43999999999994</v>
      </c>
      <c r="E99" s="6">
        <v>7.8154000000000003</v>
      </c>
      <c r="F99" s="6">
        <f t="shared" si="72"/>
        <v>5888.0834999999988</v>
      </c>
      <c r="G99" s="6">
        <f t="shared" si="73"/>
        <v>5888.0834999999988</v>
      </c>
      <c r="H99" s="6">
        <v>423.46000000000004</v>
      </c>
      <c r="I99" s="6">
        <v>4.0795000000000003</v>
      </c>
      <c r="J99" s="6">
        <f t="shared" si="74"/>
        <v>6315.6229999999987</v>
      </c>
      <c r="K99" s="6">
        <f t="shared" si="75"/>
        <v>6315.6229999999987</v>
      </c>
      <c r="L99" s="6">
        <v>344.88639999999998</v>
      </c>
      <c r="M99" s="6">
        <v>1.8179000000000003</v>
      </c>
      <c r="N99" s="6">
        <f t="shared" si="76"/>
        <v>6662.327299999999</v>
      </c>
      <c r="O99" s="5">
        <v>91</v>
      </c>
    </row>
    <row r="100" spans="1:15" ht="12.6" customHeight="1" x14ac:dyDescent="0.2">
      <c r="A100" s="4">
        <v>92</v>
      </c>
      <c r="B100" s="26" t="s">
        <v>21</v>
      </c>
      <c r="C100" s="7">
        <v>5268.3170999999993</v>
      </c>
      <c r="D100" s="7">
        <v>0.93720000000000003</v>
      </c>
      <c r="E100" s="7">
        <v>0.78759999999999997</v>
      </c>
      <c r="F100" s="6">
        <f t="shared" si="72"/>
        <v>5270.0418999999993</v>
      </c>
      <c r="G100" s="6">
        <f t="shared" si="73"/>
        <v>5270.0418999999993</v>
      </c>
      <c r="H100" s="7">
        <v>-179.58670000000004</v>
      </c>
      <c r="I100" s="7">
        <v>-0.26699999999999996</v>
      </c>
      <c r="J100" s="6">
        <f t="shared" si="74"/>
        <v>5090.1881999999996</v>
      </c>
      <c r="K100" s="6">
        <f t="shared" si="75"/>
        <v>5090.1881999999996</v>
      </c>
      <c r="L100" s="7">
        <v>-207.83614100000003</v>
      </c>
      <c r="M100" s="7">
        <v>-0.11429999999999998</v>
      </c>
      <c r="N100" s="6">
        <f t="shared" si="76"/>
        <v>4882.2377589999996</v>
      </c>
      <c r="O100" s="5">
        <v>92</v>
      </c>
    </row>
    <row r="101" spans="1:15" x14ac:dyDescent="0.2">
      <c r="A101" s="4">
        <v>93</v>
      </c>
      <c r="B101" s="25" t="s">
        <v>28</v>
      </c>
      <c r="C101" s="29">
        <f>SUM(C102:C106)</f>
        <v>35390.542114350006</v>
      </c>
      <c r="D101" s="29">
        <f t="shared" ref="D101:N101" si="77">SUM(D102:D106)</f>
        <v>-3411.5867000000007</v>
      </c>
      <c r="E101" s="29">
        <f t="shared" si="77"/>
        <v>0</v>
      </c>
      <c r="F101" s="29">
        <f t="shared" si="77"/>
        <v>31978.95541435001</v>
      </c>
      <c r="G101" s="29">
        <f t="shared" si="77"/>
        <v>31978.95541435001</v>
      </c>
      <c r="H101" s="29">
        <f t="shared" si="77"/>
        <v>-1020.1609</v>
      </c>
      <c r="I101" s="29">
        <f t="shared" si="77"/>
        <v>-1E-4</v>
      </c>
      <c r="J101" s="29">
        <f t="shared" si="77"/>
        <v>30958.79441435001</v>
      </c>
      <c r="K101" s="29">
        <f t="shared" si="77"/>
        <v>30958.79441435001</v>
      </c>
      <c r="L101" s="29">
        <f t="shared" si="77"/>
        <v>1427.56854499</v>
      </c>
      <c r="M101" s="29">
        <f t="shared" si="77"/>
        <v>0</v>
      </c>
      <c r="N101" s="29">
        <f t="shared" si="77"/>
        <v>32386.362959340007</v>
      </c>
      <c r="O101" s="5">
        <v>93</v>
      </c>
    </row>
    <row r="102" spans="1:15" ht="12.6" customHeight="1" x14ac:dyDescent="0.2">
      <c r="A102" s="4">
        <v>94</v>
      </c>
      <c r="B102" s="26" t="s">
        <v>17</v>
      </c>
      <c r="C102" s="6">
        <v>0</v>
      </c>
      <c r="D102" s="6">
        <v>0</v>
      </c>
      <c r="E102" s="6">
        <v>0</v>
      </c>
      <c r="F102" s="6">
        <f t="shared" ref="F102:F106" si="78">SUM(C102:E102)</f>
        <v>0</v>
      </c>
      <c r="G102" s="6">
        <f t="shared" ref="G102:G106" si="79">SUM(F102)</f>
        <v>0</v>
      </c>
      <c r="H102" s="6">
        <v>0</v>
      </c>
      <c r="I102" s="6">
        <v>0</v>
      </c>
      <c r="J102" s="6">
        <f t="shared" ref="J102:J106" si="80">SUM(G102:I102)</f>
        <v>0</v>
      </c>
      <c r="K102" s="6">
        <f t="shared" ref="K102:K106" si="81">SUM(J102)</f>
        <v>0</v>
      </c>
      <c r="L102" s="6">
        <v>0</v>
      </c>
      <c r="M102" s="6">
        <v>0</v>
      </c>
      <c r="N102" s="6">
        <f t="shared" ref="N102:N106" si="82">SUM(K102:M102)</f>
        <v>0</v>
      </c>
      <c r="O102" s="5">
        <v>94</v>
      </c>
    </row>
    <row r="103" spans="1:15" ht="12.6" customHeight="1" x14ac:dyDescent="0.2">
      <c r="A103" s="4">
        <v>95</v>
      </c>
      <c r="B103" s="26" t="s">
        <v>18</v>
      </c>
      <c r="C103" s="7">
        <v>23306.902795800004</v>
      </c>
      <c r="D103" s="6">
        <v>-2622.2577000000006</v>
      </c>
      <c r="E103" s="6">
        <v>1E-4</v>
      </c>
      <c r="F103" s="6">
        <f t="shared" si="78"/>
        <v>20684.645195800003</v>
      </c>
      <c r="G103" s="6">
        <f t="shared" si="79"/>
        <v>20684.645195800003</v>
      </c>
      <c r="H103" s="6">
        <v>143.84050000000002</v>
      </c>
      <c r="I103" s="6">
        <v>0</v>
      </c>
      <c r="J103" s="6">
        <f t="shared" si="80"/>
        <v>20828.485695800002</v>
      </c>
      <c r="K103" s="6">
        <f t="shared" si="81"/>
        <v>20828.485695800002</v>
      </c>
      <c r="L103" s="6">
        <v>39.384078989999999</v>
      </c>
      <c r="M103" s="6">
        <v>-1E-4</v>
      </c>
      <c r="N103" s="6">
        <f t="shared" si="82"/>
        <v>20867.869674789999</v>
      </c>
      <c r="O103" s="5">
        <v>95</v>
      </c>
    </row>
    <row r="104" spans="1:15" ht="12.6" customHeight="1" x14ac:dyDescent="0.2">
      <c r="A104" s="4">
        <v>96</v>
      </c>
      <c r="B104" s="26" t="s">
        <v>19</v>
      </c>
      <c r="C104" s="7">
        <v>12048.865012760005</v>
      </c>
      <c r="D104" s="6">
        <v>-799.07439999999997</v>
      </c>
      <c r="E104" s="6">
        <v>-1E-4</v>
      </c>
      <c r="F104" s="6">
        <f t="shared" si="78"/>
        <v>11249.790512760006</v>
      </c>
      <c r="G104" s="6">
        <f t="shared" si="79"/>
        <v>11249.790512760006</v>
      </c>
      <c r="H104" s="6">
        <v>-1164.8824</v>
      </c>
      <c r="I104" s="6">
        <v>-1E-4</v>
      </c>
      <c r="J104" s="6">
        <f t="shared" si="80"/>
        <v>10084.908012760006</v>
      </c>
      <c r="K104" s="6">
        <f t="shared" si="81"/>
        <v>10084.908012760006</v>
      </c>
      <c r="L104" s="6">
        <v>1413.9699249999999</v>
      </c>
      <c r="M104" s="6">
        <v>2.0000000000000001E-4</v>
      </c>
      <c r="N104" s="6">
        <f t="shared" si="82"/>
        <v>11498.878137760006</v>
      </c>
      <c r="O104" s="5">
        <v>96</v>
      </c>
    </row>
    <row r="105" spans="1:15" ht="12.6" customHeight="1" x14ac:dyDescent="0.2">
      <c r="A105" s="4">
        <v>97</v>
      </c>
      <c r="B105" s="26" t="s">
        <v>20</v>
      </c>
      <c r="C105" s="6">
        <v>34.774305790000028</v>
      </c>
      <c r="D105" s="6">
        <v>9.7454000000000036</v>
      </c>
      <c r="E105" s="6">
        <v>0</v>
      </c>
      <c r="F105" s="6">
        <f t="shared" si="78"/>
        <v>44.519705790000032</v>
      </c>
      <c r="G105" s="6">
        <f t="shared" si="79"/>
        <v>44.519705790000032</v>
      </c>
      <c r="H105" s="6">
        <v>0.88099999999999956</v>
      </c>
      <c r="I105" s="6">
        <v>0</v>
      </c>
      <c r="J105" s="6">
        <f t="shared" si="80"/>
        <v>45.400705790000032</v>
      </c>
      <c r="K105" s="6">
        <f t="shared" si="81"/>
        <v>45.400705790000032</v>
      </c>
      <c r="L105" s="6">
        <v>-25.785459000000003</v>
      </c>
      <c r="M105" s="6">
        <v>-1E-4</v>
      </c>
      <c r="N105" s="6">
        <f t="shared" si="82"/>
        <v>19.615146790000029</v>
      </c>
      <c r="O105" s="5">
        <v>97</v>
      </c>
    </row>
    <row r="106" spans="1:15" ht="12.6" customHeight="1" x14ac:dyDescent="0.2">
      <c r="A106" s="4">
        <v>98</v>
      </c>
      <c r="B106" s="26" t="s">
        <v>21</v>
      </c>
      <c r="C106" s="6">
        <v>0</v>
      </c>
      <c r="D106" s="6">
        <v>0</v>
      </c>
      <c r="E106" s="6">
        <v>0</v>
      </c>
      <c r="F106" s="6">
        <f t="shared" si="78"/>
        <v>0</v>
      </c>
      <c r="G106" s="6">
        <f t="shared" si="79"/>
        <v>0</v>
      </c>
      <c r="H106" s="6">
        <v>0</v>
      </c>
      <c r="I106" s="6">
        <v>0</v>
      </c>
      <c r="J106" s="6">
        <f t="shared" si="80"/>
        <v>0</v>
      </c>
      <c r="K106" s="6">
        <f t="shared" si="81"/>
        <v>0</v>
      </c>
      <c r="L106" s="6">
        <v>0</v>
      </c>
      <c r="M106" s="6">
        <v>0</v>
      </c>
      <c r="N106" s="6">
        <f t="shared" si="82"/>
        <v>0</v>
      </c>
      <c r="O106" s="5">
        <v>98</v>
      </c>
    </row>
    <row r="107" spans="1:15" x14ac:dyDescent="0.2">
      <c r="A107" s="4">
        <v>99</v>
      </c>
      <c r="B107" s="25" t="s">
        <v>29</v>
      </c>
      <c r="C107" s="29">
        <f>SUM(C108:C112)</f>
        <v>1012.6417395100003</v>
      </c>
      <c r="D107" s="29">
        <f t="shared" ref="D107:N107" si="83">SUM(D108:D112)</f>
        <v>161.13334637000003</v>
      </c>
      <c r="E107" s="29">
        <f t="shared" si="83"/>
        <v>29.265700000000002</v>
      </c>
      <c r="F107" s="29">
        <f t="shared" si="83"/>
        <v>1203.0407858800002</v>
      </c>
      <c r="G107" s="29">
        <f t="shared" si="83"/>
        <v>1203.0407858800002</v>
      </c>
      <c r="H107" s="29">
        <f t="shared" si="83"/>
        <v>70.12982199999999</v>
      </c>
      <c r="I107" s="29">
        <f t="shared" si="83"/>
        <v>-6.5682999999999998</v>
      </c>
      <c r="J107" s="29">
        <f t="shared" si="83"/>
        <v>1266.6023078800001</v>
      </c>
      <c r="K107" s="29">
        <f t="shared" si="83"/>
        <v>1266.6023078800001</v>
      </c>
      <c r="L107" s="29">
        <f t="shared" si="83"/>
        <v>377.83179999999993</v>
      </c>
      <c r="M107" s="29">
        <f t="shared" si="83"/>
        <v>-1.568244</v>
      </c>
      <c r="N107" s="29">
        <f t="shared" si="83"/>
        <v>1642.8658638800002</v>
      </c>
      <c r="O107" s="5">
        <v>99</v>
      </c>
    </row>
    <row r="108" spans="1:15" ht="12.6" customHeight="1" x14ac:dyDescent="0.2">
      <c r="A108" s="4">
        <v>100</v>
      </c>
      <c r="B108" s="26" t="s">
        <v>17</v>
      </c>
      <c r="C108" s="7">
        <v>113.30000000000001</v>
      </c>
      <c r="D108" s="6">
        <v>9.5</v>
      </c>
      <c r="E108" s="6">
        <v>0</v>
      </c>
      <c r="F108" s="6">
        <f t="shared" ref="F108:F112" si="84">SUM(C108:E108)</f>
        <v>122.80000000000001</v>
      </c>
      <c r="G108" s="6">
        <f t="shared" ref="G108:G112" si="85">SUM(F108)</f>
        <v>122.80000000000001</v>
      </c>
      <c r="H108" s="6">
        <v>47.199999999999996</v>
      </c>
      <c r="I108" s="6">
        <v>0</v>
      </c>
      <c r="J108" s="6">
        <f t="shared" ref="J108:J112" si="86">SUM(G108:I108)</f>
        <v>170</v>
      </c>
      <c r="K108" s="6">
        <f t="shared" ref="K108:K112" si="87">SUM(J108)</f>
        <v>170</v>
      </c>
      <c r="L108" s="6">
        <v>48.152924999999996</v>
      </c>
      <c r="M108" s="6">
        <v>0</v>
      </c>
      <c r="N108" s="6">
        <f t="shared" ref="N108:N112" si="88">SUM(K108:M108)</f>
        <v>218.15292499999998</v>
      </c>
      <c r="O108" s="5">
        <v>100</v>
      </c>
    </row>
    <row r="109" spans="1:15" ht="12.6" customHeight="1" x14ac:dyDescent="0.2">
      <c r="A109" s="4">
        <v>101</v>
      </c>
      <c r="B109" s="26" t="s">
        <v>18</v>
      </c>
      <c r="C109" s="7">
        <v>215.9503652500002</v>
      </c>
      <c r="D109" s="6">
        <v>198.24640000000002</v>
      </c>
      <c r="E109" s="6">
        <v>0</v>
      </c>
      <c r="F109" s="6">
        <f t="shared" si="84"/>
        <v>414.19676525000023</v>
      </c>
      <c r="G109" s="6">
        <f t="shared" si="85"/>
        <v>414.19676525000023</v>
      </c>
      <c r="H109" s="6">
        <v>-7.345799999999997</v>
      </c>
      <c r="I109" s="6">
        <v>1E-4</v>
      </c>
      <c r="J109" s="6">
        <f t="shared" si="86"/>
        <v>406.8510652500002</v>
      </c>
      <c r="K109" s="6">
        <f t="shared" si="87"/>
        <v>406.8510652500002</v>
      </c>
      <c r="L109" s="6">
        <v>345.30472099999997</v>
      </c>
      <c r="M109" s="6">
        <v>0</v>
      </c>
      <c r="N109" s="6">
        <f t="shared" si="88"/>
        <v>752.15578625000012</v>
      </c>
      <c r="O109" s="5">
        <v>101</v>
      </c>
    </row>
    <row r="110" spans="1:15" ht="12.6" customHeight="1" x14ac:dyDescent="0.2">
      <c r="A110" s="4">
        <v>102</v>
      </c>
      <c r="B110" s="26" t="s">
        <v>19</v>
      </c>
      <c r="C110" s="7">
        <v>139.13468263000001</v>
      </c>
      <c r="D110" s="6">
        <v>-10.576000000000001</v>
      </c>
      <c r="E110" s="6">
        <v>13.5442</v>
      </c>
      <c r="F110" s="6">
        <f t="shared" si="84"/>
        <v>142.10288263000001</v>
      </c>
      <c r="G110" s="6">
        <f t="shared" si="85"/>
        <v>142.10288263000001</v>
      </c>
      <c r="H110" s="6">
        <v>-15.618600000000001</v>
      </c>
      <c r="I110" s="6">
        <v>-1E-4</v>
      </c>
      <c r="J110" s="6">
        <f t="shared" si="86"/>
        <v>126.48418263000001</v>
      </c>
      <c r="K110" s="6">
        <f t="shared" si="87"/>
        <v>126.48418263000001</v>
      </c>
      <c r="L110" s="6">
        <v>-34.957074000000006</v>
      </c>
      <c r="M110" s="6">
        <v>0</v>
      </c>
      <c r="N110" s="6">
        <f t="shared" si="88"/>
        <v>91.527108630000001</v>
      </c>
      <c r="O110" s="5">
        <v>102</v>
      </c>
    </row>
    <row r="111" spans="1:15" ht="12.6" customHeight="1" x14ac:dyDescent="0.2">
      <c r="A111" s="4">
        <v>103</v>
      </c>
      <c r="B111" s="26" t="s">
        <v>20</v>
      </c>
      <c r="C111" s="6">
        <v>381.84129163000006</v>
      </c>
      <c r="D111" s="6">
        <v>-59.348453629999995</v>
      </c>
      <c r="E111" s="6">
        <v>15.721500000000001</v>
      </c>
      <c r="F111" s="6">
        <f t="shared" si="84"/>
        <v>338.21433800000005</v>
      </c>
      <c r="G111" s="6">
        <f t="shared" si="85"/>
        <v>338.21433800000005</v>
      </c>
      <c r="H111" s="6">
        <v>14.782321999999994</v>
      </c>
      <c r="I111" s="6">
        <v>-6.5682999999999998</v>
      </c>
      <c r="J111" s="6">
        <f t="shared" si="86"/>
        <v>346.42836</v>
      </c>
      <c r="K111" s="6">
        <f t="shared" si="87"/>
        <v>346.42836</v>
      </c>
      <c r="L111" s="6">
        <v>-11.908771999999999</v>
      </c>
      <c r="M111" s="6">
        <v>-1.568244</v>
      </c>
      <c r="N111" s="6">
        <f t="shared" si="88"/>
        <v>332.95134400000001</v>
      </c>
      <c r="O111" s="5">
        <v>103</v>
      </c>
    </row>
    <row r="112" spans="1:15" ht="12.6" customHeight="1" x14ac:dyDescent="0.2">
      <c r="A112" s="4">
        <v>104</v>
      </c>
      <c r="B112" s="26" t="s">
        <v>21</v>
      </c>
      <c r="C112" s="7">
        <v>162.41539999999995</v>
      </c>
      <c r="D112" s="7">
        <v>23.311399999999999</v>
      </c>
      <c r="E112" s="7">
        <v>0</v>
      </c>
      <c r="F112" s="6">
        <f t="shared" si="84"/>
        <v>185.72679999999994</v>
      </c>
      <c r="G112" s="6">
        <f t="shared" si="85"/>
        <v>185.72679999999994</v>
      </c>
      <c r="H112" s="7">
        <v>31.111899999999999</v>
      </c>
      <c r="I112" s="7">
        <v>0</v>
      </c>
      <c r="J112" s="6">
        <f t="shared" si="86"/>
        <v>216.83869999999993</v>
      </c>
      <c r="K112" s="6">
        <f t="shared" si="87"/>
        <v>216.83869999999993</v>
      </c>
      <c r="L112" s="7">
        <v>31.24</v>
      </c>
      <c r="M112" s="7">
        <v>0</v>
      </c>
      <c r="N112" s="6">
        <f t="shared" si="88"/>
        <v>248.07869999999994</v>
      </c>
      <c r="O112" s="5">
        <v>104</v>
      </c>
    </row>
    <row r="113" spans="1:15" x14ac:dyDescent="0.2">
      <c r="A113" s="4">
        <v>105</v>
      </c>
      <c r="B113" s="27" t="s">
        <v>16</v>
      </c>
      <c r="C113" s="28">
        <f>SUM(C114:C118)</f>
        <v>-48778.895357009984</v>
      </c>
      <c r="D113" s="28">
        <f t="shared" ref="D113:N113" si="89">SUM(D114:D118)</f>
        <v>-5826.3344291499989</v>
      </c>
      <c r="E113" s="31">
        <f t="shared" si="89"/>
        <v>134.83310800000001</v>
      </c>
      <c r="F113" s="28">
        <f t="shared" si="89"/>
        <v>-54470.396678159988</v>
      </c>
      <c r="G113" s="28">
        <f t="shared" si="89"/>
        <v>-54470.396678159988</v>
      </c>
      <c r="H113" s="28">
        <f t="shared" si="89"/>
        <v>-6129.3699875099992</v>
      </c>
      <c r="I113" s="28">
        <f t="shared" si="89"/>
        <v>-39.498767999999977</v>
      </c>
      <c r="J113" s="28">
        <f t="shared" si="89"/>
        <v>-60639.265433669985</v>
      </c>
      <c r="K113" s="28">
        <f t="shared" si="89"/>
        <v>-60639.265433669985</v>
      </c>
      <c r="L113" s="28">
        <f t="shared" si="89"/>
        <v>-4713.9055929900005</v>
      </c>
      <c r="M113" s="28">
        <f t="shared" si="89"/>
        <v>110.899372</v>
      </c>
      <c r="N113" s="28">
        <f t="shared" si="89"/>
        <v>-65242.271654659984</v>
      </c>
      <c r="O113" s="5">
        <v>105</v>
      </c>
    </row>
    <row r="114" spans="1:15" x14ac:dyDescent="0.2">
      <c r="A114" s="4">
        <v>106</v>
      </c>
      <c r="B114" s="22" t="s">
        <v>17</v>
      </c>
      <c r="C114" s="7">
        <f>SUM(C12-C66)</f>
        <v>-3198.8599492399981</v>
      </c>
      <c r="D114" s="7">
        <f t="shared" ref="D114:E114" si="90">SUM(D12-D66)</f>
        <v>175.32839498999982</v>
      </c>
      <c r="E114" s="7">
        <f t="shared" si="90"/>
        <v>0.2</v>
      </c>
      <c r="F114" s="6">
        <f t="shared" ref="F114:F118" si="91">SUM(C114:E114)</f>
        <v>-3023.3315542499986</v>
      </c>
      <c r="G114" s="6">
        <f t="shared" ref="G114:G118" si="92">SUM(F114)</f>
        <v>-3023.3315542499986</v>
      </c>
      <c r="H114" s="7">
        <f t="shared" ref="H114:I118" si="93">SUM(H12-H66)</f>
        <v>293.36626104000004</v>
      </c>
      <c r="I114" s="7">
        <f t="shared" si="93"/>
        <v>0</v>
      </c>
      <c r="J114" s="6">
        <f t="shared" ref="J114:J118" si="94">SUM(G114:I114)</f>
        <v>-2729.9652932099984</v>
      </c>
      <c r="K114" s="6">
        <f t="shared" ref="K114:K118" si="95">SUM(J114)</f>
        <v>-2729.9652932099984</v>
      </c>
      <c r="L114" s="7">
        <f t="shared" ref="L114:M118" si="96">SUM(L12-L66)</f>
        <v>344.75777674999983</v>
      </c>
      <c r="M114" s="7">
        <f t="shared" si="96"/>
        <v>0</v>
      </c>
      <c r="N114" s="6">
        <f t="shared" ref="N114:N118" si="97">SUM(K114:M114)</f>
        <v>-2385.2075164599987</v>
      </c>
      <c r="O114" s="5">
        <v>106</v>
      </c>
    </row>
    <row r="115" spans="1:15" x14ac:dyDescent="0.2">
      <c r="A115" s="4">
        <v>107</v>
      </c>
      <c r="B115" s="22" t="s">
        <v>18</v>
      </c>
      <c r="C115" s="7">
        <f t="shared" ref="C115:E118" si="98">SUM(C13-C67)</f>
        <v>-8040.5251977299922</v>
      </c>
      <c r="D115" s="7">
        <f t="shared" si="98"/>
        <v>-1251.2491999999988</v>
      </c>
      <c r="E115" s="7">
        <f t="shared" si="98"/>
        <v>-2.0000000000000001E-4</v>
      </c>
      <c r="F115" s="6">
        <f t="shared" si="91"/>
        <v>-9291.774597729991</v>
      </c>
      <c r="G115" s="6">
        <f t="shared" si="92"/>
        <v>-9291.774597729991</v>
      </c>
      <c r="H115" s="7">
        <f t="shared" si="93"/>
        <v>-557.71809999999914</v>
      </c>
      <c r="I115" s="7">
        <f t="shared" si="93"/>
        <v>-1E-4</v>
      </c>
      <c r="J115" s="6">
        <f t="shared" si="94"/>
        <v>-9849.4927977299903</v>
      </c>
      <c r="K115" s="6">
        <f t="shared" si="95"/>
        <v>-9849.4927977299903</v>
      </c>
      <c r="L115" s="7">
        <f t="shared" si="96"/>
        <v>946.83047300999999</v>
      </c>
      <c r="M115" s="7">
        <f t="shared" si="96"/>
        <v>3.0000000000000003E-4</v>
      </c>
      <c r="N115" s="6">
        <f t="shared" si="97"/>
        <v>-8902.6620247199899</v>
      </c>
      <c r="O115" s="5">
        <v>107</v>
      </c>
    </row>
    <row r="116" spans="1:15" x14ac:dyDescent="0.2">
      <c r="A116" s="4">
        <v>108</v>
      </c>
      <c r="B116" s="22" t="s">
        <v>19</v>
      </c>
      <c r="C116" s="7">
        <f t="shared" si="98"/>
        <v>-157.64242668000225</v>
      </c>
      <c r="D116" s="7">
        <f t="shared" si="98"/>
        <v>-65.556200009999884</v>
      </c>
      <c r="E116" s="7">
        <f t="shared" si="98"/>
        <v>-14.082500000000001</v>
      </c>
      <c r="F116" s="6">
        <f t="shared" si="91"/>
        <v>-237.28112669000214</v>
      </c>
      <c r="G116" s="6">
        <f t="shared" si="92"/>
        <v>-237.28112669000214</v>
      </c>
      <c r="H116" s="7">
        <f t="shared" si="93"/>
        <v>59.595300000000179</v>
      </c>
      <c r="I116" s="7">
        <f t="shared" si="93"/>
        <v>-1.0000000000000002E-4</v>
      </c>
      <c r="J116" s="6">
        <f t="shared" si="94"/>
        <v>-177.68592669000196</v>
      </c>
      <c r="K116" s="6">
        <f t="shared" si="95"/>
        <v>-177.68592669000196</v>
      </c>
      <c r="L116" s="7">
        <f t="shared" si="96"/>
        <v>-139.56750600000015</v>
      </c>
      <c r="M116" s="7">
        <f t="shared" si="96"/>
        <v>0</v>
      </c>
      <c r="N116" s="6">
        <f t="shared" si="97"/>
        <v>-317.25343269000211</v>
      </c>
      <c r="O116" s="5">
        <v>108</v>
      </c>
    </row>
    <row r="117" spans="1:15" x14ac:dyDescent="0.2">
      <c r="A117" s="4">
        <v>109</v>
      </c>
      <c r="B117" s="22" t="s">
        <v>20</v>
      </c>
      <c r="C117" s="7">
        <f t="shared" si="98"/>
        <v>-13626.227694239999</v>
      </c>
      <c r="D117" s="7">
        <f t="shared" si="98"/>
        <v>-1485.1501241399999</v>
      </c>
      <c r="E117" s="7">
        <f t="shared" si="98"/>
        <v>135.08640800000001</v>
      </c>
      <c r="F117" s="6">
        <f t="shared" si="91"/>
        <v>-14976.291410379999</v>
      </c>
      <c r="G117" s="6">
        <f t="shared" si="92"/>
        <v>-14976.291410379999</v>
      </c>
      <c r="H117" s="7">
        <f t="shared" si="93"/>
        <v>-2154.1604939099998</v>
      </c>
      <c r="I117" s="7">
        <f t="shared" si="93"/>
        <v>-33.385367999999978</v>
      </c>
      <c r="J117" s="6">
        <f t="shared" si="94"/>
        <v>-17163.837272289999</v>
      </c>
      <c r="K117" s="6">
        <f t="shared" si="95"/>
        <v>-17163.837272289999</v>
      </c>
      <c r="L117" s="7">
        <f t="shared" si="96"/>
        <v>-3568.9000399000001</v>
      </c>
      <c r="M117" s="7">
        <f t="shared" si="96"/>
        <v>112.59169800000001</v>
      </c>
      <c r="N117" s="6">
        <f t="shared" si="97"/>
        <v>-20620.145614189998</v>
      </c>
      <c r="O117" s="5">
        <v>109</v>
      </c>
    </row>
    <row r="118" spans="1:15" x14ac:dyDescent="0.2">
      <c r="A118" s="4">
        <v>110</v>
      </c>
      <c r="B118" s="22" t="s">
        <v>21</v>
      </c>
      <c r="C118" s="7">
        <f t="shared" si="98"/>
        <v>-23755.640089119996</v>
      </c>
      <c r="D118" s="7">
        <f t="shared" si="98"/>
        <v>-3199.7072999900001</v>
      </c>
      <c r="E118" s="7">
        <f t="shared" si="98"/>
        <v>13.629400000000002</v>
      </c>
      <c r="F118" s="6">
        <f t="shared" si="91"/>
        <v>-26941.717989109995</v>
      </c>
      <c r="G118" s="6">
        <f t="shared" si="92"/>
        <v>-26941.717989109995</v>
      </c>
      <c r="H118" s="7">
        <f t="shared" si="93"/>
        <v>-3770.4529546399999</v>
      </c>
      <c r="I118" s="7">
        <f t="shared" si="93"/>
        <v>-6.1132</v>
      </c>
      <c r="J118" s="6">
        <f t="shared" si="94"/>
        <v>-30718.284143749996</v>
      </c>
      <c r="K118" s="6">
        <f t="shared" si="95"/>
        <v>-30718.284143749996</v>
      </c>
      <c r="L118" s="7">
        <f t="shared" si="96"/>
        <v>-2297.0262968500001</v>
      </c>
      <c r="M118" s="7">
        <f t="shared" si="96"/>
        <v>-1.6926260000000002</v>
      </c>
      <c r="N118" s="6">
        <f t="shared" si="97"/>
        <v>-33017.003066599995</v>
      </c>
      <c r="O118" s="5">
        <v>110</v>
      </c>
    </row>
    <row r="119" spans="1:15" ht="6" customHeight="1" x14ac:dyDescent="0.2">
      <c r="A119" s="10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</row>
    <row r="120" spans="1:15" ht="6" customHeight="1" x14ac:dyDescent="0.2">
      <c r="B120" s="14"/>
      <c r="C120" s="2"/>
    </row>
    <row r="121" spans="1:15" x14ac:dyDescent="0.2">
      <c r="A121" s="15" t="s">
        <v>31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5" x14ac:dyDescent="0.2">
      <c r="A122" s="15" t="s">
        <v>7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5" x14ac:dyDescent="0.2">
      <c r="A123" s="15" t="s">
        <v>8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5" spans="1:1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341-25</vt:lpstr>
      <vt:lpstr>'341-25'!Área_de_impresión</vt:lpstr>
      <vt:lpstr>'341-25'!Títulos_a_imprimir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2020-11-17T18:57:12Z</cp:lastPrinted>
  <dcterms:created xsi:type="dcterms:W3CDTF">2018-10-11T20:14:21Z</dcterms:created>
  <dcterms:modified xsi:type="dcterms:W3CDTF">2021-06-22T21:29:13Z</dcterms:modified>
</cp:coreProperties>
</file>