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26" sheetId="1" r:id="rId1"/>
  </sheets>
  <definedNames>
    <definedName name="_xlnm.Print_Titles" localSheetId="0">'451-26'!$1:$7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35" i="1"/>
  <c r="G35" i="1"/>
  <c r="H35" i="1"/>
  <c r="I35" i="1"/>
  <c r="J35" i="1"/>
  <c r="K35" i="1"/>
  <c r="F35" i="1"/>
  <c r="F36" i="1"/>
  <c r="G36" i="1"/>
  <c r="H36" i="1"/>
  <c r="I36" i="1"/>
  <c r="J36" i="1"/>
  <c r="K36" i="1"/>
  <c r="F37" i="1"/>
  <c r="F162" i="1" l="1"/>
  <c r="G162" i="1"/>
  <c r="H162" i="1"/>
  <c r="I162" i="1"/>
  <c r="I161" i="1" s="1"/>
  <c r="J162" i="1"/>
  <c r="K162" i="1"/>
  <c r="F122" i="1"/>
  <c r="F121" i="1" s="1"/>
  <c r="G122" i="1"/>
  <c r="G121" i="1" s="1"/>
  <c r="H122" i="1"/>
  <c r="H121" i="1" s="1"/>
  <c r="I122" i="1"/>
  <c r="I121" i="1" s="1"/>
  <c r="J122" i="1"/>
  <c r="J121" i="1" s="1"/>
  <c r="K122" i="1"/>
  <c r="K121" i="1" s="1"/>
  <c r="M122" i="1"/>
  <c r="M121" i="1" s="1"/>
  <c r="H14" i="1" l="1"/>
  <c r="H65" i="1"/>
  <c r="G65" i="1"/>
  <c r="F65" i="1"/>
  <c r="K65" i="1"/>
  <c r="J65" i="1"/>
  <c r="I65" i="1"/>
  <c r="F87" i="1"/>
  <c r="G87" i="1"/>
  <c r="G70" i="1"/>
  <c r="H29" i="1" l="1"/>
  <c r="E129" i="1" l="1"/>
  <c r="E119" i="1"/>
  <c r="E90" i="1"/>
  <c r="E86" i="1"/>
  <c r="G49" i="1"/>
  <c r="G51" i="1"/>
  <c r="H51" i="1"/>
  <c r="F51" i="1"/>
  <c r="F50" i="1"/>
  <c r="F49" i="1"/>
  <c r="G46" i="1"/>
  <c r="I46" i="1"/>
  <c r="G47" i="1"/>
  <c r="G48" i="1"/>
  <c r="H48" i="1"/>
  <c r="I48" i="1"/>
  <c r="J48" i="1"/>
  <c r="K48" i="1"/>
  <c r="F48" i="1"/>
  <c r="F47" i="1"/>
  <c r="F46" i="1"/>
  <c r="F45" i="1"/>
  <c r="G44" i="1"/>
  <c r="H44" i="1"/>
  <c r="J44" i="1"/>
  <c r="K44" i="1"/>
  <c r="F44" i="1"/>
  <c r="G37" i="1"/>
  <c r="H37" i="1"/>
  <c r="K37" i="1"/>
  <c r="G38" i="1"/>
  <c r="I38" i="1"/>
  <c r="J38" i="1"/>
  <c r="K38" i="1"/>
  <c r="G39" i="1"/>
  <c r="H39" i="1"/>
  <c r="I39" i="1"/>
  <c r="J39" i="1"/>
  <c r="K39" i="1"/>
  <c r="G40" i="1"/>
  <c r="H40" i="1"/>
  <c r="K40" i="1"/>
  <c r="G41" i="1"/>
  <c r="I41" i="1"/>
  <c r="J41" i="1"/>
  <c r="K41" i="1"/>
  <c r="M41" i="1"/>
  <c r="G42" i="1"/>
  <c r="I42" i="1"/>
  <c r="F42" i="1"/>
  <c r="F38" i="1"/>
  <c r="F39" i="1"/>
  <c r="F40" i="1"/>
  <c r="F41" i="1"/>
  <c r="F33" i="1"/>
  <c r="H33" i="1"/>
  <c r="H31" i="1" s="1"/>
  <c r="F32" i="1"/>
  <c r="H27" i="1"/>
  <c r="H28" i="1"/>
  <c r="G27" i="1"/>
  <c r="G28" i="1"/>
  <c r="G29" i="1"/>
  <c r="G30" i="1"/>
  <c r="G32" i="1"/>
  <c r="G31" i="1" s="1"/>
  <c r="F28" i="1"/>
  <c r="F29" i="1"/>
  <c r="F30" i="1"/>
  <c r="F27" i="1"/>
  <c r="G19" i="1"/>
  <c r="H19" i="1"/>
  <c r="I19" i="1"/>
  <c r="J19" i="1"/>
  <c r="K19" i="1"/>
  <c r="M19" i="1"/>
  <c r="G20" i="1"/>
  <c r="H20" i="1"/>
  <c r="I20" i="1"/>
  <c r="J20" i="1"/>
  <c r="K20" i="1"/>
  <c r="L20" i="1"/>
  <c r="M20" i="1"/>
  <c r="G22" i="1"/>
  <c r="H22" i="1"/>
  <c r="I22" i="1"/>
  <c r="J22" i="1"/>
  <c r="K22" i="1"/>
  <c r="L22" i="1"/>
  <c r="M22" i="1"/>
  <c r="G23" i="1"/>
  <c r="H23" i="1"/>
  <c r="I23" i="1"/>
  <c r="J23" i="1"/>
  <c r="K23" i="1"/>
  <c r="L23" i="1"/>
  <c r="G24" i="1"/>
  <c r="K24" i="1"/>
  <c r="G25" i="1"/>
  <c r="F23" i="1"/>
  <c r="F24" i="1"/>
  <c r="F25" i="1"/>
  <c r="F22" i="1"/>
  <c r="F20" i="1"/>
  <c r="F19" i="1"/>
  <c r="G11" i="1"/>
  <c r="H11" i="1"/>
  <c r="I11" i="1"/>
  <c r="J11" i="1"/>
  <c r="K11" i="1"/>
  <c r="L11" i="1"/>
  <c r="M11" i="1"/>
  <c r="G12" i="1"/>
  <c r="H12" i="1"/>
  <c r="I12" i="1"/>
  <c r="J12" i="1"/>
  <c r="K12" i="1"/>
  <c r="L12" i="1"/>
  <c r="M12" i="1"/>
  <c r="G13" i="1"/>
  <c r="H13" i="1"/>
  <c r="I13" i="1"/>
  <c r="J13" i="1"/>
  <c r="K13" i="1"/>
  <c r="L13" i="1"/>
  <c r="M13" i="1"/>
  <c r="G14" i="1"/>
  <c r="I14" i="1"/>
  <c r="J14" i="1"/>
  <c r="K14" i="1"/>
  <c r="G15" i="1"/>
  <c r="H15" i="1"/>
  <c r="I15" i="1"/>
  <c r="J15" i="1"/>
  <c r="K15" i="1"/>
  <c r="G16" i="1"/>
  <c r="H16" i="1"/>
  <c r="I16" i="1"/>
  <c r="J16" i="1"/>
  <c r="K16" i="1"/>
  <c r="L16" i="1"/>
  <c r="M16" i="1"/>
  <c r="F16" i="1"/>
  <c r="F15" i="1"/>
  <c r="F12" i="1"/>
  <c r="F13" i="1"/>
  <c r="F14" i="1"/>
  <c r="F11" i="1"/>
  <c r="F31" i="1" l="1"/>
  <c r="G26" i="1"/>
  <c r="F26" i="1"/>
  <c r="F43" i="1"/>
  <c r="H26" i="1"/>
  <c r="F18" i="1"/>
  <c r="H21" i="1"/>
  <c r="F10" i="1"/>
  <c r="F169" i="1"/>
  <c r="F161" i="1" s="1"/>
  <c r="G169" i="1"/>
  <c r="G161" i="1" s="1"/>
  <c r="H169" i="1"/>
  <c r="H161" i="1" s="1"/>
  <c r="J169" i="1"/>
  <c r="J161" i="1" s="1"/>
  <c r="K169" i="1"/>
  <c r="K161" i="1" s="1"/>
  <c r="E95" i="1" l="1"/>
  <c r="E94" i="1"/>
  <c r="E93" i="1"/>
  <c r="E92" i="1"/>
  <c r="E91" i="1"/>
  <c r="E89" i="1"/>
  <c r="E88" i="1"/>
  <c r="E87" i="1" s="1"/>
  <c r="E85" i="1"/>
  <c r="E84" i="1"/>
  <c r="E83" i="1"/>
  <c r="E82" i="1"/>
  <c r="E81" i="1"/>
  <c r="E80" i="1" s="1"/>
  <c r="E77" i="1"/>
  <c r="E76" i="1"/>
  <c r="E74" i="1"/>
  <c r="E73" i="1"/>
  <c r="E72" i="1"/>
  <c r="E71" i="1"/>
  <c r="E69" i="1"/>
  <c r="E68" i="1"/>
  <c r="E67" i="1"/>
  <c r="E66" i="1"/>
  <c r="E64" i="1"/>
  <c r="E63" i="1"/>
  <c r="E62" i="1" s="1"/>
  <c r="E60" i="1"/>
  <c r="E59" i="1"/>
  <c r="E58" i="1"/>
  <c r="E57" i="1"/>
  <c r="E56" i="1"/>
  <c r="E55" i="1"/>
  <c r="F54" i="1"/>
  <c r="F53" i="1" s="1"/>
  <c r="G54" i="1"/>
  <c r="G53" i="1" s="1"/>
  <c r="H54" i="1"/>
  <c r="H53" i="1" s="1"/>
  <c r="I54" i="1"/>
  <c r="I53" i="1" s="1"/>
  <c r="J54" i="1"/>
  <c r="J53" i="1" s="1"/>
  <c r="K54" i="1"/>
  <c r="K53" i="1" s="1"/>
  <c r="L54" i="1"/>
  <c r="L53" i="1" s="1"/>
  <c r="M54" i="1"/>
  <c r="M53" i="1" s="1"/>
  <c r="F62" i="1"/>
  <c r="G62" i="1"/>
  <c r="H62" i="1"/>
  <c r="I62" i="1"/>
  <c r="J62" i="1"/>
  <c r="K62" i="1"/>
  <c r="L62" i="1"/>
  <c r="L65" i="1"/>
  <c r="M65" i="1"/>
  <c r="F70" i="1"/>
  <c r="H70" i="1"/>
  <c r="I70" i="1"/>
  <c r="J70" i="1"/>
  <c r="K70" i="1"/>
  <c r="L70" i="1"/>
  <c r="M70" i="1"/>
  <c r="F75" i="1"/>
  <c r="G75" i="1"/>
  <c r="F80" i="1"/>
  <c r="G80" i="1"/>
  <c r="H80" i="1"/>
  <c r="I80" i="1"/>
  <c r="J80" i="1"/>
  <c r="K80" i="1"/>
  <c r="J87" i="1"/>
  <c r="E54" i="1" l="1"/>
  <c r="E53" i="1" s="1"/>
  <c r="E65" i="1"/>
  <c r="E61" i="1"/>
  <c r="E70" i="1"/>
  <c r="L61" i="1"/>
  <c r="H61" i="1"/>
  <c r="G79" i="1"/>
  <c r="K79" i="1"/>
  <c r="E79" i="1"/>
  <c r="E75" i="1"/>
  <c r="I79" i="1"/>
  <c r="H79" i="1"/>
  <c r="J79" i="1"/>
  <c r="F79" i="1"/>
  <c r="K61" i="1"/>
  <c r="G61" i="1"/>
  <c r="J61" i="1"/>
  <c r="F61" i="1"/>
  <c r="M61" i="1"/>
  <c r="I61" i="1"/>
  <c r="G43" i="1"/>
  <c r="H43" i="1"/>
  <c r="J43" i="1"/>
  <c r="K43" i="1"/>
  <c r="F52" i="1" l="1"/>
  <c r="I26" i="1"/>
  <c r="J26" i="1"/>
  <c r="K26" i="1"/>
  <c r="L26" i="1"/>
  <c r="M26" i="1"/>
  <c r="E28" i="1"/>
  <c r="E177" i="1"/>
  <c r="E176" i="1"/>
  <c r="E175" i="1"/>
  <c r="E174" i="1"/>
  <c r="E173" i="1"/>
  <c r="E172" i="1"/>
  <c r="E171" i="1"/>
  <c r="E170" i="1"/>
  <c r="E169" i="1" s="1"/>
  <c r="E168" i="1"/>
  <c r="E167" i="1"/>
  <c r="E166" i="1"/>
  <c r="E165" i="1"/>
  <c r="E164" i="1"/>
  <c r="E163" i="1"/>
  <c r="E159" i="1"/>
  <c r="E158" i="1"/>
  <c r="E157" i="1" s="1"/>
  <c r="H157" i="1"/>
  <c r="G157" i="1"/>
  <c r="F157" i="1"/>
  <c r="E156" i="1"/>
  <c r="E155" i="1"/>
  <c r="E154" i="1"/>
  <c r="E153" i="1"/>
  <c r="M152" i="1"/>
  <c r="L152" i="1"/>
  <c r="K152" i="1"/>
  <c r="J152" i="1"/>
  <c r="I152" i="1"/>
  <c r="H152" i="1"/>
  <c r="G152" i="1"/>
  <c r="F152" i="1"/>
  <c r="E151" i="1"/>
  <c r="E150" i="1"/>
  <c r="E149" i="1"/>
  <c r="E148" i="1"/>
  <c r="L147" i="1"/>
  <c r="K147" i="1"/>
  <c r="J147" i="1"/>
  <c r="I147" i="1"/>
  <c r="H147" i="1"/>
  <c r="G147" i="1"/>
  <c r="F147" i="1"/>
  <c r="E146" i="1"/>
  <c r="E145" i="1"/>
  <c r="E144" i="1" s="1"/>
  <c r="M144" i="1"/>
  <c r="M143" i="1" s="1"/>
  <c r="K144" i="1"/>
  <c r="J144" i="1"/>
  <c r="I144" i="1"/>
  <c r="H144" i="1"/>
  <c r="G144" i="1"/>
  <c r="F144" i="1"/>
  <c r="E142" i="1"/>
  <c r="E141" i="1"/>
  <c r="E140" i="1"/>
  <c r="E139" i="1"/>
  <c r="E138" i="1"/>
  <c r="E137" i="1"/>
  <c r="E136" i="1" s="1"/>
  <c r="M136" i="1"/>
  <c r="M135" i="1" s="1"/>
  <c r="L136" i="1"/>
  <c r="L135" i="1" s="1"/>
  <c r="K136" i="1"/>
  <c r="K135" i="1" s="1"/>
  <c r="J136" i="1"/>
  <c r="J135" i="1" s="1"/>
  <c r="I136" i="1"/>
  <c r="I135" i="1" s="1"/>
  <c r="H136" i="1"/>
  <c r="H135" i="1" s="1"/>
  <c r="G136" i="1"/>
  <c r="G135" i="1" s="1"/>
  <c r="F136" i="1"/>
  <c r="F135" i="1" s="1"/>
  <c r="E133" i="1"/>
  <c r="E132" i="1"/>
  <c r="E131" i="1"/>
  <c r="E130" i="1"/>
  <c r="E128" i="1"/>
  <c r="E127" i="1"/>
  <c r="E126" i="1"/>
  <c r="E125" i="1"/>
  <c r="E124" i="1"/>
  <c r="E123" i="1"/>
  <c r="E118" i="1"/>
  <c r="E117" i="1"/>
  <c r="E116" i="1"/>
  <c r="E115" i="1"/>
  <c r="L114" i="1"/>
  <c r="J114" i="1"/>
  <c r="I114" i="1"/>
  <c r="H114" i="1"/>
  <c r="G114" i="1"/>
  <c r="F114" i="1"/>
  <c r="E113" i="1"/>
  <c r="E112" i="1"/>
  <c r="E111" i="1"/>
  <c r="E110" i="1"/>
  <c r="E109" i="1" s="1"/>
  <c r="K109" i="1"/>
  <c r="H109" i="1"/>
  <c r="G109" i="1"/>
  <c r="F109" i="1"/>
  <c r="E108" i="1"/>
  <c r="E107" i="1"/>
  <c r="E106" i="1" s="1"/>
  <c r="M106" i="1"/>
  <c r="K106" i="1"/>
  <c r="J106" i="1"/>
  <c r="I106" i="1"/>
  <c r="G106" i="1"/>
  <c r="F106" i="1"/>
  <c r="E104" i="1"/>
  <c r="E103" i="1"/>
  <c r="E102" i="1"/>
  <c r="E101" i="1"/>
  <c r="E100" i="1"/>
  <c r="E99" i="1"/>
  <c r="L98" i="1"/>
  <c r="L97" i="1" s="1"/>
  <c r="L96" i="1" s="1"/>
  <c r="K98" i="1"/>
  <c r="K97" i="1" s="1"/>
  <c r="J98" i="1"/>
  <c r="J97" i="1" s="1"/>
  <c r="I98" i="1"/>
  <c r="I97" i="1" s="1"/>
  <c r="H98" i="1"/>
  <c r="H97" i="1" s="1"/>
  <c r="G98" i="1"/>
  <c r="G97" i="1" s="1"/>
  <c r="F98" i="1"/>
  <c r="F97" i="1" s="1"/>
  <c r="E40" i="1"/>
  <c r="E122" i="1" l="1"/>
  <c r="E121" i="1" s="1"/>
  <c r="E147" i="1"/>
  <c r="E152" i="1"/>
  <c r="E98" i="1"/>
  <c r="E97" i="1" s="1"/>
  <c r="E162" i="1"/>
  <c r="E161" i="1" s="1"/>
  <c r="E114" i="1"/>
  <c r="I105" i="1"/>
  <c r="I143" i="1"/>
  <c r="G143" i="1"/>
  <c r="K143" i="1"/>
  <c r="F105" i="1"/>
  <c r="J105" i="1"/>
  <c r="H105" i="1"/>
  <c r="L143" i="1"/>
  <c r="G105" i="1"/>
  <c r="K105" i="1"/>
  <c r="M105" i="1"/>
  <c r="H96" i="1"/>
  <c r="H143" i="1"/>
  <c r="M134" i="1"/>
  <c r="E135" i="1"/>
  <c r="F143" i="1"/>
  <c r="J143" i="1"/>
  <c r="I96" i="1"/>
  <c r="M96" i="1" l="1"/>
  <c r="J96" i="1"/>
  <c r="G96" i="1"/>
  <c r="K96" i="1"/>
  <c r="F96" i="1"/>
  <c r="G134" i="1"/>
  <c r="K134" i="1"/>
  <c r="I134" i="1"/>
  <c r="E143" i="1"/>
  <c r="H134" i="1"/>
  <c r="J134" i="1"/>
  <c r="L134" i="1"/>
  <c r="H52" i="1"/>
  <c r="M52" i="1"/>
  <c r="J52" i="1"/>
  <c r="E105" i="1"/>
  <c r="E96" i="1" s="1"/>
  <c r="L52" i="1"/>
  <c r="K52" i="1"/>
  <c r="G52" i="1"/>
  <c r="F134" i="1"/>
  <c r="I52" i="1"/>
  <c r="E134" i="1" l="1"/>
  <c r="E52" i="1"/>
  <c r="E14" i="1"/>
  <c r="M36" i="1" l="1"/>
  <c r="M35" i="1" l="1"/>
  <c r="E50" i="1" l="1"/>
  <c r="E51" i="1"/>
  <c r="F9" i="1" l="1"/>
  <c r="G10" i="1"/>
  <c r="G9" i="1" s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G18" i="1" l="1"/>
  <c r="G21" i="1"/>
  <c r="G17" i="1" l="1"/>
  <c r="H18" i="1" l="1"/>
  <c r="I18" i="1"/>
  <c r="J18" i="1"/>
  <c r="K18" i="1"/>
  <c r="L18" i="1"/>
  <c r="M18" i="1"/>
  <c r="E49" i="1" l="1"/>
  <c r="E48" i="1"/>
  <c r="E47" i="1"/>
  <c r="E46" i="1"/>
  <c r="E45" i="1"/>
  <c r="E44" i="1"/>
  <c r="E42" i="1"/>
  <c r="E41" i="1"/>
  <c r="E39" i="1"/>
  <c r="E37" i="1"/>
  <c r="E38" i="1"/>
  <c r="E33" i="1"/>
  <c r="E32" i="1"/>
  <c r="E30" i="1"/>
  <c r="E29" i="1"/>
  <c r="E27" i="1"/>
  <c r="E25" i="1"/>
  <c r="E24" i="1"/>
  <c r="E23" i="1"/>
  <c r="E22" i="1"/>
  <c r="M21" i="1"/>
  <c r="M17" i="1" s="1"/>
  <c r="L21" i="1"/>
  <c r="L17" i="1" s="1"/>
  <c r="K21" i="1"/>
  <c r="K17" i="1" s="1"/>
  <c r="J21" i="1"/>
  <c r="J17" i="1" s="1"/>
  <c r="I21" i="1"/>
  <c r="I17" i="1" s="1"/>
  <c r="H17" i="1"/>
  <c r="F21" i="1"/>
  <c r="F17" i="1" s="1"/>
  <c r="E20" i="1"/>
  <c r="E19" i="1"/>
  <c r="E18" i="1" s="1"/>
  <c r="E16" i="1"/>
  <c r="E15" i="1"/>
  <c r="E13" i="1"/>
  <c r="E12" i="1"/>
  <c r="E11" i="1"/>
  <c r="E10" i="1" s="1"/>
  <c r="E36" i="1" l="1"/>
  <c r="E21" i="1"/>
  <c r="E31" i="1"/>
  <c r="E43" i="1"/>
  <c r="E26" i="1"/>
  <c r="L8" i="1"/>
  <c r="J8" i="1"/>
  <c r="I8" i="1"/>
  <c r="M8" i="1"/>
  <c r="K8" i="1"/>
  <c r="E9" i="1"/>
  <c r="E17" i="1" l="1"/>
  <c r="E8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<sst xmlns="http://schemas.openxmlformats.org/spreadsheetml/2006/main" count="728" uniqueCount="49">
  <si>
    <t xml:space="preserve"> </t>
  </si>
  <si>
    <t>Clase</t>
  </si>
  <si>
    <t>Colisión</t>
  </si>
  <si>
    <t>Atropello</t>
  </si>
  <si>
    <t>Vuelco</t>
  </si>
  <si>
    <t>Caída de persona o cosa del vehículo en marcha</t>
  </si>
  <si>
    <t>Total</t>
  </si>
  <si>
    <t>Placa y tipo de vehículo</t>
  </si>
  <si>
    <t xml:space="preserve">Oficial (funcionario público y  </t>
  </si>
  <si>
    <t>Particular</t>
  </si>
  <si>
    <t>Motocicleta y motoneta</t>
  </si>
  <si>
    <t>Comercial</t>
  </si>
  <si>
    <t>Taxi</t>
  </si>
  <si>
    <t>Bus colegial</t>
  </si>
  <si>
    <t>Diplomático y consular</t>
  </si>
  <si>
    <t>Misión internacional</t>
  </si>
  <si>
    <t>Distrito de Panamá</t>
  </si>
  <si>
    <t>Distrito de San Miguelito</t>
  </si>
  <si>
    <t>Resto de la República</t>
  </si>
  <si>
    <t>Colisión y atropello</t>
  </si>
  <si>
    <t>Microbús</t>
  </si>
  <si>
    <t>Bicicleta</t>
  </si>
  <si>
    <t>Fuente: Departamento de Operaciones del Tránsito de la Policía Nacional.</t>
  </si>
  <si>
    <t>Colisión y vuelco</t>
  </si>
  <si>
    <t xml:space="preserve"> Colisión con objeto fijo </t>
  </si>
  <si>
    <t>Ómnibus</t>
  </si>
  <si>
    <t>Ambulancia</t>
  </si>
  <si>
    <t>Camión</t>
  </si>
  <si>
    <t>Grúa</t>
  </si>
  <si>
    <t>Mula</t>
  </si>
  <si>
    <t>Automóviles para pasajeros</t>
  </si>
  <si>
    <t>Camioneta</t>
  </si>
  <si>
    <t>Sedán y coupé</t>
  </si>
  <si>
    <t>Pick-up (doble cabina)</t>
  </si>
  <si>
    <t>Panel</t>
  </si>
  <si>
    <t>Camiones</t>
  </si>
  <si>
    <t>-</t>
  </si>
  <si>
    <t>SAN MIGUELITO Y RESTO DE LA REPÚBLICA, POR CLASE, SEGÚN PLACA Y TIPO DE VEHÍCULO: AÑO 2021</t>
  </si>
  <si>
    <t>Bus colegial; Microbús</t>
  </si>
  <si>
    <t>Camiones; Camión</t>
  </si>
  <si>
    <t>- Cantidad nula o cero.</t>
  </si>
  <si>
    <t xml:space="preserve">Cuadro 26. CONDUCTORES IMPLICADOS EN ACCIDENTES DE TRÁNSITO EN LA REPÚBLICA, DISTRITOS DE PANAMÁ, </t>
  </si>
  <si>
    <t>Conductores implicados</t>
  </si>
  <si>
    <t>(1) Incluye atropello y colisión, atropello y vuelco, atropello y fuga, y los accidentes que no se especifican en ninguna de las</t>
  </si>
  <si>
    <t>clases mencionadas.</t>
  </si>
  <si>
    <t>Otros</t>
  </si>
  <si>
    <t>TOTAL</t>
  </si>
  <si>
    <t xml:space="preserve">  propiedad del Estado)</t>
  </si>
  <si>
    <t xml:space="preserve">  Otras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</si>
</sst>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10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3" fontId="0" fillId="0" borderId="0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 applyFill="1" applyAlignment="1">
      <alignment readingOrder="1"/>
    </xf>
    <xf numFmtId="3" fontId="0" fillId="0" borderId="0" xfId="0" applyNumberFormat="1" applyFont="1" applyBorder="1" applyAlignment="1">
      <alignment readingOrder="1"/>
    </xf>
    <xf numFmtId="3" fontId="0" fillId="0" borderId="0" xfId="0" applyNumberFormat="1" applyFont="1" applyAlignment="1">
      <alignment readingOrder="1"/>
    </xf>
    <xf numFmtId="3" fontId="0" fillId="0" borderId="0" xfId="0" applyNumberFormat="1" applyFont="1"/>
    <xf numFmtId="3" fontId="2" fillId="0" borderId="0" xfId="0" applyNumberFormat="1" applyFont="1" applyFill="1"/>
    <xf numFmtId="3" fontId="1" fillId="0" borderId="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2" fillId="0" borderId="8" xfId="0" applyNumberFormat="1" applyFont="1" applyFill="1" applyBorder="1"/>
    <xf numFmtId="0" fontId="1" fillId="0" borderId="0" xfId="0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distributed" justifyLastLine="1" readingOrder="1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zoomScaleNormal="100" zoomScaleSheetLayoutView="100" workbookViewId="0">
      <selection sqref="A1:M1"/>
    </sheetView>
  </sheetViews>
  <sheetFormatPr baseColWidth="10" defaultRowHeight="20.100000000000001" customHeight="1" x14ac:dyDescent="0.2"/>
  <cols>
    <col min="1" max="1" width="2.28515625" style="8" customWidth="1"/>
    <col min="2" max="3" width="1.7109375" style="8" customWidth="1"/>
    <col min="4" max="4" width="23.28515625" style="8" customWidth="1"/>
    <col min="5" max="5" width="9.7109375" style="21" customWidth="1"/>
    <col min="6" max="7" width="8.5703125" style="24" customWidth="1"/>
    <col min="8" max="8" width="8.5703125" style="8" customWidth="1"/>
    <col min="9" max="9" width="9.28515625" style="8" customWidth="1"/>
    <col min="10" max="10" width="8.7109375" style="8" customWidth="1"/>
    <col min="11" max="11" width="10" style="8" customWidth="1"/>
    <col min="12" max="12" width="8.85546875" style="8" customWidth="1"/>
    <col min="13" max="13" width="8.42578125" style="8" customWidth="1"/>
    <col min="14" max="169" width="11.42578125" style="8"/>
    <col min="170" max="170" width="39.5703125" style="8" customWidth="1"/>
    <col min="171" max="171" width="11.42578125" style="8" customWidth="1"/>
    <col min="172" max="172" width="12.28515625" style="8" customWidth="1"/>
    <col min="173" max="173" width="11.42578125" style="8" customWidth="1"/>
    <col min="174" max="174" width="10.28515625" style="8" customWidth="1"/>
    <col min="175" max="175" width="13.28515625" style="8" customWidth="1"/>
    <col min="176" max="176" width="10.28515625" style="8" customWidth="1"/>
    <col min="177" max="177" width="11.140625" style="8" customWidth="1"/>
    <col min="178" max="178" width="10.28515625" style="8" customWidth="1"/>
    <col min="179" max="425" width="11.42578125" style="8"/>
    <col min="426" max="426" width="39.5703125" style="8" customWidth="1"/>
    <col min="427" max="427" width="11.42578125" style="8" customWidth="1"/>
    <col min="428" max="428" width="12.28515625" style="8" customWidth="1"/>
    <col min="429" max="429" width="11.42578125" style="8" customWidth="1"/>
    <col min="430" max="430" width="10.28515625" style="8" customWidth="1"/>
    <col min="431" max="431" width="13.28515625" style="8" customWidth="1"/>
    <col min="432" max="432" width="10.28515625" style="8" customWidth="1"/>
    <col min="433" max="433" width="11.140625" style="8" customWidth="1"/>
    <col min="434" max="434" width="10.28515625" style="8" customWidth="1"/>
    <col min="435" max="681" width="11.42578125" style="8"/>
    <col min="682" max="682" width="39.5703125" style="8" customWidth="1"/>
    <col min="683" max="683" width="11.42578125" style="8" customWidth="1"/>
    <col min="684" max="684" width="12.28515625" style="8" customWidth="1"/>
    <col min="685" max="685" width="11.42578125" style="8" customWidth="1"/>
    <col min="686" max="686" width="10.28515625" style="8" customWidth="1"/>
    <col min="687" max="687" width="13.28515625" style="8" customWidth="1"/>
    <col min="688" max="688" width="10.28515625" style="8" customWidth="1"/>
    <col min="689" max="689" width="11.140625" style="8" customWidth="1"/>
    <col min="690" max="690" width="10.28515625" style="8" customWidth="1"/>
    <col min="691" max="937" width="11.42578125" style="8"/>
    <col min="938" max="938" width="39.5703125" style="8" customWidth="1"/>
    <col min="939" max="939" width="11.42578125" style="8" customWidth="1"/>
    <col min="940" max="940" width="12.28515625" style="8" customWidth="1"/>
    <col min="941" max="941" width="11.42578125" style="8" customWidth="1"/>
    <col min="942" max="942" width="10.28515625" style="8" customWidth="1"/>
    <col min="943" max="943" width="13.28515625" style="8" customWidth="1"/>
    <col min="944" max="944" width="10.28515625" style="8" customWidth="1"/>
    <col min="945" max="945" width="11.140625" style="8" customWidth="1"/>
    <col min="946" max="946" width="10.28515625" style="8" customWidth="1"/>
    <col min="947" max="1193" width="11.42578125" style="8"/>
    <col min="1194" max="1194" width="39.5703125" style="8" customWidth="1"/>
    <col min="1195" max="1195" width="11.42578125" style="8" customWidth="1"/>
    <col min="1196" max="1196" width="12.28515625" style="8" customWidth="1"/>
    <col min="1197" max="1197" width="11.42578125" style="8" customWidth="1"/>
    <col min="1198" max="1198" width="10.28515625" style="8" customWidth="1"/>
    <col min="1199" max="1199" width="13.28515625" style="8" customWidth="1"/>
    <col min="1200" max="1200" width="10.28515625" style="8" customWidth="1"/>
    <col min="1201" max="1201" width="11.140625" style="8" customWidth="1"/>
    <col min="1202" max="1202" width="10.28515625" style="8" customWidth="1"/>
    <col min="1203" max="1449" width="11.42578125" style="8"/>
    <col min="1450" max="1450" width="39.5703125" style="8" customWidth="1"/>
    <col min="1451" max="1451" width="11.42578125" style="8" customWidth="1"/>
    <col min="1452" max="1452" width="12.28515625" style="8" customWidth="1"/>
    <col min="1453" max="1453" width="11.42578125" style="8" customWidth="1"/>
    <col min="1454" max="1454" width="10.28515625" style="8" customWidth="1"/>
    <col min="1455" max="1455" width="13.28515625" style="8" customWidth="1"/>
    <col min="1456" max="1456" width="10.28515625" style="8" customWidth="1"/>
    <col min="1457" max="1457" width="11.140625" style="8" customWidth="1"/>
    <col min="1458" max="1458" width="10.28515625" style="8" customWidth="1"/>
    <col min="1459" max="1705" width="11.42578125" style="8"/>
    <col min="1706" max="1706" width="39.5703125" style="8" customWidth="1"/>
    <col min="1707" max="1707" width="11.42578125" style="8" customWidth="1"/>
    <col min="1708" max="1708" width="12.28515625" style="8" customWidth="1"/>
    <col min="1709" max="1709" width="11.42578125" style="8" customWidth="1"/>
    <col min="1710" max="1710" width="10.28515625" style="8" customWidth="1"/>
    <col min="1711" max="1711" width="13.28515625" style="8" customWidth="1"/>
    <col min="1712" max="1712" width="10.28515625" style="8" customWidth="1"/>
    <col min="1713" max="1713" width="11.140625" style="8" customWidth="1"/>
    <col min="1714" max="1714" width="10.28515625" style="8" customWidth="1"/>
    <col min="1715" max="1961" width="11.42578125" style="8"/>
    <col min="1962" max="1962" width="39.5703125" style="8" customWidth="1"/>
    <col min="1963" max="1963" width="11.42578125" style="8" customWidth="1"/>
    <col min="1964" max="1964" width="12.28515625" style="8" customWidth="1"/>
    <col min="1965" max="1965" width="11.42578125" style="8" customWidth="1"/>
    <col min="1966" max="1966" width="10.28515625" style="8" customWidth="1"/>
    <col min="1967" max="1967" width="13.28515625" style="8" customWidth="1"/>
    <col min="1968" max="1968" width="10.28515625" style="8" customWidth="1"/>
    <col min="1969" max="1969" width="11.140625" style="8" customWidth="1"/>
    <col min="1970" max="1970" width="10.28515625" style="8" customWidth="1"/>
    <col min="1971" max="2217" width="11.42578125" style="8"/>
    <col min="2218" max="2218" width="39.5703125" style="8" customWidth="1"/>
    <col min="2219" max="2219" width="11.42578125" style="8" customWidth="1"/>
    <col min="2220" max="2220" width="12.28515625" style="8" customWidth="1"/>
    <col min="2221" max="2221" width="11.42578125" style="8" customWidth="1"/>
    <col min="2222" max="2222" width="10.28515625" style="8" customWidth="1"/>
    <col min="2223" max="2223" width="13.28515625" style="8" customWidth="1"/>
    <col min="2224" max="2224" width="10.28515625" style="8" customWidth="1"/>
    <col min="2225" max="2225" width="11.140625" style="8" customWidth="1"/>
    <col min="2226" max="2226" width="10.28515625" style="8" customWidth="1"/>
    <col min="2227" max="2473" width="11.42578125" style="8"/>
    <col min="2474" max="2474" width="39.5703125" style="8" customWidth="1"/>
    <col min="2475" max="2475" width="11.42578125" style="8" customWidth="1"/>
    <col min="2476" max="2476" width="12.28515625" style="8" customWidth="1"/>
    <col min="2477" max="2477" width="11.42578125" style="8" customWidth="1"/>
    <col min="2478" max="2478" width="10.28515625" style="8" customWidth="1"/>
    <col min="2479" max="2479" width="13.28515625" style="8" customWidth="1"/>
    <col min="2480" max="2480" width="10.28515625" style="8" customWidth="1"/>
    <col min="2481" max="2481" width="11.140625" style="8" customWidth="1"/>
    <col min="2482" max="2482" width="10.28515625" style="8" customWidth="1"/>
    <col min="2483" max="2729" width="11.42578125" style="8"/>
    <col min="2730" max="2730" width="39.5703125" style="8" customWidth="1"/>
    <col min="2731" max="2731" width="11.42578125" style="8" customWidth="1"/>
    <col min="2732" max="2732" width="12.28515625" style="8" customWidth="1"/>
    <col min="2733" max="2733" width="11.42578125" style="8" customWidth="1"/>
    <col min="2734" max="2734" width="10.28515625" style="8" customWidth="1"/>
    <col min="2735" max="2735" width="13.28515625" style="8" customWidth="1"/>
    <col min="2736" max="2736" width="10.28515625" style="8" customWidth="1"/>
    <col min="2737" max="2737" width="11.140625" style="8" customWidth="1"/>
    <col min="2738" max="2738" width="10.28515625" style="8" customWidth="1"/>
    <col min="2739" max="2985" width="11.42578125" style="8"/>
    <col min="2986" max="2986" width="39.5703125" style="8" customWidth="1"/>
    <col min="2987" max="2987" width="11.42578125" style="8" customWidth="1"/>
    <col min="2988" max="2988" width="12.28515625" style="8" customWidth="1"/>
    <col min="2989" max="2989" width="11.42578125" style="8" customWidth="1"/>
    <col min="2990" max="2990" width="10.28515625" style="8" customWidth="1"/>
    <col min="2991" max="2991" width="13.28515625" style="8" customWidth="1"/>
    <col min="2992" max="2992" width="10.28515625" style="8" customWidth="1"/>
    <col min="2993" max="2993" width="11.140625" style="8" customWidth="1"/>
    <col min="2994" max="2994" width="10.28515625" style="8" customWidth="1"/>
    <col min="2995" max="3241" width="11.42578125" style="8"/>
    <col min="3242" max="3242" width="39.5703125" style="8" customWidth="1"/>
    <col min="3243" max="3243" width="11.42578125" style="8" customWidth="1"/>
    <col min="3244" max="3244" width="12.28515625" style="8" customWidth="1"/>
    <col min="3245" max="3245" width="11.42578125" style="8" customWidth="1"/>
    <col min="3246" max="3246" width="10.28515625" style="8" customWidth="1"/>
    <col min="3247" max="3247" width="13.28515625" style="8" customWidth="1"/>
    <col min="3248" max="3248" width="10.28515625" style="8" customWidth="1"/>
    <col min="3249" max="3249" width="11.140625" style="8" customWidth="1"/>
    <col min="3250" max="3250" width="10.28515625" style="8" customWidth="1"/>
    <col min="3251" max="3497" width="11.42578125" style="8"/>
    <col min="3498" max="3498" width="39.5703125" style="8" customWidth="1"/>
    <col min="3499" max="3499" width="11.42578125" style="8" customWidth="1"/>
    <col min="3500" max="3500" width="12.28515625" style="8" customWidth="1"/>
    <col min="3501" max="3501" width="11.42578125" style="8" customWidth="1"/>
    <col min="3502" max="3502" width="10.28515625" style="8" customWidth="1"/>
    <col min="3503" max="3503" width="13.28515625" style="8" customWidth="1"/>
    <col min="3504" max="3504" width="10.28515625" style="8" customWidth="1"/>
    <col min="3505" max="3505" width="11.140625" style="8" customWidth="1"/>
    <col min="3506" max="3506" width="10.28515625" style="8" customWidth="1"/>
    <col min="3507" max="3753" width="11.42578125" style="8"/>
    <col min="3754" max="3754" width="39.5703125" style="8" customWidth="1"/>
    <col min="3755" max="3755" width="11.42578125" style="8" customWidth="1"/>
    <col min="3756" max="3756" width="12.28515625" style="8" customWidth="1"/>
    <col min="3757" max="3757" width="11.42578125" style="8" customWidth="1"/>
    <col min="3758" max="3758" width="10.28515625" style="8" customWidth="1"/>
    <col min="3759" max="3759" width="13.28515625" style="8" customWidth="1"/>
    <col min="3760" max="3760" width="10.28515625" style="8" customWidth="1"/>
    <col min="3761" max="3761" width="11.140625" style="8" customWidth="1"/>
    <col min="3762" max="3762" width="10.28515625" style="8" customWidth="1"/>
    <col min="3763" max="4009" width="11.42578125" style="8"/>
    <col min="4010" max="4010" width="39.5703125" style="8" customWidth="1"/>
    <col min="4011" max="4011" width="11.42578125" style="8" customWidth="1"/>
    <col min="4012" max="4012" width="12.28515625" style="8" customWidth="1"/>
    <col min="4013" max="4013" width="11.42578125" style="8" customWidth="1"/>
    <col min="4014" max="4014" width="10.28515625" style="8" customWidth="1"/>
    <col min="4015" max="4015" width="13.28515625" style="8" customWidth="1"/>
    <col min="4016" max="4016" width="10.28515625" style="8" customWidth="1"/>
    <col min="4017" max="4017" width="11.140625" style="8" customWidth="1"/>
    <col min="4018" max="4018" width="10.28515625" style="8" customWidth="1"/>
    <col min="4019" max="4265" width="11.42578125" style="8"/>
    <col min="4266" max="4266" width="39.5703125" style="8" customWidth="1"/>
    <col min="4267" max="4267" width="11.42578125" style="8" customWidth="1"/>
    <col min="4268" max="4268" width="12.28515625" style="8" customWidth="1"/>
    <col min="4269" max="4269" width="11.42578125" style="8" customWidth="1"/>
    <col min="4270" max="4270" width="10.28515625" style="8" customWidth="1"/>
    <col min="4271" max="4271" width="13.28515625" style="8" customWidth="1"/>
    <col min="4272" max="4272" width="10.28515625" style="8" customWidth="1"/>
    <col min="4273" max="4273" width="11.140625" style="8" customWidth="1"/>
    <col min="4274" max="4274" width="10.28515625" style="8" customWidth="1"/>
    <col min="4275" max="4521" width="11.42578125" style="8"/>
    <col min="4522" max="4522" width="39.5703125" style="8" customWidth="1"/>
    <col min="4523" max="4523" width="11.42578125" style="8" customWidth="1"/>
    <col min="4524" max="4524" width="12.28515625" style="8" customWidth="1"/>
    <col min="4525" max="4525" width="11.42578125" style="8" customWidth="1"/>
    <col min="4526" max="4526" width="10.28515625" style="8" customWidth="1"/>
    <col min="4527" max="4527" width="13.28515625" style="8" customWidth="1"/>
    <col min="4528" max="4528" width="10.28515625" style="8" customWidth="1"/>
    <col min="4529" max="4529" width="11.140625" style="8" customWidth="1"/>
    <col min="4530" max="4530" width="10.28515625" style="8" customWidth="1"/>
    <col min="4531" max="4777" width="11.42578125" style="8"/>
    <col min="4778" max="4778" width="39.5703125" style="8" customWidth="1"/>
    <col min="4779" max="4779" width="11.42578125" style="8" customWidth="1"/>
    <col min="4780" max="4780" width="12.28515625" style="8" customWidth="1"/>
    <col min="4781" max="4781" width="11.42578125" style="8" customWidth="1"/>
    <col min="4782" max="4782" width="10.28515625" style="8" customWidth="1"/>
    <col min="4783" max="4783" width="13.28515625" style="8" customWidth="1"/>
    <col min="4784" max="4784" width="10.28515625" style="8" customWidth="1"/>
    <col min="4785" max="4785" width="11.140625" style="8" customWidth="1"/>
    <col min="4786" max="4786" width="10.28515625" style="8" customWidth="1"/>
    <col min="4787" max="5033" width="11.42578125" style="8"/>
    <col min="5034" max="5034" width="39.5703125" style="8" customWidth="1"/>
    <col min="5035" max="5035" width="11.42578125" style="8" customWidth="1"/>
    <col min="5036" max="5036" width="12.28515625" style="8" customWidth="1"/>
    <col min="5037" max="5037" width="11.42578125" style="8" customWidth="1"/>
    <col min="5038" max="5038" width="10.28515625" style="8" customWidth="1"/>
    <col min="5039" max="5039" width="13.28515625" style="8" customWidth="1"/>
    <col min="5040" max="5040" width="10.28515625" style="8" customWidth="1"/>
    <col min="5041" max="5041" width="11.140625" style="8" customWidth="1"/>
    <col min="5042" max="5042" width="10.28515625" style="8" customWidth="1"/>
    <col min="5043" max="5289" width="11.42578125" style="8"/>
    <col min="5290" max="5290" width="39.5703125" style="8" customWidth="1"/>
    <col min="5291" max="5291" width="11.42578125" style="8" customWidth="1"/>
    <col min="5292" max="5292" width="12.28515625" style="8" customWidth="1"/>
    <col min="5293" max="5293" width="11.42578125" style="8" customWidth="1"/>
    <col min="5294" max="5294" width="10.28515625" style="8" customWidth="1"/>
    <col min="5295" max="5295" width="13.28515625" style="8" customWidth="1"/>
    <col min="5296" max="5296" width="10.28515625" style="8" customWidth="1"/>
    <col min="5297" max="5297" width="11.140625" style="8" customWidth="1"/>
    <col min="5298" max="5298" width="10.28515625" style="8" customWidth="1"/>
    <col min="5299" max="5545" width="11.42578125" style="8"/>
    <col min="5546" max="5546" width="39.5703125" style="8" customWidth="1"/>
    <col min="5547" max="5547" width="11.42578125" style="8" customWidth="1"/>
    <col min="5548" max="5548" width="12.28515625" style="8" customWidth="1"/>
    <col min="5549" max="5549" width="11.42578125" style="8" customWidth="1"/>
    <col min="5550" max="5550" width="10.28515625" style="8" customWidth="1"/>
    <col min="5551" max="5551" width="13.28515625" style="8" customWidth="1"/>
    <col min="5552" max="5552" width="10.28515625" style="8" customWidth="1"/>
    <col min="5553" max="5553" width="11.140625" style="8" customWidth="1"/>
    <col min="5554" max="5554" width="10.28515625" style="8" customWidth="1"/>
    <col min="5555" max="5801" width="11.42578125" style="8"/>
    <col min="5802" max="5802" width="39.5703125" style="8" customWidth="1"/>
    <col min="5803" max="5803" width="11.42578125" style="8" customWidth="1"/>
    <col min="5804" max="5804" width="12.28515625" style="8" customWidth="1"/>
    <col min="5805" max="5805" width="11.42578125" style="8" customWidth="1"/>
    <col min="5806" max="5806" width="10.28515625" style="8" customWidth="1"/>
    <col min="5807" max="5807" width="13.28515625" style="8" customWidth="1"/>
    <col min="5808" max="5808" width="10.28515625" style="8" customWidth="1"/>
    <col min="5809" max="5809" width="11.140625" style="8" customWidth="1"/>
    <col min="5810" max="5810" width="10.28515625" style="8" customWidth="1"/>
    <col min="5811" max="6057" width="11.42578125" style="8"/>
    <col min="6058" max="6058" width="39.5703125" style="8" customWidth="1"/>
    <col min="6059" max="6059" width="11.42578125" style="8" customWidth="1"/>
    <col min="6060" max="6060" width="12.28515625" style="8" customWidth="1"/>
    <col min="6061" max="6061" width="11.42578125" style="8" customWidth="1"/>
    <col min="6062" max="6062" width="10.28515625" style="8" customWidth="1"/>
    <col min="6063" max="6063" width="13.28515625" style="8" customWidth="1"/>
    <col min="6064" max="6064" width="10.28515625" style="8" customWidth="1"/>
    <col min="6065" max="6065" width="11.140625" style="8" customWidth="1"/>
    <col min="6066" max="6066" width="10.28515625" style="8" customWidth="1"/>
    <col min="6067" max="6313" width="11.42578125" style="8"/>
    <col min="6314" max="6314" width="39.5703125" style="8" customWidth="1"/>
    <col min="6315" max="6315" width="11.42578125" style="8" customWidth="1"/>
    <col min="6316" max="6316" width="12.28515625" style="8" customWidth="1"/>
    <col min="6317" max="6317" width="11.42578125" style="8" customWidth="1"/>
    <col min="6318" max="6318" width="10.28515625" style="8" customWidth="1"/>
    <col min="6319" max="6319" width="13.28515625" style="8" customWidth="1"/>
    <col min="6320" max="6320" width="10.28515625" style="8" customWidth="1"/>
    <col min="6321" max="6321" width="11.140625" style="8" customWidth="1"/>
    <col min="6322" max="6322" width="10.28515625" style="8" customWidth="1"/>
    <col min="6323" max="6569" width="11.42578125" style="8"/>
    <col min="6570" max="6570" width="39.5703125" style="8" customWidth="1"/>
    <col min="6571" max="6571" width="11.42578125" style="8" customWidth="1"/>
    <col min="6572" max="6572" width="12.28515625" style="8" customWidth="1"/>
    <col min="6573" max="6573" width="11.42578125" style="8" customWidth="1"/>
    <col min="6574" max="6574" width="10.28515625" style="8" customWidth="1"/>
    <col min="6575" max="6575" width="13.28515625" style="8" customWidth="1"/>
    <col min="6576" max="6576" width="10.28515625" style="8" customWidth="1"/>
    <col min="6577" max="6577" width="11.140625" style="8" customWidth="1"/>
    <col min="6578" max="6578" width="10.28515625" style="8" customWidth="1"/>
    <col min="6579" max="6825" width="11.42578125" style="8"/>
    <col min="6826" max="6826" width="39.5703125" style="8" customWidth="1"/>
    <col min="6827" max="6827" width="11.42578125" style="8" customWidth="1"/>
    <col min="6828" max="6828" width="12.28515625" style="8" customWidth="1"/>
    <col min="6829" max="6829" width="11.42578125" style="8" customWidth="1"/>
    <col min="6830" max="6830" width="10.28515625" style="8" customWidth="1"/>
    <col min="6831" max="6831" width="13.28515625" style="8" customWidth="1"/>
    <col min="6832" max="6832" width="10.28515625" style="8" customWidth="1"/>
    <col min="6833" max="6833" width="11.140625" style="8" customWidth="1"/>
    <col min="6834" max="6834" width="10.28515625" style="8" customWidth="1"/>
    <col min="6835" max="7081" width="11.42578125" style="8"/>
    <col min="7082" max="7082" width="39.5703125" style="8" customWidth="1"/>
    <col min="7083" max="7083" width="11.42578125" style="8" customWidth="1"/>
    <col min="7084" max="7084" width="12.28515625" style="8" customWidth="1"/>
    <col min="7085" max="7085" width="11.42578125" style="8" customWidth="1"/>
    <col min="7086" max="7086" width="10.28515625" style="8" customWidth="1"/>
    <col min="7087" max="7087" width="13.28515625" style="8" customWidth="1"/>
    <col min="7088" max="7088" width="10.28515625" style="8" customWidth="1"/>
    <col min="7089" max="7089" width="11.140625" style="8" customWidth="1"/>
    <col min="7090" max="7090" width="10.28515625" style="8" customWidth="1"/>
    <col min="7091" max="7337" width="11.42578125" style="8"/>
    <col min="7338" max="7338" width="39.5703125" style="8" customWidth="1"/>
    <col min="7339" max="7339" width="11.42578125" style="8" customWidth="1"/>
    <col min="7340" max="7340" width="12.28515625" style="8" customWidth="1"/>
    <col min="7341" max="7341" width="11.42578125" style="8" customWidth="1"/>
    <col min="7342" max="7342" width="10.28515625" style="8" customWidth="1"/>
    <col min="7343" max="7343" width="13.28515625" style="8" customWidth="1"/>
    <col min="7344" max="7344" width="10.28515625" style="8" customWidth="1"/>
    <col min="7345" max="7345" width="11.140625" style="8" customWidth="1"/>
    <col min="7346" max="7346" width="10.28515625" style="8" customWidth="1"/>
    <col min="7347" max="7593" width="11.42578125" style="8"/>
    <col min="7594" max="7594" width="39.5703125" style="8" customWidth="1"/>
    <col min="7595" max="7595" width="11.42578125" style="8" customWidth="1"/>
    <col min="7596" max="7596" width="12.28515625" style="8" customWidth="1"/>
    <col min="7597" max="7597" width="11.42578125" style="8" customWidth="1"/>
    <col min="7598" max="7598" width="10.28515625" style="8" customWidth="1"/>
    <col min="7599" max="7599" width="13.28515625" style="8" customWidth="1"/>
    <col min="7600" max="7600" width="10.28515625" style="8" customWidth="1"/>
    <col min="7601" max="7601" width="11.140625" style="8" customWidth="1"/>
    <col min="7602" max="7602" width="10.28515625" style="8" customWidth="1"/>
    <col min="7603" max="7849" width="11.42578125" style="8"/>
    <col min="7850" max="7850" width="39.5703125" style="8" customWidth="1"/>
    <col min="7851" max="7851" width="11.42578125" style="8" customWidth="1"/>
    <col min="7852" max="7852" width="12.28515625" style="8" customWidth="1"/>
    <col min="7853" max="7853" width="11.42578125" style="8" customWidth="1"/>
    <col min="7854" max="7854" width="10.28515625" style="8" customWidth="1"/>
    <col min="7855" max="7855" width="13.28515625" style="8" customWidth="1"/>
    <col min="7856" max="7856" width="10.28515625" style="8" customWidth="1"/>
    <col min="7857" max="7857" width="11.140625" style="8" customWidth="1"/>
    <col min="7858" max="7858" width="10.28515625" style="8" customWidth="1"/>
    <col min="7859" max="8105" width="11.42578125" style="8"/>
    <col min="8106" max="8106" width="39.5703125" style="8" customWidth="1"/>
    <col min="8107" max="8107" width="11.42578125" style="8" customWidth="1"/>
    <col min="8108" max="8108" width="12.28515625" style="8" customWidth="1"/>
    <col min="8109" max="8109" width="11.42578125" style="8" customWidth="1"/>
    <col min="8110" max="8110" width="10.28515625" style="8" customWidth="1"/>
    <col min="8111" max="8111" width="13.28515625" style="8" customWidth="1"/>
    <col min="8112" max="8112" width="10.28515625" style="8" customWidth="1"/>
    <col min="8113" max="8113" width="11.140625" style="8" customWidth="1"/>
    <col min="8114" max="8114" width="10.28515625" style="8" customWidth="1"/>
    <col min="8115" max="8361" width="11.42578125" style="8"/>
    <col min="8362" max="8362" width="39.5703125" style="8" customWidth="1"/>
    <col min="8363" max="8363" width="11.42578125" style="8" customWidth="1"/>
    <col min="8364" max="8364" width="12.28515625" style="8" customWidth="1"/>
    <col min="8365" max="8365" width="11.42578125" style="8" customWidth="1"/>
    <col min="8366" max="8366" width="10.28515625" style="8" customWidth="1"/>
    <col min="8367" max="8367" width="13.28515625" style="8" customWidth="1"/>
    <col min="8368" max="8368" width="10.28515625" style="8" customWidth="1"/>
    <col min="8369" max="8369" width="11.140625" style="8" customWidth="1"/>
    <col min="8370" max="8370" width="10.28515625" style="8" customWidth="1"/>
    <col min="8371" max="8617" width="11.42578125" style="8"/>
    <col min="8618" max="8618" width="39.5703125" style="8" customWidth="1"/>
    <col min="8619" max="8619" width="11.42578125" style="8" customWidth="1"/>
    <col min="8620" max="8620" width="12.28515625" style="8" customWidth="1"/>
    <col min="8621" max="8621" width="11.42578125" style="8" customWidth="1"/>
    <col min="8622" max="8622" width="10.28515625" style="8" customWidth="1"/>
    <col min="8623" max="8623" width="13.28515625" style="8" customWidth="1"/>
    <col min="8624" max="8624" width="10.28515625" style="8" customWidth="1"/>
    <col min="8625" max="8625" width="11.140625" style="8" customWidth="1"/>
    <col min="8626" max="8626" width="10.28515625" style="8" customWidth="1"/>
    <col min="8627" max="8873" width="11.42578125" style="8"/>
    <col min="8874" max="8874" width="39.5703125" style="8" customWidth="1"/>
    <col min="8875" max="8875" width="11.42578125" style="8" customWidth="1"/>
    <col min="8876" max="8876" width="12.28515625" style="8" customWidth="1"/>
    <col min="8877" max="8877" width="11.42578125" style="8" customWidth="1"/>
    <col min="8878" max="8878" width="10.28515625" style="8" customWidth="1"/>
    <col min="8879" max="8879" width="13.28515625" style="8" customWidth="1"/>
    <col min="8880" max="8880" width="10.28515625" style="8" customWidth="1"/>
    <col min="8881" max="8881" width="11.140625" style="8" customWidth="1"/>
    <col min="8882" max="8882" width="10.28515625" style="8" customWidth="1"/>
    <col min="8883" max="9129" width="11.42578125" style="8"/>
    <col min="9130" max="9130" width="39.5703125" style="8" customWidth="1"/>
    <col min="9131" max="9131" width="11.42578125" style="8" customWidth="1"/>
    <col min="9132" max="9132" width="12.28515625" style="8" customWidth="1"/>
    <col min="9133" max="9133" width="11.42578125" style="8" customWidth="1"/>
    <col min="9134" max="9134" width="10.28515625" style="8" customWidth="1"/>
    <col min="9135" max="9135" width="13.28515625" style="8" customWidth="1"/>
    <col min="9136" max="9136" width="10.28515625" style="8" customWidth="1"/>
    <col min="9137" max="9137" width="11.140625" style="8" customWidth="1"/>
    <col min="9138" max="9138" width="10.28515625" style="8" customWidth="1"/>
    <col min="9139" max="9385" width="11.42578125" style="8"/>
    <col min="9386" max="9386" width="39.5703125" style="8" customWidth="1"/>
    <col min="9387" max="9387" width="11.42578125" style="8" customWidth="1"/>
    <col min="9388" max="9388" width="12.28515625" style="8" customWidth="1"/>
    <col min="9389" max="9389" width="11.42578125" style="8" customWidth="1"/>
    <col min="9390" max="9390" width="10.28515625" style="8" customWidth="1"/>
    <col min="9391" max="9391" width="13.28515625" style="8" customWidth="1"/>
    <col min="9392" max="9392" width="10.28515625" style="8" customWidth="1"/>
    <col min="9393" max="9393" width="11.140625" style="8" customWidth="1"/>
    <col min="9394" max="9394" width="10.28515625" style="8" customWidth="1"/>
    <col min="9395" max="9641" width="11.42578125" style="8"/>
    <col min="9642" max="9642" width="39.5703125" style="8" customWidth="1"/>
    <col min="9643" max="9643" width="11.42578125" style="8" customWidth="1"/>
    <col min="9644" max="9644" width="12.28515625" style="8" customWidth="1"/>
    <col min="9645" max="9645" width="11.42578125" style="8" customWidth="1"/>
    <col min="9646" max="9646" width="10.28515625" style="8" customWidth="1"/>
    <col min="9647" max="9647" width="13.28515625" style="8" customWidth="1"/>
    <col min="9648" max="9648" width="10.28515625" style="8" customWidth="1"/>
    <col min="9649" max="9649" width="11.140625" style="8" customWidth="1"/>
    <col min="9650" max="9650" width="10.28515625" style="8" customWidth="1"/>
    <col min="9651" max="9897" width="11.42578125" style="8"/>
    <col min="9898" max="9898" width="39.5703125" style="8" customWidth="1"/>
    <col min="9899" max="9899" width="11.42578125" style="8" customWidth="1"/>
    <col min="9900" max="9900" width="12.28515625" style="8" customWidth="1"/>
    <col min="9901" max="9901" width="11.42578125" style="8" customWidth="1"/>
    <col min="9902" max="9902" width="10.28515625" style="8" customWidth="1"/>
    <col min="9903" max="9903" width="13.28515625" style="8" customWidth="1"/>
    <col min="9904" max="9904" width="10.28515625" style="8" customWidth="1"/>
    <col min="9905" max="9905" width="11.140625" style="8" customWidth="1"/>
    <col min="9906" max="9906" width="10.28515625" style="8" customWidth="1"/>
    <col min="9907" max="10153" width="11.42578125" style="8"/>
    <col min="10154" max="10154" width="39.5703125" style="8" customWidth="1"/>
    <col min="10155" max="10155" width="11.42578125" style="8" customWidth="1"/>
    <col min="10156" max="10156" width="12.28515625" style="8" customWidth="1"/>
    <col min="10157" max="10157" width="11.42578125" style="8" customWidth="1"/>
    <col min="10158" max="10158" width="10.28515625" style="8" customWidth="1"/>
    <col min="10159" max="10159" width="13.28515625" style="8" customWidth="1"/>
    <col min="10160" max="10160" width="10.28515625" style="8" customWidth="1"/>
    <col min="10161" max="10161" width="11.140625" style="8" customWidth="1"/>
    <col min="10162" max="10162" width="10.28515625" style="8" customWidth="1"/>
    <col min="10163" max="10409" width="11.42578125" style="8"/>
    <col min="10410" max="10410" width="39.5703125" style="8" customWidth="1"/>
    <col min="10411" max="10411" width="11.42578125" style="8" customWidth="1"/>
    <col min="10412" max="10412" width="12.28515625" style="8" customWidth="1"/>
    <col min="10413" max="10413" width="11.42578125" style="8" customWidth="1"/>
    <col min="10414" max="10414" width="10.28515625" style="8" customWidth="1"/>
    <col min="10415" max="10415" width="13.28515625" style="8" customWidth="1"/>
    <col min="10416" max="10416" width="10.28515625" style="8" customWidth="1"/>
    <col min="10417" max="10417" width="11.140625" style="8" customWidth="1"/>
    <col min="10418" max="10418" width="10.28515625" style="8" customWidth="1"/>
    <col min="10419" max="10665" width="11.42578125" style="8"/>
    <col min="10666" max="10666" width="39.5703125" style="8" customWidth="1"/>
    <col min="10667" max="10667" width="11.42578125" style="8" customWidth="1"/>
    <col min="10668" max="10668" width="12.28515625" style="8" customWidth="1"/>
    <col min="10669" max="10669" width="11.42578125" style="8" customWidth="1"/>
    <col min="10670" max="10670" width="10.28515625" style="8" customWidth="1"/>
    <col min="10671" max="10671" width="13.28515625" style="8" customWidth="1"/>
    <col min="10672" max="10672" width="10.28515625" style="8" customWidth="1"/>
    <col min="10673" max="10673" width="11.140625" style="8" customWidth="1"/>
    <col min="10674" max="10674" width="10.28515625" style="8" customWidth="1"/>
    <col min="10675" max="10921" width="11.42578125" style="8"/>
    <col min="10922" max="10922" width="39.5703125" style="8" customWidth="1"/>
    <col min="10923" max="10923" width="11.42578125" style="8" customWidth="1"/>
    <col min="10924" max="10924" width="12.28515625" style="8" customWidth="1"/>
    <col min="10925" max="10925" width="11.42578125" style="8" customWidth="1"/>
    <col min="10926" max="10926" width="10.28515625" style="8" customWidth="1"/>
    <col min="10927" max="10927" width="13.28515625" style="8" customWidth="1"/>
    <col min="10928" max="10928" width="10.28515625" style="8" customWidth="1"/>
    <col min="10929" max="10929" width="11.140625" style="8" customWidth="1"/>
    <col min="10930" max="10930" width="10.28515625" style="8" customWidth="1"/>
    <col min="10931" max="11177" width="11.42578125" style="8"/>
    <col min="11178" max="11178" width="39.5703125" style="8" customWidth="1"/>
    <col min="11179" max="11179" width="11.42578125" style="8" customWidth="1"/>
    <col min="11180" max="11180" width="12.28515625" style="8" customWidth="1"/>
    <col min="11181" max="11181" width="11.42578125" style="8" customWidth="1"/>
    <col min="11182" max="11182" width="10.28515625" style="8" customWidth="1"/>
    <col min="11183" max="11183" width="13.28515625" style="8" customWidth="1"/>
    <col min="11184" max="11184" width="10.28515625" style="8" customWidth="1"/>
    <col min="11185" max="11185" width="11.140625" style="8" customWidth="1"/>
    <col min="11186" max="11186" width="10.28515625" style="8" customWidth="1"/>
    <col min="11187" max="11433" width="11.42578125" style="8"/>
    <col min="11434" max="11434" width="39.5703125" style="8" customWidth="1"/>
    <col min="11435" max="11435" width="11.42578125" style="8" customWidth="1"/>
    <col min="11436" max="11436" width="12.28515625" style="8" customWidth="1"/>
    <col min="11437" max="11437" width="11.42578125" style="8" customWidth="1"/>
    <col min="11438" max="11438" width="10.28515625" style="8" customWidth="1"/>
    <col min="11439" max="11439" width="13.28515625" style="8" customWidth="1"/>
    <col min="11440" max="11440" width="10.28515625" style="8" customWidth="1"/>
    <col min="11441" max="11441" width="11.140625" style="8" customWidth="1"/>
    <col min="11442" max="11442" width="10.28515625" style="8" customWidth="1"/>
    <col min="11443" max="11689" width="11.42578125" style="8"/>
    <col min="11690" max="11690" width="39.5703125" style="8" customWidth="1"/>
    <col min="11691" max="11691" width="11.42578125" style="8" customWidth="1"/>
    <col min="11692" max="11692" width="12.28515625" style="8" customWidth="1"/>
    <col min="11693" max="11693" width="11.42578125" style="8" customWidth="1"/>
    <col min="11694" max="11694" width="10.28515625" style="8" customWidth="1"/>
    <col min="11695" max="11695" width="13.28515625" style="8" customWidth="1"/>
    <col min="11696" max="11696" width="10.28515625" style="8" customWidth="1"/>
    <col min="11697" max="11697" width="11.140625" style="8" customWidth="1"/>
    <col min="11698" max="11698" width="10.28515625" style="8" customWidth="1"/>
    <col min="11699" max="11945" width="11.42578125" style="8"/>
    <col min="11946" max="11946" width="39.5703125" style="8" customWidth="1"/>
    <col min="11947" max="11947" width="11.42578125" style="8" customWidth="1"/>
    <col min="11948" max="11948" width="12.28515625" style="8" customWidth="1"/>
    <col min="11949" max="11949" width="11.42578125" style="8" customWidth="1"/>
    <col min="11950" max="11950" width="10.28515625" style="8" customWidth="1"/>
    <col min="11951" max="11951" width="13.28515625" style="8" customWidth="1"/>
    <col min="11952" max="11952" width="10.28515625" style="8" customWidth="1"/>
    <col min="11953" max="11953" width="11.140625" style="8" customWidth="1"/>
    <col min="11954" max="11954" width="10.28515625" style="8" customWidth="1"/>
    <col min="11955" max="12201" width="11.42578125" style="8"/>
    <col min="12202" max="12202" width="39.5703125" style="8" customWidth="1"/>
    <col min="12203" max="12203" width="11.42578125" style="8" customWidth="1"/>
    <col min="12204" max="12204" width="12.28515625" style="8" customWidth="1"/>
    <col min="12205" max="12205" width="11.42578125" style="8" customWidth="1"/>
    <col min="12206" max="12206" width="10.28515625" style="8" customWidth="1"/>
    <col min="12207" max="12207" width="13.28515625" style="8" customWidth="1"/>
    <col min="12208" max="12208" width="10.28515625" style="8" customWidth="1"/>
    <col min="12209" max="12209" width="11.140625" style="8" customWidth="1"/>
    <col min="12210" max="12210" width="10.28515625" style="8" customWidth="1"/>
    <col min="12211" max="12457" width="11.42578125" style="8"/>
    <col min="12458" max="12458" width="39.5703125" style="8" customWidth="1"/>
    <col min="12459" max="12459" width="11.42578125" style="8" customWidth="1"/>
    <col min="12460" max="12460" width="12.28515625" style="8" customWidth="1"/>
    <col min="12461" max="12461" width="11.42578125" style="8" customWidth="1"/>
    <col min="12462" max="12462" width="10.28515625" style="8" customWidth="1"/>
    <col min="12463" max="12463" width="13.28515625" style="8" customWidth="1"/>
    <col min="12464" max="12464" width="10.28515625" style="8" customWidth="1"/>
    <col min="12465" max="12465" width="11.140625" style="8" customWidth="1"/>
    <col min="12466" max="12466" width="10.28515625" style="8" customWidth="1"/>
    <col min="12467" max="12713" width="11.42578125" style="8"/>
    <col min="12714" max="12714" width="39.5703125" style="8" customWidth="1"/>
    <col min="12715" max="12715" width="11.42578125" style="8" customWidth="1"/>
    <col min="12716" max="12716" width="12.28515625" style="8" customWidth="1"/>
    <col min="12717" max="12717" width="11.42578125" style="8" customWidth="1"/>
    <col min="12718" max="12718" width="10.28515625" style="8" customWidth="1"/>
    <col min="12719" max="12719" width="13.28515625" style="8" customWidth="1"/>
    <col min="12720" max="12720" width="10.28515625" style="8" customWidth="1"/>
    <col min="12721" max="12721" width="11.140625" style="8" customWidth="1"/>
    <col min="12722" max="12722" width="10.28515625" style="8" customWidth="1"/>
    <col min="12723" max="12969" width="11.42578125" style="8"/>
    <col min="12970" max="12970" width="39.5703125" style="8" customWidth="1"/>
    <col min="12971" max="12971" width="11.42578125" style="8" customWidth="1"/>
    <col min="12972" max="12972" width="12.28515625" style="8" customWidth="1"/>
    <col min="12973" max="12973" width="11.42578125" style="8" customWidth="1"/>
    <col min="12974" max="12974" width="10.28515625" style="8" customWidth="1"/>
    <col min="12975" max="12975" width="13.28515625" style="8" customWidth="1"/>
    <col min="12976" max="12976" width="10.28515625" style="8" customWidth="1"/>
    <col min="12977" max="12977" width="11.140625" style="8" customWidth="1"/>
    <col min="12978" max="12978" width="10.28515625" style="8" customWidth="1"/>
    <col min="12979" max="13225" width="11.42578125" style="8"/>
    <col min="13226" max="13226" width="39.5703125" style="8" customWidth="1"/>
    <col min="13227" max="13227" width="11.42578125" style="8" customWidth="1"/>
    <col min="13228" max="13228" width="12.28515625" style="8" customWidth="1"/>
    <col min="13229" max="13229" width="11.42578125" style="8" customWidth="1"/>
    <col min="13230" max="13230" width="10.28515625" style="8" customWidth="1"/>
    <col min="13231" max="13231" width="13.28515625" style="8" customWidth="1"/>
    <col min="13232" max="13232" width="10.28515625" style="8" customWidth="1"/>
    <col min="13233" max="13233" width="11.140625" style="8" customWidth="1"/>
    <col min="13234" max="13234" width="10.28515625" style="8" customWidth="1"/>
    <col min="13235" max="13481" width="11.42578125" style="8"/>
    <col min="13482" max="13482" width="39.5703125" style="8" customWidth="1"/>
    <col min="13483" max="13483" width="11.42578125" style="8" customWidth="1"/>
    <col min="13484" max="13484" width="12.28515625" style="8" customWidth="1"/>
    <col min="13485" max="13485" width="11.42578125" style="8" customWidth="1"/>
    <col min="13486" max="13486" width="10.28515625" style="8" customWidth="1"/>
    <col min="13487" max="13487" width="13.28515625" style="8" customWidth="1"/>
    <col min="13488" max="13488" width="10.28515625" style="8" customWidth="1"/>
    <col min="13489" max="13489" width="11.140625" style="8" customWidth="1"/>
    <col min="13490" max="13490" width="10.28515625" style="8" customWidth="1"/>
    <col min="13491" max="13737" width="11.42578125" style="8"/>
    <col min="13738" max="13738" width="39.5703125" style="8" customWidth="1"/>
    <col min="13739" max="13739" width="11.42578125" style="8" customWidth="1"/>
    <col min="13740" max="13740" width="12.28515625" style="8" customWidth="1"/>
    <col min="13741" max="13741" width="11.42578125" style="8" customWidth="1"/>
    <col min="13742" max="13742" width="10.28515625" style="8" customWidth="1"/>
    <col min="13743" max="13743" width="13.28515625" style="8" customWidth="1"/>
    <col min="13744" max="13744" width="10.28515625" style="8" customWidth="1"/>
    <col min="13745" max="13745" width="11.140625" style="8" customWidth="1"/>
    <col min="13746" max="13746" width="10.28515625" style="8" customWidth="1"/>
    <col min="13747" max="13993" width="11.42578125" style="8"/>
    <col min="13994" max="13994" width="39.5703125" style="8" customWidth="1"/>
    <col min="13995" max="13995" width="11.42578125" style="8" customWidth="1"/>
    <col min="13996" max="13996" width="12.28515625" style="8" customWidth="1"/>
    <col min="13997" max="13997" width="11.42578125" style="8" customWidth="1"/>
    <col min="13998" max="13998" width="10.28515625" style="8" customWidth="1"/>
    <col min="13999" max="13999" width="13.28515625" style="8" customWidth="1"/>
    <col min="14000" max="14000" width="10.28515625" style="8" customWidth="1"/>
    <col min="14001" max="14001" width="11.140625" style="8" customWidth="1"/>
    <col min="14002" max="14002" width="10.28515625" style="8" customWidth="1"/>
    <col min="14003" max="14249" width="11.42578125" style="8"/>
    <col min="14250" max="14250" width="39.5703125" style="8" customWidth="1"/>
    <col min="14251" max="14251" width="11.42578125" style="8" customWidth="1"/>
    <col min="14252" max="14252" width="12.28515625" style="8" customWidth="1"/>
    <col min="14253" max="14253" width="11.42578125" style="8" customWidth="1"/>
    <col min="14254" max="14254" width="10.28515625" style="8" customWidth="1"/>
    <col min="14255" max="14255" width="13.28515625" style="8" customWidth="1"/>
    <col min="14256" max="14256" width="10.28515625" style="8" customWidth="1"/>
    <col min="14257" max="14257" width="11.140625" style="8" customWidth="1"/>
    <col min="14258" max="14258" width="10.28515625" style="8" customWidth="1"/>
    <col min="14259" max="14505" width="11.42578125" style="8"/>
    <col min="14506" max="14506" width="39.5703125" style="8" customWidth="1"/>
    <col min="14507" max="14507" width="11.42578125" style="8" customWidth="1"/>
    <col min="14508" max="14508" width="12.28515625" style="8" customWidth="1"/>
    <col min="14509" max="14509" width="11.42578125" style="8" customWidth="1"/>
    <col min="14510" max="14510" width="10.28515625" style="8" customWidth="1"/>
    <col min="14511" max="14511" width="13.28515625" style="8" customWidth="1"/>
    <col min="14512" max="14512" width="10.28515625" style="8" customWidth="1"/>
    <col min="14513" max="14513" width="11.140625" style="8" customWidth="1"/>
    <col min="14514" max="14514" width="10.28515625" style="8" customWidth="1"/>
    <col min="14515" max="14761" width="11.42578125" style="8"/>
    <col min="14762" max="14762" width="39.5703125" style="8" customWidth="1"/>
    <col min="14763" max="14763" width="11.42578125" style="8" customWidth="1"/>
    <col min="14764" max="14764" width="12.28515625" style="8" customWidth="1"/>
    <col min="14765" max="14765" width="11.42578125" style="8" customWidth="1"/>
    <col min="14766" max="14766" width="10.28515625" style="8" customWidth="1"/>
    <col min="14767" max="14767" width="13.28515625" style="8" customWidth="1"/>
    <col min="14768" max="14768" width="10.28515625" style="8" customWidth="1"/>
    <col min="14769" max="14769" width="11.140625" style="8" customWidth="1"/>
    <col min="14770" max="14770" width="10.28515625" style="8" customWidth="1"/>
    <col min="14771" max="15017" width="11.42578125" style="8"/>
    <col min="15018" max="15018" width="39.5703125" style="8" customWidth="1"/>
    <col min="15019" max="15019" width="11.42578125" style="8" customWidth="1"/>
    <col min="15020" max="15020" width="12.28515625" style="8" customWidth="1"/>
    <col min="15021" max="15021" width="11.42578125" style="8" customWidth="1"/>
    <col min="15022" max="15022" width="10.28515625" style="8" customWidth="1"/>
    <col min="15023" max="15023" width="13.28515625" style="8" customWidth="1"/>
    <col min="15024" max="15024" width="10.28515625" style="8" customWidth="1"/>
    <col min="15025" max="15025" width="11.140625" style="8" customWidth="1"/>
    <col min="15026" max="15026" width="10.28515625" style="8" customWidth="1"/>
    <col min="15027" max="15273" width="11.42578125" style="8"/>
    <col min="15274" max="15274" width="39.5703125" style="8" customWidth="1"/>
    <col min="15275" max="15275" width="11.42578125" style="8" customWidth="1"/>
    <col min="15276" max="15276" width="12.28515625" style="8" customWidth="1"/>
    <col min="15277" max="15277" width="11.42578125" style="8" customWidth="1"/>
    <col min="15278" max="15278" width="10.28515625" style="8" customWidth="1"/>
    <col min="15279" max="15279" width="13.28515625" style="8" customWidth="1"/>
    <col min="15280" max="15280" width="10.28515625" style="8" customWidth="1"/>
    <col min="15281" max="15281" width="11.140625" style="8" customWidth="1"/>
    <col min="15282" max="15282" width="10.28515625" style="8" customWidth="1"/>
    <col min="15283" max="15529" width="11.42578125" style="8"/>
    <col min="15530" max="15530" width="39.5703125" style="8" customWidth="1"/>
    <col min="15531" max="15531" width="11.42578125" style="8" customWidth="1"/>
    <col min="15532" max="15532" width="12.28515625" style="8" customWidth="1"/>
    <col min="15533" max="15533" width="11.42578125" style="8" customWidth="1"/>
    <col min="15534" max="15534" width="10.28515625" style="8" customWidth="1"/>
    <col min="15535" max="15535" width="13.28515625" style="8" customWidth="1"/>
    <col min="15536" max="15536" width="10.28515625" style="8" customWidth="1"/>
    <col min="15537" max="15537" width="11.140625" style="8" customWidth="1"/>
    <col min="15538" max="15538" width="10.28515625" style="8" customWidth="1"/>
    <col min="15539" max="15785" width="11.42578125" style="8"/>
    <col min="15786" max="15786" width="39.5703125" style="8" customWidth="1"/>
    <col min="15787" max="15787" width="11.42578125" style="8" customWidth="1"/>
    <col min="15788" max="15788" width="12.28515625" style="8" customWidth="1"/>
    <col min="15789" max="15789" width="11.42578125" style="8" customWidth="1"/>
    <col min="15790" max="15790" width="10.28515625" style="8" customWidth="1"/>
    <col min="15791" max="15791" width="13.28515625" style="8" customWidth="1"/>
    <col min="15792" max="15792" width="10.28515625" style="8" customWidth="1"/>
    <col min="15793" max="15793" width="11.140625" style="8" customWidth="1"/>
    <col min="15794" max="15794" width="10.28515625" style="8" customWidth="1"/>
    <col min="15795" max="16041" width="11.42578125" style="8"/>
    <col min="16042" max="16042" width="39.5703125" style="8" customWidth="1"/>
    <col min="16043" max="16043" width="11.42578125" style="8" customWidth="1"/>
    <col min="16044" max="16044" width="12.28515625" style="8" customWidth="1"/>
    <col min="16045" max="16045" width="11.42578125" style="8" customWidth="1"/>
    <col min="16046" max="16046" width="10.28515625" style="8" customWidth="1"/>
    <col min="16047" max="16047" width="13.28515625" style="8" customWidth="1"/>
    <col min="16048" max="16048" width="10.28515625" style="8" customWidth="1"/>
    <col min="16049" max="16049" width="11.140625" style="8" customWidth="1"/>
    <col min="16050" max="16050" width="10.28515625" style="8" customWidth="1"/>
    <col min="16051" max="16384" width="11.42578125" style="8"/>
  </cols>
  <sheetData>
    <row r="1" spans="1:13" ht="18" customHeight="1" x14ac:dyDescent="0.2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 x14ac:dyDescent="0.2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2.2" customHeight="1" x14ac:dyDescent="0.2">
      <c r="D3" s="29" t="s">
        <v>0</v>
      </c>
      <c r="E3" s="2"/>
      <c r="F3" s="22"/>
      <c r="G3" s="22"/>
      <c r="H3" s="1"/>
      <c r="I3" s="1"/>
      <c r="J3" s="1"/>
      <c r="K3" s="1"/>
      <c r="L3" s="1"/>
      <c r="M3" s="1"/>
    </row>
    <row r="4" spans="1:13" s="9" customFormat="1" ht="27" customHeight="1" x14ac:dyDescent="0.2">
      <c r="A4" s="45" t="s">
        <v>7</v>
      </c>
      <c r="B4" s="45"/>
      <c r="C4" s="45"/>
      <c r="D4" s="46"/>
      <c r="E4" s="53" t="s">
        <v>42</v>
      </c>
      <c r="F4" s="54"/>
      <c r="G4" s="54"/>
      <c r="H4" s="54"/>
      <c r="I4" s="54"/>
      <c r="J4" s="54"/>
      <c r="K4" s="54"/>
      <c r="L4" s="54"/>
      <c r="M4" s="54"/>
    </row>
    <row r="5" spans="1:13" s="9" customFormat="1" ht="27" customHeight="1" x14ac:dyDescent="0.2">
      <c r="A5" s="47"/>
      <c r="B5" s="47"/>
      <c r="C5" s="47"/>
      <c r="D5" s="48"/>
      <c r="E5" s="51" t="s">
        <v>6</v>
      </c>
      <c r="F5" s="55" t="s">
        <v>1</v>
      </c>
      <c r="G5" s="56"/>
      <c r="H5" s="57"/>
      <c r="I5" s="57"/>
      <c r="J5" s="57"/>
      <c r="K5" s="57"/>
      <c r="L5" s="57"/>
      <c r="M5" s="57"/>
    </row>
    <row r="6" spans="1:13" s="9" customFormat="1" ht="76.5" customHeight="1" x14ac:dyDescent="0.2">
      <c r="A6" s="49"/>
      <c r="B6" s="49"/>
      <c r="C6" s="49"/>
      <c r="D6" s="50"/>
      <c r="E6" s="52"/>
      <c r="F6" s="34" t="s">
        <v>2</v>
      </c>
      <c r="G6" s="34" t="s">
        <v>24</v>
      </c>
      <c r="H6" s="34" t="s">
        <v>4</v>
      </c>
      <c r="I6" s="34" t="s">
        <v>3</v>
      </c>
      <c r="J6" s="34" t="s">
        <v>23</v>
      </c>
      <c r="K6" s="34" t="s">
        <v>5</v>
      </c>
      <c r="L6" s="34" t="s">
        <v>19</v>
      </c>
      <c r="M6" s="27" t="s">
        <v>48</v>
      </c>
    </row>
    <row r="7" spans="1:13" s="9" customFormat="1" ht="12.2" customHeight="1" x14ac:dyDescent="0.2">
      <c r="A7" s="30"/>
      <c r="B7" s="30"/>
      <c r="C7" s="30"/>
      <c r="D7" s="30"/>
      <c r="E7" s="31"/>
      <c r="F7" s="32"/>
      <c r="G7" s="32"/>
      <c r="H7" s="35"/>
      <c r="I7" s="32"/>
      <c r="J7" s="32"/>
      <c r="K7" s="32"/>
      <c r="L7" s="32"/>
      <c r="M7" s="33"/>
    </row>
    <row r="8" spans="1:13" s="9" customFormat="1" ht="20.100000000000001" customHeight="1" x14ac:dyDescent="0.2">
      <c r="A8" s="40" t="s">
        <v>46</v>
      </c>
      <c r="B8" s="40"/>
      <c r="C8" s="40"/>
      <c r="D8" s="41"/>
      <c r="E8" s="3">
        <f>SUM(E9,E17,E26,E31,E35,E49,E50,E51)</f>
        <v>77207</v>
      </c>
      <c r="F8" s="3">
        <f>SUM(F9,F17,F26,F31,F35,F49,F50,F51)</f>
        <v>68913</v>
      </c>
      <c r="G8" s="3">
        <f>SUM(G9,G17,G26,G31,G35,G49,G50,G51)</f>
        <v>5386</v>
      </c>
      <c r="H8" s="3">
        <f>SUM(H9,H17,H26,H31,H35,H49,H50,H51)</f>
        <v>1294</v>
      </c>
      <c r="I8" s="3">
        <f t="shared" ref="I8:M8" si="0">SUM(I9,I17,I26,I31,I35,I49,I50,I51)</f>
        <v>809</v>
      </c>
      <c r="J8" s="3">
        <f t="shared" si="0"/>
        <v>495</v>
      </c>
      <c r="K8" s="3">
        <f t="shared" si="0"/>
        <v>222</v>
      </c>
      <c r="L8" s="3">
        <f t="shared" si="0"/>
        <v>60</v>
      </c>
      <c r="M8" s="13">
        <f t="shared" si="0"/>
        <v>28</v>
      </c>
    </row>
    <row r="9" spans="1:13" s="9" customFormat="1" ht="20.100000000000001" customHeight="1" x14ac:dyDescent="0.2">
      <c r="B9" s="9" t="s">
        <v>9</v>
      </c>
      <c r="E9" s="3">
        <f t="shared" ref="E9:M9" si="1">SUM(E10,E14,E15,E16)</f>
        <v>54961</v>
      </c>
      <c r="F9" s="3">
        <f t="shared" si="1"/>
        <v>48960</v>
      </c>
      <c r="G9" s="3">
        <f t="shared" si="1"/>
        <v>3895</v>
      </c>
      <c r="H9" s="3">
        <f t="shared" si="1"/>
        <v>984</v>
      </c>
      <c r="I9" s="3">
        <f t="shared" si="1"/>
        <v>578</v>
      </c>
      <c r="J9" s="3">
        <f t="shared" si="1"/>
        <v>389</v>
      </c>
      <c r="K9" s="3">
        <f t="shared" si="1"/>
        <v>94</v>
      </c>
      <c r="L9" s="3">
        <f t="shared" si="1"/>
        <v>42</v>
      </c>
      <c r="M9" s="13">
        <f t="shared" si="1"/>
        <v>19</v>
      </c>
    </row>
    <row r="10" spans="1:13" s="9" customFormat="1" ht="15.95" customHeight="1" x14ac:dyDescent="0.2">
      <c r="C10" s="9" t="s">
        <v>30</v>
      </c>
      <c r="E10" s="3">
        <f>SUM(E11:E13)</f>
        <v>50437</v>
      </c>
      <c r="F10" s="3">
        <f>SUM(F11:F13)</f>
        <v>44856</v>
      </c>
      <c r="G10" s="3">
        <f t="shared" ref="G10:M10" si="2">SUM(G11:G13)</f>
        <v>3707</v>
      </c>
      <c r="H10" s="3">
        <f t="shared" si="2"/>
        <v>861</v>
      </c>
      <c r="I10" s="3">
        <f t="shared" si="2"/>
        <v>539</v>
      </c>
      <c r="J10" s="3">
        <f t="shared" si="2"/>
        <v>332</v>
      </c>
      <c r="K10" s="3">
        <f t="shared" si="2"/>
        <v>89</v>
      </c>
      <c r="L10" s="3">
        <f t="shared" si="2"/>
        <v>41</v>
      </c>
      <c r="M10" s="13">
        <f t="shared" si="2"/>
        <v>12</v>
      </c>
    </row>
    <row r="11" spans="1:13" s="9" customFormat="1" ht="15.95" customHeight="1" x14ac:dyDescent="0.2">
      <c r="D11" s="9" t="s">
        <v>31</v>
      </c>
      <c r="E11" s="3">
        <f t="shared" ref="E11:E16" si="3">SUM(F11:M11)</f>
        <v>15787</v>
      </c>
      <c r="F11" s="3">
        <f t="shared" ref="F11:M13" si="4">SUM(F55,F99,F137)</f>
        <v>14124</v>
      </c>
      <c r="G11" s="3">
        <f t="shared" si="4"/>
        <v>1131</v>
      </c>
      <c r="H11" s="3">
        <f t="shared" si="4"/>
        <v>211</v>
      </c>
      <c r="I11" s="3">
        <f t="shared" si="4"/>
        <v>179</v>
      </c>
      <c r="J11" s="3">
        <f t="shared" si="4"/>
        <v>97</v>
      </c>
      <c r="K11" s="3">
        <f t="shared" si="4"/>
        <v>26</v>
      </c>
      <c r="L11" s="3">
        <f t="shared" si="4"/>
        <v>17</v>
      </c>
      <c r="M11" s="13">
        <f t="shared" si="4"/>
        <v>2</v>
      </c>
    </row>
    <row r="12" spans="1:13" s="9" customFormat="1" ht="15.95" customHeight="1" x14ac:dyDescent="0.2">
      <c r="D12" s="9" t="s">
        <v>32</v>
      </c>
      <c r="E12" s="3">
        <f t="shared" si="3"/>
        <v>26200</v>
      </c>
      <c r="F12" s="3">
        <f t="shared" si="4"/>
        <v>23492</v>
      </c>
      <c r="G12" s="3">
        <f t="shared" si="4"/>
        <v>1850</v>
      </c>
      <c r="H12" s="3">
        <f t="shared" si="4"/>
        <v>371</v>
      </c>
      <c r="I12" s="3">
        <f t="shared" si="4"/>
        <v>259</v>
      </c>
      <c r="J12" s="3">
        <f t="shared" si="4"/>
        <v>169</v>
      </c>
      <c r="K12" s="3">
        <f t="shared" si="4"/>
        <v>31</v>
      </c>
      <c r="L12" s="3">
        <f t="shared" si="4"/>
        <v>19</v>
      </c>
      <c r="M12" s="13">
        <f t="shared" si="4"/>
        <v>9</v>
      </c>
    </row>
    <row r="13" spans="1:13" s="9" customFormat="1" ht="15.95" customHeight="1" x14ac:dyDescent="0.2">
      <c r="D13" s="9" t="s">
        <v>33</v>
      </c>
      <c r="E13" s="3">
        <f t="shared" si="3"/>
        <v>8450</v>
      </c>
      <c r="F13" s="3">
        <f t="shared" si="4"/>
        <v>7240</v>
      </c>
      <c r="G13" s="3">
        <f t="shared" si="4"/>
        <v>726</v>
      </c>
      <c r="H13" s="3">
        <f t="shared" si="4"/>
        <v>279</v>
      </c>
      <c r="I13" s="3">
        <f t="shared" si="4"/>
        <v>101</v>
      </c>
      <c r="J13" s="3">
        <f t="shared" si="4"/>
        <v>66</v>
      </c>
      <c r="K13" s="3">
        <f t="shared" si="4"/>
        <v>32</v>
      </c>
      <c r="L13" s="3">
        <f t="shared" si="4"/>
        <v>5</v>
      </c>
      <c r="M13" s="13">
        <f t="shared" si="4"/>
        <v>1</v>
      </c>
    </row>
    <row r="14" spans="1:13" s="9" customFormat="1" ht="15.95" customHeight="1" x14ac:dyDescent="0.2">
      <c r="C14" s="9" t="s">
        <v>34</v>
      </c>
      <c r="D14" s="26"/>
      <c r="E14" s="3">
        <f t="shared" si="3"/>
        <v>1485</v>
      </c>
      <c r="F14" s="3">
        <f t="shared" ref="F14:K16" si="5">SUM(F58,F102,F140)</f>
        <v>1350</v>
      </c>
      <c r="G14" s="3">
        <f t="shared" si="5"/>
        <v>90</v>
      </c>
      <c r="H14" s="3">
        <f t="shared" si="5"/>
        <v>19</v>
      </c>
      <c r="I14" s="3">
        <f t="shared" si="5"/>
        <v>8</v>
      </c>
      <c r="J14" s="3">
        <f t="shared" si="5"/>
        <v>16</v>
      </c>
      <c r="K14" s="3">
        <f t="shared" si="5"/>
        <v>2</v>
      </c>
      <c r="L14" s="3" t="s">
        <v>36</v>
      </c>
      <c r="M14" s="13" t="s">
        <v>36</v>
      </c>
    </row>
    <row r="15" spans="1:13" s="9" customFormat="1" ht="15.95" customHeight="1" x14ac:dyDescent="0.2">
      <c r="C15" s="9" t="s">
        <v>21</v>
      </c>
      <c r="D15" s="26"/>
      <c r="E15" s="3">
        <f t="shared" si="3"/>
        <v>372</v>
      </c>
      <c r="F15" s="3">
        <f t="shared" si="5"/>
        <v>352</v>
      </c>
      <c r="G15" s="3">
        <f t="shared" si="5"/>
        <v>7</v>
      </c>
      <c r="H15" s="3">
        <f t="shared" si="5"/>
        <v>5</v>
      </c>
      <c r="I15" s="3">
        <f t="shared" si="5"/>
        <v>3</v>
      </c>
      <c r="J15" s="3">
        <f t="shared" si="5"/>
        <v>3</v>
      </c>
      <c r="K15" s="3">
        <f t="shared" si="5"/>
        <v>2</v>
      </c>
      <c r="L15" s="3" t="s">
        <v>36</v>
      </c>
      <c r="M15" s="13" t="s">
        <v>36</v>
      </c>
    </row>
    <row r="16" spans="1:13" s="9" customFormat="1" ht="15.95" customHeight="1" x14ac:dyDescent="0.2">
      <c r="C16" s="9" t="s">
        <v>10</v>
      </c>
      <c r="D16" s="8"/>
      <c r="E16" s="25">
        <f t="shared" si="3"/>
        <v>2667</v>
      </c>
      <c r="F16" s="3">
        <f t="shared" si="5"/>
        <v>2402</v>
      </c>
      <c r="G16" s="3">
        <f t="shared" si="5"/>
        <v>91</v>
      </c>
      <c r="H16" s="3">
        <f t="shared" si="5"/>
        <v>99</v>
      </c>
      <c r="I16" s="3">
        <f t="shared" si="5"/>
        <v>28</v>
      </c>
      <c r="J16" s="3">
        <f t="shared" si="5"/>
        <v>38</v>
      </c>
      <c r="K16" s="3">
        <f t="shared" si="5"/>
        <v>1</v>
      </c>
      <c r="L16" s="3">
        <f>SUM(L60,L104,L142)</f>
        <v>1</v>
      </c>
      <c r="M16" s="13">
        <f>SUM(M60,M104,M142)</f>
        <v>7</v>
      </c>
    </row>
    <row r="17" spans="2:13" s="9" customFormat="1" ht="21.95" customHeight="1" x14ac:dyDescent="0.2">
      <c r="B17" s="9" t="s">
        <v>11</v>
      </c>
      <c r="E17" s="3">
        <f t="shared" ref="E17:M17" si="6">SUM(E18,E25,E21)</f>
        <v>8583</v>
      </c>
      <c r="F17" s="3">
        <f t="shared" si="6"/>
        <v>7320</v>
      </c>
      <c r="G17" s="3">
        <f t="shared" si="6"/>
        <v>849</v>
      </c>
      <c r="H17" s="3">
        <f t="shared" si="6"/>
        <v>186</v>
      </c>
      <c r="I17" s="3">
        <f t="shared" si="6"/>
        <v>70</v>
      </c>
      <c r="J17" s="3">
        <f t="shared" si="6"/>
        <v>48</v>
      </c>
      <c r="K17" s="3">
        <f t="shared" si="6"/>
        <v>98</v>
      </c>
      <c r="L17" s="3">
        <f t="shared" si="6"/>
        <v>8</v>
      </c>
      <c r="M17" s="13">
        <f t="shared" si="6"/>
        <v>4</v>
      </c>
    </row>
    <row r="18" spans="2:13" s="9" customFormat="1" ht="15.95" customHeight="1" x14ac:dyDescent="0.2">
      <c r="C18" s="9" t="s">
        <v>30</v>
      </c>
      <c r="E18" s="3">
        <f>SUM(E19:E20)</f>
        <v>3116</v>
      </c>
      <c r="F18" s="3">
        <f>SUM(F19:F20)</f>
        <v>2894</v>
      </c>
      <c r="G18" s="3">
        <f t="shared" ref="G18:M18" si="7">SUM(G19:G20)</f>
        <v>133</v>
      </c>
      <c r="H18" s="3">
        <f t="shared" si="7"/>
        <v>20</v>
      </c>
      <c r="I18" s="3">
        <f t="shared" si="7"/>
        <v>39</v>
      </c>
      <c r="J18" s="3">
        <f t="shared" si="7"/>
        <v>10</v>
      </c>
      <c r="K18" s="3">
        <f t="shared" si="7"/>
        <v>16</v>
      </c>
      <c r="L18" s="3">
        <f t="shared" si="7"/>
        <v>1</v>
      </c>
      <c r="M18" s="13">
        <f t="shared" si="7"/>
        <v>3</v>
      </c>
    </row>
    <row r="19" spans="2:13" s="9" customFormat="1" ht="15.95" customHeight="1" x14ac:dyDescent="0.2">
      <c r="D19" s="9" t="s">
        <v>20</v>
      </c>
      <c r="E19" s="3">
        <f>SUM(F19:M19)</f>
        <v>1689</v>
      </c>
      <c r="F19" s="3">
        <f t="shared" ref="F19:K20" si="8">SUM(F63,F107,F145)</f>
        <v>1548</v>
      </c>
      <c r="G19" s="3">
        <f t="shared" si="8"/>
        <v>86</v>
      </c>
      <c r="H19" s="3">
        <f t="shared" si="8"/>
        <v>17</v>
      </c>
      <c r="I19" s="3">
        <f t="shared" si="8"/>
        <v>19</v>
      </c>
      <c r="J19" s="3">
        <f t="shared" si="8"/>
        <v>8</v>
      </c>
      <c r="K19" s="3">
        <f t="shared" si="8"/>
        <v>10</v>
      </c>
      <c r="L19" s="3" t="s">
        <v>36</v>
      </c>
      <c r="M19" s="13">
        <f>SUM(M63,M107,M145)</f>
        <v>1</v>
      </c>
    </row>
    <row r="20" spans="2:13" s="9" customFormat="1" ht="15.95" customHeight="1" x14ac:dyDescent="0.2">
      <c r="D20" s="14" t="s">
        <v>25</v>
      </c>
      <c r="E20" s="3">
        <f>SUM(F20:M20)</f>
        <v>1427</v>
      </c>
      <c r="F20" s="3">
        <f t="shared" si="8"/>
        <v>1346</v>
      </c>
      <c r="G20" s="3">
        <f t="shared" si="8"/>
        <v>47</v>
      </c>
      <c r="H20" s="3">
        <f t="shared" si="8"/>
        <v>3</v>
      </c>
      <c r="I20" s="3">
        <f t="shared" si="8"/>
        <v>20</v>
      </c>
      <c r="J20" s="3">
        <f t="shared" si="8"/>
        <v>2</v>
      </c>
      <c r="K20" s="3">
        <f t="shared" si="8"/>
        <v>6</v>
      </c>
      <c r="L20" s="3">
        <f>SUM(L64,L108,L146)</f>
        <v>1</v>
      </c>
      <c r="M20" s="13">
        <f>SUM(M64,M108,M146)</f>
        <v>2</v>
      </c>
    </row>
    <row r="21" spans="2:13" s="9" customFormat="1" ht="15.95" customHeight="1" x14ac:dyDescent="0.2">
      <c r="C21" s="9" t="s">
        <v>35</v>
      </c>
      <c r="E21" s="3">
        <f>SUM(E22:E24)</f>
        <v>5452</v>
      </c>
      <c r="F21" s="3">
        <f t="shared" ref="F21:M21" si="9">SUM(F22:F24)</f>
        <v>4412</v>
      </c>
      <c r="G21" s="3">
        <f t="shared" si="9"/>
        <v>715</v>
      </c>
      <c r="H21" s="3">
        <f>SUM(H22:H24)</f>
        <v>166</v>
      </c>
      <c r="I21" s="3">
        <f t="shared" si="9"/>
        <v>31</v>
      </c>
      <c r="J21" s="3">
        <f t="shared" si="9"/>
        <v>38</v>
      </c>
      <c r="K21" s="3">
        <f t="shared" si="9"/>
        <v>82</v>
      </c>
      <c r="L21" s="3">
        <f t="shared" si="9"/>
        <v>7</v>
      </c>
      <c r="M21" s="13">
        <f t="shared" si="9"/>
        <v>1</v>
      </c>
    </row>
    <row r="22" spans="2:13" s="9" customFormat="1" ht="15.95" customHeight="1" x14ac:dyDescent="0.2">
      <c r="D22" s="9" t="s">
        <v>27</v>
      </c>
      <c r="E22" s="3">
        <f>SUM(F22:M22)</f>
        <v>3761</v>
      </c>
      <c r="F22" s="3">
        <f t="shared" ref="F22:M22" si="10">SUM(F66,F110,F148)</f>
        <v>3063</v>
      </c>
      <c r="G22" s="3">
        <f t="shared" si="10"/>
        <v>497</v>
      </c>
      <c r="H22" s="3">
        <f t="shared" si="10"/>
        <v>100</v>
      </c>
      <c r="I22" s="3">
        <f t="shared" si="10"/>
        <v>22</v>
      </c>
      <c r="J22" s="3">
        <f t="shared" si="10"/>
        <v>26</v>
      </c>
      <c r="K22" s="3">
        <f t="shared" si="10"/>
        <v>47</v>
      </c>
      <c r="L22" s="3">
        <f t="shared" si="10"/>
        <v>5</v>
      </c>
      <c r="M22" s="13">
        <f t="shared" si="10"/>
        <v>1</v>
      </c>
    </row>
    <row r="23" spans="2:13" s="9" customFormat="1" ht="15.95" customHeight="1" x14ac:dyDescent="0.2">
      <c r="D23" s="9" t="s">
        <v>29</v>
      </c>
      <c r="E23" s="3">
        <f>SUM(F23:M23)</f>
        <v>1654</v>
      </c>
      <c r="F23" s="3">
        <f t="shared" ref="F23:L23" si="11">SUM(F67,F111,F149)</f>
        <v>1318</v>
      </c>
      <c r="G23" s="3">
        <f t="shared" si="11"/>
        <v>213</v>
      </c>
      <c r="H23" s="3">
        <f t="shared" si="11"/>
        <v>66</v>
      </c>
      <c r="I23" s="3">
        <f t="shared" si="11"/>
        <v>9</v>
      </c>
      <c r="J23" s="3">
        <f t="shared" si="11"/>
        <v>12</v>
      </c>
      <c r="K23" s="3">
        <f t="shared" si="11"/>
        <v>34</v>
      </c>
      <c r="L23" s="3">
        <f t="shared" si="11"/>
        <v>2</v>
      </c>
      <c r="M23" s="13" t="s">
        <v>36</v>
      </c>
    </row>
    <row r="24" spans="2:13" s="9" customFormat="1" ht="15.95" customHeight="1" x14ac:dyDescent="0.2">
      <c r="D24" s="14" t="s">
        <v>28</v>
      </c>
      <c r="E24" s="3">
        <f>SUM(F24:M24)</f>
        <v>37</v>
      </c>
      <c r="F24" s="3">
        <f>SUM(F68,F112,F150)</f>
        <v>31</v>
      </c>
      <c r="G24" s="3">
        <f>SUM(G68,G112,G150)</f>
        <v>5</v>
      </c>
      <c r="H24" s="3" t="s">
        <v>36</v>
      </c>
      <c r="I24" s="3" t="s">
        <v>36</v>
      </c>
      <c r="J24" s="3" t="s">
        <v>36</v>
      </c>
      <c r="K24" s="3">
        <f>SUM(K68,K112,K150)</f>
        <v>1</v>
      </c>
      <c r="L24" s="3" t="s">
        <v>36</v>
      </c>
      <c r="M24" s="13" t="s">
        <v>36</v>
      </c>
    </row>
    <row r="25" spans="2:13" s="9" customFormat="1" ht="15.95" customHeight="1" x14ac:dyDescent="0.2">
      <c r="C25" s="9" t="s">
        <v>26</v>
      </c>
      <c r="D25" s="8"/>
      <c r="E25" s="3">
        <f>SUM(F25:M25)</f>
        <v>15</v>
      </c>
      <c r="F25" s="3">
        <f>SUM(F69,F113,F151)</f>
        <v>14</v>
      </c>
      <c r="G25" s="3">
        <f>SUM(G69,G113,G151)</f>
        <v>1</v>
      </c>
      <c r="H25" s="3" t="s">
        <v>36</v>
      </c>
      <c r="I25" s="3" t="s">
        <v>36</v>
      </c>
      <c r="J25" s="3" t="s">
        <v>36</v>
      </c>
      <c r="K25" s="3" t="s">
        <v>36</v>
      </c>
      <c r="L25" s="3" t="s">
        <v>36</v>
      </c>
      <c r="M25" s="13" t="s">
        <v>36</v>
      </c>
    </row>
    <row r="26" spans="2:13" s="9" customFormat="1" ht="21.95" customHeight="1" x14ac:dyDescent="0.2">
      <c r="B26" s="9" t="s">
        <v>12</v>
      </c>
      <c r="E26" s="3">
        <f>SUM(E27:E30)</f>
        <v>9794</v>
      </c>
      <c r="F26" s="3">
        <f>SUM(F27:F30)</f>
        <v>9215</v>
      </c>
      <c r="G26" s="3">
        <f>SUM(G27:G30)</f>
        <v>328</v>
      </c>
      <c r="H26" s="3">
        <f t="shared" ref="H26:M26" si="12">SUM(H27:H30)</f>
        <v>56</v>
      </c>
      <c r="I26" s="3">
        <f t="shared" si="12"/>
        <v>130</v>
      </c>
      <c r="J26" s="3">
        <f t="shared" si="12"/>
        <v>44</v>
      </c>
      <c r="K26" s="3">
        <f t="shared" si="12"/>
        <v>7</v>
      </c>
      <c r="L26" s="3">
        <f t="shared" si="12"/>
        <v>10</v>
      </c>
      <c r="M26" s="13">
        <f t="shared" si="12"/>
        <v>4</v>
      </c>
    </row>
    <row r="27" spans="2:13" s="9" customFormat="1" ht="15.95" customHeight="1" x14ac:dyDescent="0.2">
      <c r="C27" s="9" t="s">
        <v>31</v>
      </c>
      <c r="E27" s="3">
        <f>SUM(F27:M27)</f>
        <v>200</v>
      </c>
      <c r="F27" s="3">
        <f t="shared" ref="F27:H29" si="13">SUM(F71,F115,F153)</f>
        <v>188</v>
      </c>
      <c r="G27" s="3">
        <f t="shared" si="13"/>
        <v>6</v>
      </c>
      <c r="H27" s="3">
        <f t="shared" si="13"/>
        <v>2</v>
      </c>
      <c r="I27" s="3">
        <v>3</v>
      </c>
      <c r="J27" s="3">
        <v>1</v>
      </c>
      <c r="K27" s="3" t="s">
        <v>36</v>
      </c>
      <c r="L27" s="3" t="s">
        <v>36</v>
      </c>
      <c r="M27" s="13" t="s">
        <v>36</v>
      </c>
    </row>
    <row r="28" spans="2:13" s="9" customFormat="1" ht="15.95" customHeight="1" x14ac:dyDescent="0.2">
      <c r="C28" s="9" t="s">
        <v>32</v>
      </c>
      <c r="E28" s="3">
        <f>SUM(F28:M28)</f>
        <v>9321</v>
      </c>
      <c r="F28" s="3">
        <f t="shared" si="13"/>
        <v>8784</v>
      </c>
      <c r="G28" s="3">
        <f t="shared" si="13"/>
        <v>308</v>
      </c>
      <c r="H28" s="3">
        <f t="shared" si="13"/>
        <v>51</v>
      </c>
      <c r="I28" s="3">
        <v>117</v>
      </c>
      <c r="J28" s="3">
        <v>42</v>
      </c>
      <c r="K28" s="3">
        <v>6</v>
      </c>
      <c r="L28" s="3">
        <v>9</v>
      </c>
      <c r="M28" s="13">
        <v>4</v>
      </c>
    </row>
    <row r="29" spans="2:13" s="9" customFormat="1" ht="15.95" customHeight="1" x14ac:dyDescent="0.2">
      <c r="C29" s="9" t="s">
        <v>33</v>
      </c>
      <c r="E29" s="3">
        <f>SUM(F29:M29)</f>
        <v>252</v>
      </c>
      <c r="F29" s="3">
        <f t="shared" si="13"/>
        <v>225</v>
      </c>
      <c r="G29" s="3">
        <f t="shared" si="13"/>
        <v>13</v>
      </c>
      <c r="H29" s="3">
        <f t="shared" si="13"/>
        <v>3</v>
      </c>
      <c r="I29" s="3">
        <v>9</v>
      </c>
      <c r="J29" s="3">
        <v>1</v>
      </c>
      <c r="K29" s="3">
        <v>1</v>
      </c>
      <c r="L29" s="3" t="s">
        <v>36</v>
      </c>
      <c r="M29" s="13" t="s">
        <v>36</v>
      </c>
    </row>
    <row r="30" spans="2:13" s="9" customFormat="1" ht="15.95" customHeight="1" x14ac:dyDescent="0.2">
      <c r="C30" s="9" t="s">
        <v>20</v>
      </c>
      <c r="E30" s="3">
        <f>SUM(F30:M30)</f>
        <v>21</v>
      </c>
      <c r="F30" s="3">
        <f>SUM(F74,F118,F156)</f>
        <v>18</v>
      </c>
      <c r="G30" s="3">
        <f>SUM(G74,G118,G156)</f>
        <v>1</v>
      </c>
      <c r="H30" s="3" t="s">
        <v>36</v>
      </c>
      <c r="I30" s="3">
        <v>1</v>
      </c>
      <c r="J30" s="3" t="s">
        <v>36</v>
      </c>
      <c r="K30" s="3" t="s">
        <v>36</v>
      </c>
      <c r="L30" s="3">
        <v>1</v>
      </c>
      <c r="M30" s="13" t="s">
        <v>36</v>
      </c>
    </row>
    <row r="31" spans="2:13" s="9" customFormat="1" ht="21.95" customHeight="1" x14ac:dyDescent="0.2">
      <c r="B31" s="9" t="s">
        <v>13</v>
      </c>
      <c r="E31" s="3">
        <f>SUM(E32:E33)</f>
        <v>88</v>
      </c>
      <c r="F31" s="3">
        <f>SUM(F32:F33)</f>
        <v>85</v>
      </c>
      <c r="G31" s="3">
        <f t="shared" ref="G31:H31" si="14">SUM(G32:G33)</f>
        <v>2</v>
      </c>
      <c r="H31" s="3">
        <f t="shared" si="14"/>
        <v>1</v>
      </c>
      <c r="I31" s="3" t="s">
        <v>36</v>
      </c>
      <c r="J31" s="3" t="s">
        <v>36</v>
      </c>
      <c r="K31" s="3" t="s">
        <v>36</v>
      </c>
      <c r="L31" s="3" t="s">
        <v>36</v>
      </c>
      <c r="M31" s="13" t="s">
        <v>36</v>
      </c>
    </row>
    <row r="32" spans="2:13" s="9" customFormat="1" ht="15.95" customHeight="1" x14ac:dyDescent="0.2">
      <c r="C32" s="9" t="s">
        <v>20</v>
      </c>
      <c r="E32" s="3">
        <f>SUM(F32:M32)</f>
        <v>63</v>
      </c>
      <c r="F32" s="3">
        <f>SUM(F76,F119,F158)</f>
        <v>61</v>
      </c>
      <c r="G32" s="3">
        <f>SUM(G76,G119,G158)</f>
        <v>2</v>
      </c>
      <c r="H32" s="3" t="s">
        <v>36</v>
      </c>
      <c r="I32" s="3" t="s">
        <v>36</v>
      </c>
      <c r="J32" s="3" t="s">
        <v>36</v>
      </c>
      <c r="K32" s="3" t="s">
        <v>36</v>
      </c>
      <c r="L32" s="3" t="s">
        <v>36</v>
      </c>
      <c r="M32" s="13" t="s">
        <v>36</v>
      </c>
    </row>
    <row r="33" spans="2:13" s="9" customFormat="1" ht="15.95" customHeight="1" x14ac:dyDescent="0.2">
      <c r="C33" s="9" t="s">
        <v>25</v>
      </c>
      <c r="E33" s="3">
        <f>SUM(F33:M33)</f>
        <v>25</v>
      </c>
      <c r="F33" s="3">
        <f>SUM(F77,F159)</f>
        <v>24</v>
      </c>
      <c r="G33" s="3" t="s">
        <v>36</v>
      </c>
      <c r="H33" s="3">
        <f>SUM(H77,H159)</f>
        <v>1</v>
      </c>
      <c r="I33" s="3" t="s">
        <v>36</v>
      </c>
      <c r="J33" s="3" t="s">
        <v>36</v>
      </c>
      <c r="K33" s="3" t="s">
        <v>36</v>
      </c>
      <c r="L33" s="3" t="s">
        <v>36</v>
      </c>
      <c r="M33" s="13" t="s">
        <v>36</v>
      </c>
    </row>
    <row r="34" spans="2:13" s="9" customFormat="1" ht="21.75" customHeight="1" x14ac:dyDescent="0.2">
      <c r="B34" s="9" t="s">
        <v>8</v>
      </c>
      <c r="E34" s="3"/>
      <c r="F34" s="3"/>
      <c r="G34" s="3"/>
      <c r="H34" s="3"/>
      <c r="I34" s="3"/>
      <c r="J34" s="3"/>
      <c r="K34" s="3"/>
      <c r="L34" s="3"/>
      <c r="M34" s="13"/>
    </row>
    <row r="35" spans="2:13" s="9" customFormat="1" ht="13.5" customHeight="1" x14ac:dyDescent="0.2">
      <c r="B35" s="9" t="s">
        <v>47</v>
      </c>
      <c r="E35" s="3">
        <f>SUM(E36,E42,E46,E47,E43,E48)</f>
        <v>3692</v>
      </c>
      <c r="F35" s="3">
        <f>SUM(F36,F46,F47,F42,F43,F48)</f>
        <v>3261</v>
      </c>
      <c r="G35" s="3">
        <f t="shared" ref="G35:K35" si="15">SUM(G36,G46,G47,G42,G43,G48)</f>
        <v>298</v>
      </c>
      <c r="H35" s="3">
        <f t="shared" si="15"/>
        <v>64</v>
      </c>
      <c r="I35" s="3">
        <f t="shared" si="15"/>
        <v>31</v>
      </c>
      <c r="J35" s="3">
        <f t="shared" si="15"/>
        <v>14</v>
      </c>
      <c r="K35" s="3">
        <f t="shared" si="15"/>
        <v>23</v>
      </c>
      <c r="L35" s="3" t="s">
        <v>36</v>
      </c>
      <c r="M35" s="13">
        <f>SUM(M36,M46,M47,M43,M48)</f>
        <v>1</v>
      </c>
    </row>
    <row r="36" spans="2:13" s="9" customFormat="1" ht="15.95" customHeight="1" x14ac:dyDescent="0.2">
      <c r="C36" s="9" t="s">
        <v>30</v>
      </c>
      <c r="E36" s="3">
        <f>SUM(E37:E41)</f>
        <v>3342</v>
      </c>
      <c r="F36" s="3">
        <f>SUM(F37:F41)</f>
        <v>2986</v>
      </c>
      <c r="G36" s="3">
        <f t="shared" ref="G36:K36" si="16">SUM(G37:G41)</f>
        <v>261</v>
      </c>
      <c r="H36" s="3">
        <f t="shared" si="16"/>
        <v>37</v>
      </c>
      <c r="I36" s="3">
        <f t="shared" si="16"/>
        <v>28</v>
      </c>
      <c r="J36" s="3">
        <f t="shared" si="16"/>
        <v>8</v>
      </c>
      <c r="K36" s="3">
        <f t="shared" si="16"/>
        <v>21</v>
      </c>
      <c r="L36" s="3" t="s">
        <v>36</v>
      </c>
      <c r="M36" s="13">
        <f>SUM(M37:M42)</f>
        <v>1</v>
      </c>
    </row>
    <row r="37" spans="2:13" s="9" customFormat="1" ht="15.95" customHeight="1" x14ac:dyDescent="0.2">
      <c r="D37" s="9" t="s">
        <v>31</v>
      </c>
      <c r="E37" s="3">
        <f t="shared" ref="E37:E42" si="17">SUM(F37:M37)</f>
        <v>305</v>
      </c>
      <c r="F37" s="3">
        <f>SUM(F81,F123,F163)</f>
        <v>272</v>
      </c>
      <c r="G37" s="3">
        <f>SUM(G81,G123,G163)</f>
        <v>24</v>
      </c>
      <c r="H37" s="3">
        <f>SUM(H81,H123,H163)</f>
        <v>7</v>
      </c>
      <c r="I37" s="3" t="s">
        <v>36</v>
      </c>
      <c r="J37" s="3" t="s">
        <v>36</v>
      </c>
      <c r="K37" s="3">
        <f>SUM(K81,K123,K163)</f>
        <v>2</v>
      </c>
      <c r="L37" s="3" t="s">
        <v>36</v>
      </c>
      <c r="M37" s="13" t="s">
        <v>36</v>
      </c>
    </row>
    <row r="38" spans="2:13" s="9" customFormat="1" ht="15.95" customHeight="1" x14ac:dyDescent="0.2">
      <c r="D38" s="9" t="s">
        <v>32</v>
      </c>
      <c r="E38" s="3">
        <f t="shared" si="17"/>
        <v>273</v>
      </c>
      <c r="F38" s="3">
        <f t="shared" ref="F38:G42" si="18">SUM(F82,F124,F164)</f>
        <v>235</v>
      </c>
      <c r="G38" s="3">
        <f t="shared" si="18"/>
        <v>34</v>
      </c>
      <c r="H38" s="3" t="s">
        <v>36</v>
      </c>
      <c r="I38" s="3">
        <f>SUM(I82,I124,I164)</f>
        <v>1</v>
      </c>
      <c r="J38" s="3">
        <f>SUM(J82,J124,J164)</f>
        <v>1</v>
      </c>
      <c r="K38" s="3">
        <f>SUM(K82,K124,K164)</f>
        <v>2</v>
      </c>
      <c r="L38" s="3" t="s">
        <v>36</v>
      </c>
      <c r="M38" s="13" t="s">
        <v>36</v>
      </c>
    </row>
    <row r="39" spans="2:13" s="9" customFormat="1" ht="15.95" customHeight="1" x14ac:dyDescent="0.2">
      <c r="D39" s="9" t="s">
        <v>33</v>
      </c>
      <c r="E39" s="3">
        <f t="shared" si="17"/>
        <v>1117</v>
      </c>
      <c r="F39" s="3">
        <f t="shared" si="18"/>
        <v>944</v>
      </c>
      <c r="G39" s="3">
        <f t="shared" si="18"/>
        <v>120</v>
      </c>
      <c r="H39" s="3">
        <f>SUM(H83,H125,H165)</f>
        <v>28</v>
      </c>
      <c r="I39" s="3">
        <f>SUM(I83,I125,I165)</f>
        <v>13</v>
      </c>
      <c r="J39" s="3">
        <f>SUM(J83,J125,J165)</f>
        <v>6</v>
      </c>
      <c r="K39" s="3">
        <f>SUM(K83,K125,K165)</f>
        <v>6</v>
      </c>
      <c r="L39" s="3" t="s">
        <v>36</v>
      </c>
      <c r="M39" s="13" t="s">
        <v>36</v>
      </c>
    </row>
    <row r="40" spans="2:13" s="9" customFormat="1" ht="15.95" customHeight="1" x14ac:dyDescent="0.2">
      <c r="D40" s="9" t="s">
        <v>20</v>
      </c>
      <c r="E40" s="3">
        <f t="shared" si="17"/>
        <v>141</v>
      </c>
      <c r="F40" s="3">
        <f t="shared" si="18"/>
        <v>126</v>
      </c>
      <c r="G40" s="3">
        <f t="shared" si="18"/>
        <v>11</v>
      </c>
      <c r="H40" s="3">
        <f>SUM(H84,H126,H166)</f>
        <v>2</v>
      </c>
      <c r="I40" s="3" t="s">
        <v>36</v>
      </c>
      <c r="J40" s="3" t="s">
        <v>36</v>
      </c>
      <c r="K40" s="3">
        <f>SUM(K84,K126,K166)</f>
        <v>2</v>
      </c>
      <c r="L40" s="3" t="s">
        <v>36</v>
      </c>
      <c r="M40" s="13" t="s">
        <v>36</v>
      </c>
    </row>
    <row r="41" spans="2:13" s="9" customFormat="1" ht="15.95" customHeight="1" x14ac:dyDescent="0.2">
      <c r="D41" s="14" t="s">
        <v>25</v>
      </c>
      <c r="E41" s="3">
        <f t="shared" si="17"/>
        <v>1506</v>
      </c>
      <c r="F41" s="3">
        <f t="shared" si="18"/>
        <v>1409</v>
      </c>
      <c r="G41" s="3">
        <f t="shared" si="18"/>
        <v>72</v>
      </c>
      <c r="H41" s="3" t="s">
        <v>36</v>
      </c>
      <c r="I41" s="3">
        <f>SUM(I85,I127,I167)</f>
        <v>14</v>
      </c>
      <c r="J41" s="3">
        <f>SUM(J85,J127,J167)</f>
        <v>1</v>
      </c>
      <c r="K41" s="3">
        <f>SUM(K85,K127,K167)</f>
        <v>9</v>
      </c>
      <c r="L41" s="3" t="s">
        <v>36</v>
      </c>
      <c r="M41" s="13">
        <f>SUM(M85,M127,M167)</f>
        <v>1</v>
      </c>
    </row>
    <row r="42" spans="2:13" s="9" customFormat="1" ht="15.95" customHeight="1" x14ac:dyDescent="0.2">
      <c r="C42" s="9" t="s">
        <v>34</v>
      </c>
      <c r="D42" s="14"/>
      <c r="E42" s="3">
        <f t="shared" si="17"/>
        <v>48</v>
      </c>
      <c r="F42" s="3">
        <f t="shared" si="18"/>
        <v>41</v>
      </c>
      <c r="G42" s="3">
        <f t="shared" si="18"/>
        <v>6</v>
      </c>
      <c r="H42" s="3" t="s">
        <v>36</v>
      </c>
      <c r="I42" s="3">
        <f>SUM(I86,I128,I168)</f>
        <v>1</v>
      </c>
      <c r="J42" s="3" t="s">
        <v>36</v>
      </c>
      <c r="K42" s="3" t="s">
        <v>36</v>
      </c>
      <c r="L42" s="3" t="s">
        <v>36</v>
      </c>
      <c r="M42" s="13" t="s">
        <v>36</v>
      </c>
    </row>
    <row r="43" spans="2:13" s="9" customFormat="1" ht="15.95" customHeight="1" x14ac:dyDescent="0.2">
      <c r="C43" s="9" t="s">
        <v>35</v>
      </c>
      <c r="E43" s="3">
        <f>SUM(E44:E45)</f>
        <v>132</v>
      </c>
      <c r="F43" s="3">
        <f>SUM(F44:F45)</f>
        <v>104</v>
      </c>
      <c r="G43" s="3">
        <f t="shared" ref="G43:H43" si="19">SUM(G44:G45)</f>
        <v>21</v>
      </c>
      <c r="H43" s="3">
        <f t="shared" si="19"/>
        <v>3</v>
      </c>
      <c r="I43" s="3" t="s">
        <v>36</v>
      </c>
      <c r="J43" s="3">
        <f>SUM(J44:J45)</f>
        <v>3</v>
      </c>
      <c r="K43" s="3">
        <f>SUM(K44:K45)</f>
        <v>1</v>
      </c>
      <c r="L43" s="3" t="s">
        <v>36</v>
      </c>
      <c r="M43" s="13" t="s">
        <v>36</v>
      </c>
    </row>
    <row r="44" spans="2:13" s="9" customFormat="1" ht="15.95" customHeight="1" x14ac:dyDescent="0.2">
      <c r="D44" s="9" t="s">
        <v>27</v>
      </c>
      <c r="E44" s="3">
        <f t="shared" ref="E44:E51" si="20">SUM(F44:M44)</f>
        <v>125</v>
      </c>
      <c r="F44" s="3">
        <f>SUM(F88,F129,F170)</f>
        <v>97</v>
      </c>
      <c r="G44" s="3">
        <f>SUM(G88,G129,G170)</f>
        <v>21</v>
      </c>
      <c r="H44" s="3">
        <f>SUM(H88,H129,H170)</f>
        <v>3</v>
      </c>
      <c r="I44" s="3" t="s">
        <v>36</v>
      </c>
      <c r="J44" s="3">
        <f>SUM(J88,J129,J170)</f>
        <v>3</v>
      </c>
      <c r="K44" s="3">
        <f>SUM(K88,K129,K170)</f>
        <v>1</v>
      </c>
      <c r="L44" s="3" t="s">
        <v>36</v>
      </c>
      <c r="M44" s="13" t="s">
        <v>36</v>
      </c>
    </row>
    <row r="45" spans="2:13" s="9" customFormat="1" ht="15.95" customHeight="1" x14ac:dyDescent="0.2">
      <c r="D45" s="9" t="s">
        <v>29</v>
      </c>
      <c r="E45" s="3">
        <f t="shared" si="20"/>
        <v>7</v>
      </c>
      <c r="F45" s="3">
        <f>SUM(F89,F171)</f>
        <v>7</v>
      </c>
      <c r="G45" s="3" t="s">
        <v>36</v>
      </c>
      <c r="H45" s="3" t="s">
        <v>36</v>
      </c>
      <c r="I45" s="3" t="s">
        <v>36</v>
      </c>
      <c r="J45" s="3" t="s">
        <v>36</v>
      </c>
      <c r="K45" s="3" t="s">
        <v>36</v>
      </c>
      <c r="L45" s="3" t="s">
        <v>36</v>
      </c>
      <c r="M45" s="13" t="s">
        <v>36</v>
      </c>
    </row>
    <row r="46" spans="2:13" s="9" customFormat="1" ht="15.95" customHeight="1" x14ac:dyDescent="0.2">
      <c r="C46" s="9" t="s">
        <v>26</v>
      </c>
      <c r="E46" s="3">
        <f t="shared" si="20"/>
        <v>28</v>
      </c>
      <c r="F46" s="3">
        <f t="shared" ref="F46:G48" si="21">SUM(F90,F130,F172)</f>
        <v>24</v>
      </c>
      <c r="G46" s="3">
        <f t="shared" si="21"/>
        <v>3</v>
      </c>
      <c r="H46" s="3" t="s">
        <v>36</v>
      </c>
      <c r="I46" s="3">
        <f>SUM(I90,I130,I172)</f>
        <v>1</v>
      </c>
      <c r="J46" s="3" t="s">
        <v>36</v>
      </c>
      <c r="K46" s="3" t="s">
        <v>36</v>
      </c>
      <c r="L46" s="3" t="s">
        <v>36</v>
      </c>
      <c r="M46" s="13" t="s">
        <v>36</v>
      </c>
    </row>
    <row r="47" spans="2:13" s="9" customFormat="1" ht="15.95" customHeight="1" x14ac:dyDescent="0.2">
      <c r="C47" s="9" t="s">
        <v>21</v>
      </c>
      <c r="D47" s="8"/>
      <c r="E47" s="3">
        <f t="shared" si="20"/>
        <v>4</v>
      </c>
      <c r="F47" s="3">
        <f t="shared" si="21"/>
        <v>3</v>
      </c>
      <c r="G47" s="3">
        <f t="shared" si="21"/>
        <v>1</v>
      </c>
      <c r="H47" s="3" t="s">
        <v>36</v>
      </c>
      <c r="I47" s="3" t="s">
        <v>36</v>
      </c>
      <c r="J47" s="3" t="s">
        <v>36</v>
      </c>
      <c r="K47" s="3" t="s">
        <v>36</v>
      </c>
      <c r="L47" s="3" t="s">
        <v>36</v>
      </c>
      <c r="M47" s="13" t="s">
        <v>36</v>
      </c>
    </row>
    <row r="48" spans="2:13" s="9" customFormat="1" ht="15.95" customHeight="1" x14ac:dyDescent="0.2">
      <c r="C48" s="9" t="s">
        <v>10</v>
      </c>
      <c r="D48" s="8"/>
      <c r="E48" s="3">
        <f t="shared" si="20"/>
        <v>138</v>
      </c>
      <c r="F48" s="3">
        <f t="shared" si="21"/>
        <v>103</v>
      </c>
      <c r="G48" s="3">
        <f t="shared" si="21"/>
        <v>6</v>
      </c>
      <c r="H48" s="3">
        <f>SUM(H92,H132,H174)</f>
        <v>24</v>
      </c>
      <c r="I48" s="3">
        <f>SUM(I92,I132,I174)</f>
        <v>1</v>
      </c>
      <c r="J48" s="3">
        <f>SUM(J92,J132,J174)</f>
        <v>3</v>
      </c>
      <c r="K48" s="3">
        <f>SUM(K92,K132,K174)</f>
        <v>1</v>
      </c>
      <c r="L48" s="3" t="s">
        <v>36</v>
      </c>
      <c r="M48" s="13" t="s">
        <v>36</v>
      </c>
    </row>
    <row r="49" spans="1:13" s="9" customFormat="1" ht="18" customHeight="1" x14ac:dyDescent="0.2">
      <c r="B49" s="9" t="s">
        <v>14</v>
      </c>
      <c r="D49" s="8"/>
      <c r="E49" s="3">
        <f t="shared" si="20"/>
        <v>13</v>
      </c>
      <c r="F49" s="3">
        <f>SUM(F93,F175)</f>
        <v>11</v>
      </c>
      <c r="G49" s="3">
        <f>SUM(G93,G175)</f>
        <v>2</v>
      </c>
      <c r="H49" s="3" t="s">
        <v>36</v>
      </c>
      <c r="I49" s="3" t="s">
        <v>36</v>
      </c>
      <c r="J49" s="3" t="s">
        <v>36</v>
      </c>
      <c r="K49" s="3" t="s">
        <v>36</v>
      </c>
      <c r="L49" s="3" t="s">
        <v>36</v>
      </c>
      <c r="M49" s="13" t="s">
        <v>36</v>
      </c>
    </row>
    <row r="50" spans="1:13" s="9" customFormat="1" ht="18" customHeight="1" x14ac:dyDescent="0.2">
      <c r="B50" s="9" t="s">
        <v>15</v>
      </c>
      <c r="E50" s="3">
        <f t="shared" si="20"/>
        <v>6</v>
      </c>
      <c r="F50" s="3">
        <f>SUM(F94,F176)</f>
        <v>6</v>
      </c>
      <c r="G50" s="3" t="s">
        <v>36</v>
      </c>
      <c r="H50" s="3" t="s">
        <v>36</v>
      </c>
      <c r="I50" s="3" t="s">
        <v>36</v>
      </c>
      <c r="J50" s="3" t="s">
        <v>36</v>
      </c>
      <c r="K50" s="3" t="s">
        <v>36</v>
      </c>
      <c r="L50" s="3" t="s">
        <v>36</v>
      </c>
      <c r="M50" s="13" t="s">
        <v>36</v>
      </c>
    </row>
    <row r="51" spans="1:13" s="9" customFormat="1" ht="18" customHeight="1" x14ac:dyDescent="0.2">
      <c r="B51" s="9" t="s">
        <v>45</v>
      </c>
      <c r="E51" s="3">
        <f t="shared" si="20"/>
        <v>70</v>
      </c>
      <c r="F51" s="3">
        <f>SUM(F95,F133,F177)</f>
        <v>55</v>
      </c>
      <c r="G51" s="3">
        <f>SUM(G95,G133,G177)</f>
        <v>12</v>
      </c>
      <c r="H51" s="3">
        <f>SUM(H95,H133,H177)</f>
        <v>3</v>
      </c>
      <c r="I51" s="3" t="s">
        <v>36</v>
      </c>
      <c r="J51" s="3" t="s">
        <v>36</v>
      </c>
      <c r="K51" s="3" t="s">
        <v>36</v>
      </c>
      <c r="L51" s="3" t="s">
        <v>36</v>
      </c>
      <c r="M51" s="13" t="s">
        <v>36</v>
      </c>
    </row>
    <row r="52" spans="1:13" s="9" customFormat="1" ht="24.95" customHeight="1" x14ac:dyDescent="0.2">
      <c r="A52" s="42" t="s">
        <v>16</v>
      </c>
      <c r="B52" s="42"/>
      <c r="C52" s="42"/>
      <c r="D52" s="43"/>
      <c r="E52" s="3">
        <f t="shared" ref="E52:M52" si="22">SUM(E53,E61,E70,E75,E79,E93,E94,E95)</f>
        <v>36229</v>
      </c>
      <c r="F52" s="3">
        <f t="shared" si="22"/>
        <v>33263</v>
      </c>
      <c r="G52" s="3">
        <f t="shared" si="22"/>
        <v>2078</v>
      </c>
      <c r="H52" s="3">
        <f t="shared" si="22"/>
        <v>171</v>
      </c>
      <c r="I52" s="3">
        <f t="shared" si="22"/>
        <v>340</v>
      </c>
      <c r="J52" s="3">
        <f t="shared" si="22"/>
        <v>250</v>
      </c>
      <c r="K52" s="3">
        <f t="shared" si="22"/>
        <v>94</v>
      </c>
      <c r="L52" s="3">
        <f t="shared" si="22"/>
        <v>19</v>
      </c>
      <c r="M52" s="13">
        <f t="shared" si="22"/>
        <v>14</v>
      </c>
    </row>
    <row r="53" spans="1:13" s="9" customFormat="1" ht="18" customHeight="1" x14ac:dyDescent="0.2">
      <c r="B53" s="9" t="s">
        <v>9</v>
      </c>
      <c r="E53" s="3">
        <f>SUM(E54,E58,E59,E60)</f>
        <v>25078</v>
      </c>
      <c r="F53" s="3">
        <f t="shared" ref="F53:M53" si="23">SUM(F54,F58,F59,F60)</f>
        <v>23038</v>
      </c>
      <c r="G53" s="3">
        <f t="shared" si="23"/>
        <v>1439</v>
      </c>
      <c r="H53" s="3">
        <f t="shared" si="23"/>
        <v>117</v>
      </c>
      <c r="I53" s="3">
        <f t="shared" si="23"/>
        <v>230</v>
      </c>
      <c r="J53" s="3">
        <f t="shared" si="23"/>
        <v>195</v>
      </c>
      <c r="K53" s="3">
        <f t="shared" si="23"/>
        <v>37</v>
      </c>
      <c r="L53" s="3">
        <f t="shared" si="23"/>
        <v>12</v>
      </c>
      <c r="M53" s="13">
        <f t="shared" si="23"/>
        <v>10</v>
      </c>
    </row>
    <row r="54" spans="1:13" s="9" customFormat="1" ht="15.95" customHeight="1" x14ac:dyDescent="0.2">
      <c r="C54" s="9" t="s">
        <v>30</v>
      </c>
      <c r="E54" s="3">
        <f>SUM(E55:E57)</f>
        <v>22745</v>
      </c>
      <c r="F54" s="3">
        <f t="shared" ref="F54:M54" si="24">SUM(F55:F57)</f>
        <v>20882</v>
      </c>
      <c r="G54" s="3">
        <f t="shared" si="24"/>
        <v>1358</v>
      </c>
      <c r="H54" s="3">
        <f t="shared" si="24"/>
        <v>86</v>
      </c>
      <c r="I54" s="3">
        <f t="shared" si="24"/>
        <v>211</v>
      </c>
      <c r="J54" s="3">
        <f t="shared" si="24"/>
        <v>155</v>
      </c>
      <c r="K54" s="3">
        <f t="shared" si="24"/>
        <v>36</v>
      </c>
      <c r="L54" s="3">
        <f t="shared" si="24"/>
        <v>12</v>
      </c>
      <c r="M54" s="13">
        <f t="shared" si="24"/>
        <v>5</v>
      </c>
    </row>
    <row r="55" spans="1:13" s="9" customFormat="1" ht="15.95" customHeight="1" x14ac:dyDescent="0.2">
      <c r="D55" s="9" t="s">
        <v>31</v>
      </c>
      <c r="E55" s="3">
        <f t="shared" ref="E55:E60" si="25">SUM(F55:M55)</f>
        <v>7960</v>
      </c>
      <c r="F55" s="6">
        <v>7308</v>
      </c>
      <c r="G55" s="6">
        <v>479</v>
      </c>
      <c r="H55" s="4">
        <v>27</v>
      </c>
      <c r="I55" s="4">
        <v>78</v>
      </c>
      <c r="J55" s="4">
        <v>53</v>
      </c>
      <c r="K55" s="4">
        <v>11</v>
      </c>
      <c r="L55" s="4">
        <v>4</v>
      </c>
      <c r="M55" s="7" t="s">
        <v>36</v>
      </c>
    </row>
    <row r="56" spans="1:13" s="9" customFormat="1" ht="15.95" customHeight="1" x14ac:dyDescent="0.2">
      <c r="D56" s="9" t="s">
        <v>32</v>
      </c>
      <c r="E56" s="3">
        <f t="shared" si="25"/>
        <v>12215</v>
      </c>
      <c r="F56" s="6">
        <v>11236</v>
      </c>
      <c r="G56" s="6">
        <v>708</v>
      </c>
      <c r="H56" s="4">
        <v>46</v>
      </c>
      <c r="I56" s="4">
        <v>111</v>
      </c>
      <c r="J56" s="6">
        <v>87</v>
      </c>
      <c r="K56" s="6">
        <v>14</v>
      </c>
      <c r="L56" s="6">
        <v>8</v>
      </c>
      <c r="M56" s="7">
        <v>5</v>
      </c>
    </row>
    <row r="57" spans="1:13" s="9" customFormat="1" ht="15.95" customHeight="1" x14ac:dyDescent="0.2">
      <c r="D57" s="9" t="s">
        <v>33</v>
      </c>
      <c r="E57" s="3">
        <f t="shared" si="25"/>
        <v>2570</v>
      </c>
      <c r="F57" s="6">
        <v>2338</v>
      </c>
      <c r="G57" s="6">
        <v>171</v>
      </c>
      <c r="H57" s="4">
        <v>13</v>
      </c>
      <c r="I57" s="4">
        <v>22</v>
      </c>
      <c r="J57" s="4">
        <v>15</v>
      </c>
      <c r="K57" s="4">
        <v>11</v>
      </c>
      <c r="L57" s="6" t="s">
        <v>36</v>
      </c>
      <c r="M57" s="7" t="s">
        <v>36</v>
      </c>
    </row>
    <row r="58" spans="1:13" s="9" customFormat="1" ht="15.95" customHeight="1" x14ac:dyDescent="0.2">
      <c r="C58" s="9" t="s">
        <v>34</v>
      </c>
      <c r="D58" s="26"/>
      <c r="E58" s="3">
        <f t="shared" si="25"/>
        <v>779</v>
      </c>
      <c r="F58" s="6">
        <v>716</v>
      </c>
      <c r="G58" s="6">
        <v>45</v>
      </c>
      <c r="H58" s="6">
        <v>3</v>
      </c>
      <c r="I58" s="6">
        <v>5</v>
      </c>
      <c r="J58" s="6">
        <v>10</v>
      </c>
      <c r="K58" s="6" t="s">
        <v>36</v>
      </c>
      <c r="L58" s="6" t="s">
        <v>36</v>
      </c>
      <c r="M58" s="7" t="s">
        <v>36</v>
      </c>
    </row>
    <row r="59" spans="1:13" s="9" customFormat="1" ht="15.95" customHeight="1" x14ac:dyDescent="0.2">
      <c r="C59" s="9" t="s">
        <v>21</v>
      </c>
      <c r="D59" s="26"/>
      <c r="E59" s="3">
        <f t="shared" si="25"/>
        <v>75</v>
      </c>
      <c r="F59" s="6">
        <v>72</v>
      </c>
      <c r="G59" s="6">
        <v>1</v>
      </c>
      <c r="H59" s="6" t="s">
        <v>36</v>
      </c>
      <c r="I59" s="6">
        <v>1</v>
      </c>
      <c r="J59" s="6">
        <v>1</v>
      </c>
      <c r="K59" s="6" t="s">
        <v>36</v>
      </c>
      <c r="L59" s="6" t="s">
        <v>36</v>
      </c>
      <c r="M59" s="7" t="s">
        <v>36</v>
      </c>
    </row>
    <row r="60" spans="1:13" s="9" customFormat="1" ht="15.95" customHeight="1" x14ac:dyDescent="0.2">
      <c r="C60" s="9" t="s">
        <v>10</v>
      </c>
      <c r="D60" s="8"/>
      <c r="E60" s="25">
        <f t="shared" si="25"/>
        <v>1479</v>
      </c>
      <c r="F60" s="6">
        <v>1368</v>
      </c>
      <c r="G60" s="6">
        <v>35</v>
      </c>
      <c r="H60" s="6">
        <v>28</v>
      </c>
      <c r="I60" s="4">
        <v>13</v>
      </c>
      <c r="J60" s="6">
        <v>29</v>
      </c>
      <c r="K60" s="6">
        <v>1</v>
      </c>
      <c r="L60" s="6" t="s">
        <v>36</v>
      </c>
      <c r="M60" s="7">
        <v>5</v>
      </c>
    </row>
    <row r="61" spans="1:13" s="9" customFormat="1" ht="21.95" customHeight="1" x14ac:dyDescent="0.2">
      <c r="B61" s="9" t="s">
        <v>11</v>
      </c>
      <c r="E61" s="3">
        <f>SUM(E62,E69,E65)</f>
        <v>3642</v>
      </c>
      <c r="F61" s="3">
        <f t="shared" ref="F61:M61" si="26">SUM(F62,F69,F65)</f>
        <v>3223</v>
      </c>
      <c r="G61" s="3">
        <f t="shared" si="26"/>
        <v>303</v>
      </c>
      <c r="H61" s="3">
        <f t="shared" si="26"/>
        <v>24</v>
      </c>
      <c r="I61" s="3">
        <f t="shared" si="26"/>
        <v>29</v>
      </c>
      <c r="J61" s="3">
        <f t="shared" si="26"/>
        <v>19</v>
      </c>
      <c r="K61" s="3">
        <f t="shared" si="26"/>
        <v>40</v>
      </c>
      <c r="L61" s="3">
        <f t="shared" si="26"/>
        <v>3</v>
      </c>
      <c r="M61" s="13">
        <f t="shared" si="26"/>
        <v>1</v>
      </c>
    </row>
    <row r="62" spans="1:13" s="9" customFormat="1" ht="15.95" customHeight="1" x14ac:dyDescent="0.2">
      <c r="C62" s="9" t="s">
        <v>30</v>
      </c>
      <c r="E62" s="3">
        <f>SUM(E63:E64)</f>
        <v>1314</v>
      </c>
      <c r="F62" s="3">
        <f t="shared" ref="F62:L62" si="27">SUM(F63:F64)</f>
        <v>1232</v>
      </c>
      <c r="G62" s="3">
        <f t="shared" si="27"/>
        <v>61</v>
      </c>
      <c r="H62" s="3">
        <f t="shared" si="27"/>
        <v>2</v>
      </c>
      <c r="I62" s="3">
        <f t="shared" si="27"/>
        <v>12</v>
      </c>
      <c r="J62" s="3">
        <f t="shared" si="27"/>
        <v>4</v>
      </c>
      <c r="K62" s="3">
        <f t="shared" si="27"/>
        <v>2</v>
      </c>
      <c r="L62" s="3">
        <f t="shared" si="27"/>
        <v>1</v>
      </c>
      <c r="M62" s="13" t="s">
        <v>36</v>
      </c>
    </row>
    <row r="63" spans="1:13" s="9" customFormat="1" ht="15.95" customHeight="1" x14ac:dyDescent="0.2">
      <c r="D63" s="9" t="s">
        <v>20</v>
      </c>
      <c r="E63" s="3">
        <f>SUM(F63:M63)</f>
        <v>749</v>
      </c>
      <c r="F63" s="6">
        <v>697</v>
      </c>
      <c r="G63" s="6">
        <v>38</v>
      </c>
      <c r="H63" s="6">
        <v>2</v>
      </c>
      <c r="I63" s="6">
        <v>7</v>
      </c>
      <c r="J63" s="6">
        <v>3</v>
      </c>
      <c r="K63" s="6">
        <v>2</v>
      </c>
      <c r="L63" s="6" t="s">
        <v>36</v>
      </c>
      <c r="M63" s="7" t="s">
        <v>36</v>
      </c>
    </row>
    <row r="64" spans="1:13" s="9" customFormat="1" ht="15.95" customHeight="1" x14ac:dyDescent="0.2">
      <c r="D64" s="14" t="s">
        <v>25</v>
      </c>
      <c r="E64" s="3">
        <f>SUM(F64:M64)</f>
        <v>565</v>
      </c>
      <c r="F64" s="6">
        <v>535</v>
      </c>
      <c r="G64" s="6">
        <v>23</v>
      </c>
      <c r="H64" s="6" t="s">
        <v>36</v>
      </c>
      <c r="I64" s="6">
        <v>5</v>
      </c>
      <c r="J64" s="6">
        <v>1</v>
      </c>
      <c r="K64" s="6" t="s">
        <v>36</v>
      </c>
      <c r="L64" s="6">
        <v>1</v>
      </c>
      <c r="M64" s="7" t="s">
        <v>36</v>
      </c>
    </row>
    <row r="65" spans="2:13" s="9" customFormat="1" ht="15.95" customHeight="1" x14ac:dyDescent="0.2">
      <c r="C65" s="9" t="s">
        <v>35</v>
      </c>
      <c r="E65" s="3">
        <f>SUM(E66:E68)</f>
        <v>2321</v>
      </c>
      <c r="F65" s="3">
        <f t="shared" ref="F65:K65" si="28">SUM(F66:F68)</f>
        <v>1985</v>
      </c>
      <c r="G65" s="3">
        <f t="shared" si="28"/>
        <v>241</v>
      </c>
      <c r="H65" s="3">
        <f t="shared" si="28"/>
        <v>22</v>
      </c>
      <c r="I65" s="3">
        <f t="shared" si="28"/>
        <v>17</v>
      </c>
      <c r="J65" s="3">
        <f t="shared" si="28"/>
        <v>15</v>
      </c>
      <c r="K65" s="3">
        <f t="shared" si="28"/>
        <v>38</v>
      </c>
      <c r="L65" s="3">
        <f t="shared" ref="L65:M65" si="29">SUM(L66:L68)</f>
        <v>2</v>
      </c>
      <c r="M65" s="13">
        <f t="shared" si="29"/>
        <v>1</v>
      </c>
    </row>
    <row r="66" spans="2:13" s="9" customFormat="1" ht="15.95" customHeight="1" x14ac:dyDescent="0.2">
      <c r="D66" s="9" t="s">
        <v>27</v>
      </c>
      <c r="E66" s="3">
        <f>SUM(F66:M66)</f>
        <v>1668</v>
      </c>
      <c r="F66" s="6">
        <v>1437</v>
      </c>
      <c r="G66" s="6">
        <v>175</v>
      </c>
      <c r="H66" s="4">
        <v>9</v>
      </c>
      <c r="I66" s="4">
        <v>11</v>
      </c>
      <c r="J66" s="4">
        <v>11</v>
      </c>
      <c r="K66" s="4">
        <v>22</v>
      </c>
      <c r="L66" s="4">
        <v>2</v>
      </c>
      <c r="M66" s="7">
        <v>1</v>
      </c>
    </row>
    <row r="67" spans="2:13" s="9" customFormat="1" ht="15.95" customHeight="1" x14ac:dyDescent="0.2">
      <c r="D67" s="9" t="s">
        <v>29</v>
      </c>
      <c r="E67" s="3">
        <f>SUM(F67:M67)</f>
        <v>629</v>
      </c>
      <c r="F67" s="6">
        <v>527</v>
      </c>
      <c r="G67" s="6">
        <v>64</v>
      </c>
      <c r="H67" s="4">
        <v>13</v>
      </c>
      <c r="I67" s="4">
        <v>6</v>
      </c>
      <c r="J67" s="4">
        <v>4</v>
      </c>
      <c r="K67" s="4">
        <v>15</v>
      </c>
      <c r="L67" s="6" t="s">
        <v>36</v>
      </c>
      <c r="M67" s="7" t="s">
        <v>36</v>
      </c>
    </row>
    <row r="68" spans="2:13" s="9" customFormat="1" ht="15.95" customHeight="1" x14ac:dyDescent="0.2">
      <c r="D68" s="14" t="s">
        <v>28</v>
      </c>
      <c r="E68" s="3">
        <f>SUM(F68:M68)</f>
        <v>24</v>
      </c>
      <c r="F68" s="6">
        <v>21</v>
      </c>
      <c r="G68" s="6">
        <v>2</v>
      </c>
      <c r="H68" s="6" t="s">
        <v>36</v>
      </c>
      <c r="I68" s="6" t="s">
        <v>36</v>
      </c>
      <c r="J68" s="6" t="s">
        <v>36</v>
      </c>
      <c r="K68" s="6">
        <v>1</v>
      </c>
      <c r="L68" s="6" t="s">
        <v>36</v>
      </c>
      <c r="M68" s="7" t="s">
        <v>36</v>
      </c>
    </row>
    <row r="69" spans="2:13" s="9" customFormat="1" ht="15.95" customHeight="1" x14ac:dyDescent="0.2">
      <c r="C69" s="9" t="s">
        <v>26</v>
      </c>
      <c r="D69" s="8"/>
      <c r="E69" s="3">
        <f>SUM(F69:M69)</f>
        <v>7</v>
      </c>
      <c r="F69" s="6">
        <v>6</v>
      </c>
      <c r="G69" s="6">
        <v>1</v>
      </c>
      <c r="H69" s="6" t="s">
        <v>36</v>
      </c>
      <c r="I69" s="6" t="s">
        <v>36</v>
      </c>
      <c r="J69" s="6" t="s">
        <v>36</v>
      </c>
      <c r="K69" s="6" t="s">
        <v>36</v>
      </c>
      <c r="L69" s="6" t="s">
        <v>36</v>
      </c>
      <c r="M69" s="7" t="s">
        <v>36</v>
      </c>
    </row>
    <row r="70" spans="2:13" s="9" customFormat="1" ht="21.95" customHeight="1" x14ac:dyDescent="0.2">
      <c r="B70" s="9" t="s">
        <v>12</v>
      </c>
      <c r="E70" s="3">
        <f>SUM(E71:E74)</f>
        <v>5222</v>
      </c>
      <c r="F70" s="3">
        <f t="shared" ref="F70:M70" si="30">SUM(F71:F74)</f>
        <v>4937</v>
      </c>
      <c r="G70" s="3">
        <f>SUM(G71:G74)</f>
        <v>172</v>
      </c>
      <c r="H70" s="3">
        <f t="shared" si="30"/>
        <v>13</v>
      </c>
      <c r="I70" s="3">
        <f t="shared" si="30"/>
        <v>61</v>
      </c>
      <c r="J70" s="3">
        <f t="shared" si="30"/>
        <v>28</v>
      </c>
      <c r="K70" s="3">
        <f t="shared" si="30"/>
        <v>4</v>
      </c>
      <c r="L70" s="3">
        <f t="shared" si="30"/>
        <v>4</v>
      </c>
      <c r="M70" s="13">
        <f t="shared" si="30"/>
        <v>3</v>
      </c>
    </row>
    <row r="71" spans="2:13" s="9" customFormat="1" ht="15.95" customHeight="1" x14ac:dyDescent="0.2">
      <c r="C71" s="9" t="s">
        <v>31</v>
      </c>
      <c r="E71" s="3">
        <f>SUM(F71:M71)</f>
        <v>112</v>
      </c>
      <c r="F71" s="6">
        <v>107</v>
      </c>
      <c r="G71" s="6">
        <v>2</v>
      </c>
      <c r="H71" s="6" t="s">
        <v>36</v>
      </c>
      <c r="I71" s="6">
        <v>3</v>
      </c>
      <c r="J71" s="6" t="s">
        <v>36</v>
      </c>
      <c r="K71" s="6" t="s">
        <v>36</v>
      </c>
      <c r="L71" s="6" t="s">
        <v>36</v>
      </c>
      <c r="M71" s="7" t="s">
        <v>36</v>
      </c>
    </row>
    <row r="72" spans="2:13" s="9" customFormat="1" ht="15.95" customHeight="1" x14ac:dyDescent="0.2">
      <c r="C72" s="9" t="s">
        <v>32</v>
      </c>
      <c r="E72" s="3">
        <f>SUM(F72:M72)</f>
        <v>5032</v>
      </c>
      <c r="F72" s="6">
        <v>4760</v>
      </c>
      <c r="G72" s="6">
        <v>165</v>
      </c>
      <c r="H72" s="6">
        <v>13</v>
      </c>
      <c r="I72" s="6">
        <v>57</v>
      </c>
      <c r="J72" s="6">
        <v>27</v>
      </c>
      <c r="K72" s="6">
        <v>4</v>
      </c>
      <c r="L72" s="6">
        <v>3</v>
      </c>
      <c r="M72" s="7">
        <v>3</v>
      </c>
    </row>
    <row r="73" spans="2:13" s="9" customFormat="1" ht="15.95" customHeight="1" x14ac:dyDescent="0.2">
      <c r="C73" s="9" t="s">
        <v>33</v>
      </c>
      <c r="E73" s="3">
        <f>SUM(F73:M73)</f>
        <v>64</v>
      </c>
      <c r="F73" s="6">
        <v>58</v>
      </c>
      <c r="G73" s="6">
        <v>4</v>
      </c>
      <c r="H73" s="6" t="s">
        <v>36</v>
      </c>
      <c r="I73" s="6">
        <v>1</v>
      </c>
      <c r="J73" s="6">
        <v>1</v>
      </c>
      <c r="K73" s="6" t="s">
        <v>36</v>
      </c>
      <c r="L73" s="6" t="s">
        <v>36</v>
      </c>
      <c r="M73" s="7" t="s">
        <v>36</v>
      </c>
    </row>
    <row r="74" spans="2:13" s="9" customFormat="1" ht="15.95" customHeight="1" x14ac:dyDescent="0.2">
      <c r="C74" s="9" t="s">
        <v>20</v>
      </c>
      <c r="E74" s="3">
        <f>SUM(F74:M74)</f>
        <v>14</v>
      </c>
      <c r="F74" s="6">
        <v>12</v>
      </c>
      <c r="G74" s="6">
        <v>1</v>
      </c>
      <c r="H74" s="6" t="s">
        <v>36</v>
      </c>
      <c r="I74" s="6" t="s">
        <v>36</v>
      </c>
      <c r="J74" s="6" t="s">
        <v>36</v>
      </c>
      <c r="K74" s="6" t="s">
        <v>36</v>
      </c>
      <c r="L74" s="6">
        <v>1</v>
      </c>
      <c r="M74" s="7" t="s">
        <v>36</v>
      </c>
    </row>
    <row r="75" spans="2:13" s="9" customFormat="1" ht="21.95" customHeight="1" x14ac:dyDescent="0.2">
      <c r="B75" s="9" t="s">
        <v>13</v>
      </c>
      <c r="E75" s="3">
        <f>SUM(E76:E77)</f>
        <v>41</v>
      </c>
      <c r="F75" s="3">
        <f t="shared" ref="F75:G75" si="31">SUM(F76:F77)</f>
        <v>40</v>
      </c>
      <c r="G75" s="3">
        <f t="shared" si="31"/>
        <v>1</v>
      </c>
      <c r="H75" s="3" t="s">
        <v>36</v>
      </c>
      <c r="I75" s="3" t="s">
        <v>36</v>
      </c>
      <c r="J75" s="3" t="s">
        <v>36</v>
      </c>
      <c r="K75" s="3" t="s">
        <v>36</v>
      </c>
      <c r="L75" s="3" t="s">
        <v>36</v>
      </c>
      <c r="M75" s="13" t="s">
        <v>36</v>
      </c>
    </row>
    <row r="76" spans="2:13" s="9" customFormat="1" ht="15.95" customHeight="1" x14ac:dyDescent="0.2">
      <c r="C76" s="9" t="s">
        <v>20</v>
      </c>
      <c r="E76" s="3">
        <f>SUM(F76:M76)</f>
        <v>40</v>
      </c>
      <c r="F76" s="6">
        <v>39</v>
      </c>
      <c r="G76" s="6">
        <v>1</v>
      </c>
      <c r="H76" s="6" t="s">
        <v>36</v>
      </c>
      <c r="I76" s="6" t="s">
        <v>36</v>
      </c>
      <c r="J76" s="6" t="s">
        <v>36</v>
      </c>
      <c r="K76" s="6" t="s">
        <v>36</v>
      </c>
      <c r="L76" s="6" t="s">
        <v>36</v>
      </c>
      <c r="M76" s="7" t="s">
        <v>36</v>
      </c>
    </row>
    <row r="77" spans="2:13" s="9" customFormat="1" ht="15.95" customHeight="1" x14ac:dyDescent="0.2">
      <c r="C77" s="9" t="s">
        <v>25</v>
      </c>
      <c r="E77" s="3">
        <f>SUM(F77:M77)</f>
        <v>1</v>
      </c>
      <c r="F77" s="6">
        <v>1</v>
      </c>
      <c r="G77" s="6" t="s">
        <v>36</v>
      </c>
      <c r="H77" s="6" t="s">
        <v>36</v>
      </c>
      <c r="I77" s="6" t="s">
        <v>36</v>
      </c>
      <c r="J77" s="6" t="s">
        <v>36</v>
      </c>
      <c r="K77" s="6" t="s">
        <v>36</v>
      </c>
      <c r="L77" s="6" t="s">
        <v>36</v>
      </c>
      <c r="M77" s="7" t="s">
        <v>36</v>
      </c>
    </row>
    <row r="78" spans="2:13" s="9" customFormat="1" ht="21.95" customHeight="1" x14ac:dyDescent="0.2">
      <c r="B78" s="9" t="s">
        <v>8</v>
      </c>
      <c r="E78" s="3"/>
      <c r="F78" s="3"/>
      <c r="G78" s="3"/>
      <c r="H78" s="3"/>
      <c r="I78" s="3"/>
      <c r="J78" s="3"/>
      <c r="K78" s="3"/>
      <c r="L78" s="3"/>
      <c r="M78" s="13"/>
    </row>
    <row r="79" spans="2:13" s="9" customFormat="1" ht="13.5" customHeight="1" x14ac:dyDescent="0.2">
      <c r="B79" s="9" t="s">
        <v>47</v>
      </c>
      <c r="E79" s="3">
        <f>SUM(E80,E86,E90,E91,E87,E92)</f>
        <v>2221</v>
      </c>
      <c r="F79" s="3">
        <f t="shared" ref="F79:K79" si="32">SUM(F80,F90,F91,F87,F92)</f>
        <v>2004</v>
      </c>
      <c r="G79" s="3">
        <f t="shared" si="32"/>
        <v>159</v>
      </c>
      <c r="H79" s="3">
        <f t="shared" si="32"/>
        <v>17</v>
      </c>
      <c r="I79" s="3">
        <f t="shared" si="32"/>
        <v>20</v>
      </c>
      <c r="J79" s="3">
        <f t="shared" si="32"/>
        <v>8</v>
      </c>
      <c r="K79" s="3">
        <f t="shared" si="32"/>
        <v>13</v>
      </c>
      <c r="L79" s="3" t="s">
        <v>36</v>
      </c>
      <c r="M79" s="13" t="s">
        <v>36</v>
      </c>
    </row>
    <row r="80" spans="2:13" s="9" customFormat="1" ht="15.95" customHeight="1" x14ac:dyDescent="0.2">
      <c r="C80" s="9" t="s">
        <v>30</v>
      </c>
      <c r="E80" s="3">
        <f>SUM(E81:E85)</f>
        <v>2003</v>
      </c>
      <c r="F80" s="3">
        <f t="shared" ref="F80:K80" si="33">SUM(F81:F86)</f>
        <v>1859</v>
      </c>
      <c r="G80" s="3">
        <f t="shared" si="33"/>
        <v>138</v>
      </c>
      <c r="H80" s="3">
        <f t="shared" si="33"/>
        <v>2</v>
      </c>
      <c r="I80" s="3">
        <f t="shared" si="33"/>
        <v>20</v>
      </c>
      <c r="J80" s="3">
        <f t="shared" si="33"/>
        <v>3</v>
      </c>
      <c r="K80" s="3">
        <f t="shared" si="33"/>
        <v>13</v>
      </c>
      <c r="L80" s="3" t="s">
        <v>36</v>
      </c>
      <c r="M80" s="13" t="s">
        <v>36</v>
      </c>
    </row>
    <row r="81" spans="1:13" s="9" customFormat="1" ht="15.95" customHeight="1" x14ac:dyDescent="0.2">
      <c r="D81" s="9" t="s">
        <v>31</v>
      </c>
      <c r="E81" s="3">
        <f t="shared" ref="E81:E86" si="34">SUM(F81:M81)</f>
        <v>183</v>
      </c>
      <c r="F81" s="6">
        <v>166</v>
      </c>
      <c r="G81" s="6">
        <v>16</v>
      </c>
      <c r="H81" s="6" t="s">
        <v>36</v>
      </c>
      <c r="I81" s="6" t="s">
        <v>36</v>
      </c>
      <c r="J81" s="6" t="s">
        <v>36</v>
      </c>
      <c r="K81" s="6">
        <v>1</v>
      </c>
      <c r="L81" s="6" t="s">
        <v>36</v>
      </c>
      <c r="M81" s="7" t="s">
        <v>36</v>
      </c>
    </row>
    <row r="82" spans="1:13" s="9" customFormat="1" ht="15.95" customHeight="1" x14ac:dyDescent="0.2">
      <c r="D82" s="9" t="s">
        <v>32</v>
      </c>
      <c r="E82" s="3">
        <f t="shared" si="34"/>
        <v>170</v>
      </c>
      <c r="F82" s="6">
        <v>149</v>
      </c>
      <c r="G82" s="6">
        <v>18</v>
      </c>
      <c r="H82" s="6" t="s">
        <v>36</v>
      </c>
      <c r="I82" s="6">
        <v>1</v>
      </c>
      <c r="J82" s="6">
        <v>1</v>
      </c>
      <c r="K82" s="6">
        <v>1</v>
      </c>
      <c r="L82" s="6" t="s">
        <v>36</v>
      </c>
      <c r="M82" s="7" t="s">
        <v>36</v>
      </c>
    </row>
    <row r="83" spans="1:13" s="9" customFormat="1" ht="15.95" customHeight="1" x14ac:dyDescent="0.2">
      <c r="D83" s="9" t="s">
        <v>33</v>
      </c>
      <c r="E83" s="3">
        <f t="shared" si="34"/>
        <v>391</v>
      </c>
      <c r="F83" s="6">
        <v>341</v>
      </c>
      <c r="G83" s="6">
        <v>37</v>
      </c>
      <c r="H83" s="6">
        <v>2</v>
      </c>
      <c r="I83" s="6">
        <v>8</v>
      </c>
      <c r="J83" s="6">
        <v>1</v>
      </c>
      <c r="K83" s="6">
        <v>2</v>
      </c>
      <c r="L83" s="6" t="s">
        <v>36</v>
      </c>
      <c r="M83" s="7" t="s">
        <v>36</v>
      </c>
    </row>
    <row r="84" spans="1:13" s="9" customFormat="1" ht="16.350000000000001" customHeight="1" x14ac:dyDescent="0.2">
      <c r="D84" s="9" t="s">
        <v>20</v>
      </c>
      <c r="E84" s="3">
        <f t="shared" si="34"/>
        <v>89</v>
      </c>
      <c r="F84" s="6">
        <v>80</v>
      </c>
      <c r="G84" s="6">
        <v>8</v>
      </c>
      <c r="H84" s="6" t="s">
        <v>36</v>
      </c>
      <c r="I84" s="6" t="s">
        <v>36</v>
      </c>
      <c r="J84" s="6" t="s">
        <v>36</v>
      </c>
      <c r="K84" s="6">
        <v>1</v>
      </c>
      <c r="L84" s="6" t="s">
        <v>36</v>
      </c>
      <c r="M84" s="7" t="s">
        <v>36</v>
      </c>
    </row>
    <row r="85" spans="1:13" s="9" customFormat="1" ht="16.350000000000001" customHeight="1" x14ac:dyDescent="0.2">
      <c r="D85" s="14" t="s">
        <v>25</v>
      </c>
      <c r="E85" s="3">
        <f t="shared" si="34"/>
        <v>1170</v>
      </c>
      <c r="F85" s="6">
        <v>1096</v>
      </c>
      <c r="G85" s="6">
        <v>55</v>
      </c>
      <c r="H85" s="6" t="s">
        <v>36</v>
      </c>
      <c r="I85" s="6">
        <v>10</v>
      </c>
      <c r="J85" s="6">
        <v>1</v>
      </c>
      <c r="K85" s="6">
        <v>8</v>
      </c>
      <c r="L85" s="6" t="s">
        <v>36</v>
      </c>
      <c r="M85" s="7" t="s">
        <v>36</v>
      </c>
    </row>
    <row r="86" spans="1:13" s="9" customFormat="1" ht="16.350000000000001" customHeight="1" x14ac:dyDescent="0.2">
      <c r="C86" s="9" t="s">
        <v>34</v>
      </c>
      <c r="D86" s="14"/>
      <c r="E86" s="3">
        <f t="shared" si="34"/>
        <v>32</v>
      </c>
      <c r="F86" s="6">
        <v>27</v>
      </c>
      <c r="G86" s="6">
        <v>4</v>
      </c>
      <c r="H86" s="6" t="s">
        <v>36</v>
      </c>
      <c r="I86" s="6">
        <v>1</v>
      </c>
      <c r="J86" s="6" t="s">
        <v>36</v>
      </c>
      <c r="K86" s="6" t="s">
        <v>36</v>
      </c>
      <c r="L86" s="6" t="s">
        <v>36</v>
      </c>
      <c r="M86" s="7" t="s">
        <v>36</v>
      </c>
    </row>
    <row r="87" spans="1:13" s="9" customFormat="1" ht="16.350000000000001" customHeight="1" x14ac:dyDescent="0.2">
      <c r="C87" s="9" t="s">
        <v>35</v>
      </c>
      <c r="E87" s="3">
        <f>SUM(E88:E89)</f>
        <v>79</v>
      </c>
      <c r="F87" s="3">
        <f>SUM(F88:F89)</f>
        <v>63</v>
      </c>
      <c r="G87" s="3">
        <f>SUM(G88:G89)</f>
        <v>14</v>
      </c>
      <c r="H87" s="3" t="s">
        <v>36</v>
      </c>
      <c r="I87" s="3" t="s">
        <v>36</v>
      </c>
      <c r="J87" s="3">
        <f t="shared" ref="J87" si="35">SUM(J88:J90)</f>
        <v>2</v>
      </c>
      <c r="K87" s="3" t="s">
        <v>36</v>
      </c>
      <c r="L87" s="3" t="s">
        <v>36</v>
      </c>
      <c r="M87" s="13" t="s">
        <v>36</v>
      </c>
    </row>
    <row r="88" spans="1:13" s="9" customFormat="1" ht="16.350000000000001" customHeight="1" x14ac:dyDescent="0.2">
      <c r="D88" s="9" t="s">
        <v>27</v>
      </c>
      <c r="E88" s="3">
        <f t="shared" ref="E88:E95" si="36">SUM(F88:M88)</f>
        <v>77</v>
      </c>
      <c r="F88" s="6">
        <v>61</v>
      </c>
      <c r="G88" s="6">
        <v>14</v>
      </c>
      <c r="H88" s="6" t="s">
        <v>36</v>
      </c>
      <c r="I88" s="6" t="s">
        <v>36</v>
      </c>
      <c r="J88" s="6">
        <v>2</v>
      </c>
      <c r="K88" s="6" t="s">
        <v>36</v>
      </c>
      <c r="L88" s="6" t="s">
        <v>36</v>
      </c>
      <c r="M88" s="7" t="s">
        <v>36</v>
      </c>
    </row>
    <row r="89" spans="1:13" s="9" customFormat="1" ht="16.350000000000001" customHeight="1" x14ac:dyDescent="0.2">
      <c r="D89" s="9" t="s">
        <v>29</v>
      </c>
      <c r="E89" s="3">
        <f t="shared" si="36"/>
        <v>2</v>
      </c>
      <c r="F89" s="6">
        <v>2</v>
      </c>
      <c r="G89" s="6" t="s">
        <v>36</v>
      </c>
      <c r="H89" s="6" t="s">
        <v>36</v>
      </c>
      <c r="I89" s="6" t="s">
        <v>36</v>
      </c>
      <c r="J89" s="6" t="s">
        <v>36</v>
      </c>
      <c r="K89" s="6" t="s">
        <v>36</v>
      </c>
      <c r="L89" s="6" t="s">
        <v>36</v>
      </c>
      <c r="M89" s="7" t="s">
        <v>36</v>
      </c>
    </row>
    <row r="90" spans="1:13" s="26" customFormat="1" ht="16.350000000000001" customHeight="1" x14ac:dyDescent="0.2">
      <c r="A90" s="9"/>
      <c r="B90" s="9"/>
      <c r="C90" s="9" t="s">
        <v>26</v>
      </c>
      <c r="D90" s="9"/>
      <c r="E90" s="3">
        <f t="shared" si="36"/>
        <v>13</v>
      </c>
      <c r="F90" s="6">
        <v>12</v>
      </c>
      <c r="G90" s="6">
        <v>1</v>
      </c>
      <c r="H90" s="6" t="s">
        <v>36</v>
      </c>
      <c r="I90" s="6" t="s">
        <v>36</v>
      </c>
      <c r="J90" s="6" t="s">
        <v>36</v>
      </c>
      <c r="K90" s="6" t="s">
        <v>36</v>
      </c>
      <c r="L90" s="6" t="s">
        <v>36</v>
      </c>
      <c r="M90" s="7" t="s">
        <v>36</v>
      </c>
    </row>
    <row r="91" spans="1:13" s="26" customFormat="1" ht="16.350000000000001" customHeight="1" x14ac:dyDescent="0.2">
      <c r="A91" s="9"/>
      <c r="B91" s="9"/>
      <c r="C91" s="9" t="s">
        <v>21</v>
      </c>
      <c r="D91" s="8"/>
      <c r="E91" s="3">
        <f t="shared" si="36"/>
        <v>2</v>
      </c>
      <c r="F91" s="6">
        <v>2</v>
      </c>
      <c r="G91" s="6" t="s">
        <v>36</v>
      </c>
      <c r="H91" s="6" t="s">
        <v>36</v>
      </c>
      <c r="I91" s="6" t="s">
        <v>36</v>
      </c>
      <c r="J91" s="6" t="s">
        <v>36</v>
      </c>
      <c r="K91" s="6" t="s">
        <v>36</v>
      </c>
      <c r="L91" s="6" t="s">
        <v>36</v>
      </c>
      <c r="M91" s="7" t="s">
        <v>36</v>
      </c>
    </row>
    <row r="92" spans="1:13" s="26" customFormat="1" ht="16.350000000000001" customHeight="1" x14ac:dyDescent="0.2">
      <c r="A92" s="9"/>
      <c r="B92" s="9"/>
      <c r="C92" s="9" t="s">
        <v>10</v>
      </c>
      <c r="D92" s="8"/>
      <c r="E92" s="3">
        <f t="shared" si="36"/>
        <v>92</v>
      </c>
      <c r="F92" s="6">
        <v>68</v>
      </c>
      <c r="G92" s="6">
        <v>6</v>
      </c>
      <c r="H92" s="6">
        <v>15</v>
      </c>
      <c r="I92" s="6" t="s">
        <v>36</v>
      </c>
      <c r="J92" s="6">
        <v>3</v>
      </c>
      <c r="K92" s="6" t="s">
        <v>36</v>
      </c>
      <c r="L92" s="6" t="s">
        <v>36</v>
      </c>
      <c r="M92" s="7" t="s">
        <v>36</v>
      </c>
    </row>
    <row r="93" spans="1:13" s="9" customFormat="1" ht="18" customHeight="1" x14ac:dyDescent="0.2">
      <c r="B93" s="9" t="s">
        <v>14</v>
      </c>
      <c r="D93" s="8"/>
      <c r="E93" s="3">
        <f t="shared" si="36"/>
        <v>11</v>
      </c>
      <c r="F93" s="6">
        <v>9</v>
      </c>
      <c r="G93" s="6">
        <v>2</v>
      </c>
      <c r="H93" s="6" t="s">
        <v>36</v>
      </c>
      <c r="I93" s="6" t="s">
        <v>36</v>
      </c>
      <c r="J93" s="6" t="s">
        <v>36</v>
      </c>
      <c r="K93" s="6" t="s">
        <v>36</v>
      </c>
      <c r="L93" s="6" t="s">
        <v>36</v>
      </c>
      <c r="M93" s="7" t="s">
        <v>36</v>
      </c>
    </row>
    <row r="94" spans="1:13" s="9" customFormat="1" ht="18" customHeight="1" x14ac:dyDescent="0.2">
      <c r="B94" s="9" t="s">
        <v>15</v>
      </c>
      <c r="E94" s="3">
        <f t="shared" si="36"/>
        <v>3</v>
      </c>
      <c r="F94" s="6">
        <v>3</v>
      </c>
      <c r="G94" s="6" t="s">
        <v>36</v>
      </c>
      <c r="H94" s="6" t="s">
        <v>36</v>
      </c>
      <c r="I94" s="6" t="s">
        <v>36</v>
      </c>
      <c r="J94" s="6" t="s">
        <v>36</v>
      </c>
      <c r="K94" s="6" t="s">
        <v>36</v>
      </c>
      <c r="L94" s="6" t="s">
        <v>36</v>
      </c>
      <c r="M94" s="7" t="s">
        <v>36</v>
      </c>
    </row>
    <row r="95" spans="1:13" s="9" customFormat="1" ht="18" customHeight="1" x14ac:dyDescent="0.2">
      <c r="B95" s="9" t="s">
        <v>45</v>
      </c>
      <c r="E95" s="3">
        <f t="shared" si="36"/>
        <v>11</v>
      </c>
      <c r="F95" s="6">
        <v>9</v>
      </c>
      <c r="G95" s="6">
        <v>2</v>
      </c>
      <c r="H95" s="6" t="s">
        <v>36</v>
      </c>
      <c r="I95" s="6" t="s">
        <v>36</v>
      </c>
      <c r="J95" s="6" t="s">
        <v>36</v>
      </c>
      <c r="K95" s="6" t="s">
        <v>36</v>
      </c>
      <c r="L95" s="6" t="s">
        <v>36</v>
      </c>
      <c r="M95" s="7" t="s">
        <v>36</v>
      </c>
    </row>
    <row r="96" spans="1:13" s="9" customFormat="1" ht="26.1" customHeight="1" x14ac:dyDescent="0.2">
      <c r="A96" s="42" t="s">
        <v>17</v>
      </c>
      <c r="B96" s="42"/>
      <c r="C96" s="42"/>
      <c r="D96" s="43"/>
      <c r="E96" s="3">
        <f t="shared" ref="E96:M96" si="37">SUM(E97,E105,E114,E119,E121,E133)</f>
        <v>6467</v>
      </c>
      <c r="F96" s="3">
        <f t="shared" si="37"/>
        <v>5892</v>
      </c>
      <c r="G96" s="3">
        <f t="shared" si="37"/>
        <v>424</v>
      </c>
      <c r="H96" s="3">
        <f t="shared" si="37"/>
        <v>21</v>
      </c>
      <c r="I96" s="3">
        <f t="shared" si="37"/>
        <v>69</v>
      </c>
      <c r="J96" s="3">
        <f t="shared" si="37"/>
        <v>36</v>
      </c>
      <c r="K96" s="3">
        <f t="shared" si="37"/>
        <v>12</v>
      </c>
      <c r="L96" s="3">
        <f t="shared" si="37"/>
        <v>11</v>
      </c>
      <c r="M96" s="13">
        <f t="shared" si="37"/>
        <v>2</v>
      </c>
    </row>
    <row r="97" spans="1:13" s="9" customFormat="1" ht="18" customHeight="1" x14ac:dyDescent="0.2">
      <c r="B97" s="9" t="s">
        <v>9</v>
      </c>
      <c r="E97" s="3">
        <f>SUM(E98,E102,E103,E104)</f>
        <v>4206</v>
      </c>
      <c r="F97" s="3">
        <f t="shared" ref="F97:L97" si="38">SUM(F98,F102,F103,F104)</f>
        <v>3830</v>
      </c>
      <c r="G97" s="3">
        <f t="shared" si="38"/>
        <v>280</v>
      </c>
      <c r="H97" s="3">
        <f t="shared" si="38"/>
        <v>15</v>
      </c>
      <c r="I97" s="3">
        <f t="shared" si="38"/>
        <v>46</v>
      </c>
      <c r="J97" s="3">
        <f t="shared" si="38"/>
        <v>24</v>
      </c>
      <c r="K97" s="3">
        <f t="shared" si="38"/>
        <v>4</v>
      </c>
      <c r="L97" s="3">
        <f t="shared" si="38"/>
        <v>7</v>
      </c>
      <c r="M97" s="13" t="s">
        <v>36</v>
      </c>
    </row>
    <row r="98" spans="1:13" s="9" customFormat="1" ht="16.350000000000001" customHeight="1" x14ac:dyDescent="0.2">
      <c r="C98" s="9" t="s">
        <v>30</v>
      </c>
      <c r="E98" s="3">
        <f>SUM(E99:E101)</f>
        <v>3823</v>
      </c>
      <c r="F98" s="3">
        <f t="shared" ref="F98:L98" si="39">SUM(F99:F101)</f>
        <v>3482</v>
      </c>
      <c r="G98" s="3">
        <f t="shared" si="39"/>
        <v>256</v>
      </c>
      <c r="H98" s="3">
        <f t="shared" si="39"/>
        <v>10</v>
      </c>
      <c r="I98" s="3">
        <f t="shared" si="39"/>
        <v>43</v>
      </c>
      <c r="J98" s="3">
        <f t="shared" si="39"/>
        <v>22</v>
      </c>
      <c r="K98" s="3">
        <f t="shared" si="39"/>
        <v>4</v>
      </c>
      <c r="L98" s="3">
        <f t="shared" si="39"/>
        <v>6</v>
      </c>
      <c r="M98" s="13" t="s">
        <v>36</v>
      </c>
    </row>
    <row r="99" spans="1:13" s="9" customFormat="1" ht="16.350000000000001" customHeight="1" x14ac:dyDescent="0.2">
      <c r="D99" s="9" t="s">
        <v>31</v>
      </c>
      <c r="E99" s="3">
        <f t="shared" ref="E99:E104" si="40">SUM(F99:M99)</f>
        <v>1199</v>
      </c>
      <c r="F99" s="6">
        <v>1099</v>
      </c>
      <c r="G99" s="6">
        <v>80</v>
      </c>
      <c r="H99" s="4">
        <v>5</v>
      </c>
      <c r="I99" s="4">
        <v>12</v>
      </c>
      <c r="J99" s="4">
        <v>1</v>
      </c>
      <c r="K99" s="4">
        <v>1</v>
      </c>
      <c r="L99" s="4">
        <v>1</v>
      </c>
      <c r="M99" s="7" t="s">
        <v>36</v>
      </c>
    </row>
    <row r="100" spans="1:13" ht="16.350000000000001" customHeight="1" x14ac:dyDescent="0.2">
      <c r="A100" s="9"/>
      <c r="B100" s="9"/>
      <c r="C100" s="9"/>
      <c r="D100" s="9" t="s">
        <v>32</v>
      </c>
      <c r="E100" s="3">
        <f t="shared" si="40"/>
        <v>2158</v>
      </c>
      <c r="F100" s="6">
        <v>1968</v>
      </c>
      <c r="G100" s="6">
        <v>140</v>
      </c>
      <c r="H100" s="4">
        <v>4</v>
      </c>
      <c r="I100" s="4">
        <v>23</v>
      </c>
      <c r="J100" s="6">
        <v>18</v>
      </c>
      <c r="K100" s="6">
        <v>2</v>
      </c>
      <c r="L100" s="6">
        <v>3</v>
      </c>
      <c r="M100" s="7" t="s">
        <v>36</v>
      </c>
    </row>
    <row r="101" spans="1:13" ht="16.350000000000001" customHeight="1" x14ac:dyDescent="0.2">
      <c r="A101" s="9"/>
      <c r="B101" s="9"/>
      <c r="C101" s="9"/>
      <c r="D101" s="9" t="s">
        <v>33</v>
      </c>
      <c r="E101" s="3">
        <f t="shared" si="40"/>
        <v>466</v>
      </c>
      <c r="F101" s="6">
        <v>415</v>
      </c>
      <c r="G101" s="6">
        <v>36</v>
      </c>
      <c r="H101" s="4">
        <v>1</v>
      </c>
      <c r="I101" s="4">
        <v>8</v>
      </c>
      <c r="J101" s="4">
        <v>3</v>
      </c>
      <c r="K101" s="4">
        <v>1</v>
      </c>
      <c r="L101" s="4">
        <v>2</v>
      </c>
      <c r="M101" s="7" t="s">
        <v>36</v>
      </c>
    </row>
    <row r="102" spans="1:13" ht="16.350000000000001" customHeight="1" x14ac:dyDescent="0.2">
      <c r="A102" s="9"/>
      <c r="B102" s="9"/>
      <c r="C102" s="9" t="s">
        <v>34</v>
      </c>
      <c r="D102" s="26"/>
      <c r="E102" s="3">
        <f t="shared" si="40"/>
        <v>158</v>
      </c>
      <c r="F102" s="6">
        <v>146</v>
      </c>
      <c r="G102" s="6">
        <v>9</v>
      </c>
      <c r="H102" s="6">
        <v>1</v>
      </c>
      <c r="I102" s="6">
        <v>2</v>
      </c>
      <c r="J102" s="6" t="s">
        <v>36</v>
      </c>
      <c r="K102" s="6" t="s">
        <v>36</v>
      </c>
      <c r="L102" s="6" t="s">
        <v>36</v>
      </c>
      <c r="M102" s="7" t="s">
        <v>36</v>
      </c>
    </row>
    <row r="103" spans="1:13" ht="16.350000000000001" customHeight="1" x14ac:dyDescent="0.2">
      <c r="A103" s="9"/>
      <c r="B103" s="9"/>
      <c r="C103" s="9" t="s">
        <v>21</v>
      </c>
      <c r="D103" s="26"/>
      <c r="E103" s="3">
        <f t="shared" si="40"/>
        <v>4</v>
      </c>
      <c r="F103" s="6">
        <v>4</v>
      </c>
      <c r="G103" s="6" t="s">
        <v>36</v>
      </c>
      <c r="H103" s="6" t="s">
        <v>36</v>
      </c>
      <c r="I103" s="6" t="s">
        <v>36</v>
      </c>
      <c r="J103" s="6" t="s">
        <v>36</v>
      </c>
      <c r="K103" s="6" t="s">
        <v>36</v>
      </c>
      <c r="L103" s="6" t="s">
        <v>36</v>
      </c>
      <c r="M103" s="7" t="s">
        <v>36</v>
      </c>
    </row>
    <row r="104" spans="1:13" ht="16.350000000000001" customHeight="1" x14ac:dyDescent="0.2">
      <c r="A104" s="9"/>
      <c r="B104" s="9"/>
      <c r="C104" s="9" t="s">
        <v>10</v>
      </c>
      <c r="E104" s="25">
        <f t="shared" si="40"/>
        <v>221</v>
      </c>
      <c r="F104" s="6">
        <v>198</v>
      </c>
      <c r="G104" s="6">
        <v>15</v>
      </c>
      <c r="H104" s="6">
        <v>4</v>
      </c>
      <c r="I104" s="4">
        <v>1</v>
      </c>
      <c r="J104" s="6">
        <v>2</v>
      </c>
      <c r="K104" s="6" t="s">
        <v>36</v>
      </c>
      <c r="L104" s="6">
        <v>1</v>
      </c>
      <c r="M104" s="7" t="s">
        <v>36</v>
      </c>
    </row>
    <row r="105" spans="1:13" ht="22.5" customHeight="1" x14ac:dyDescent="0.2">
      <c r="A105" s="9"/>
      <c r="B105" s="9" t="s">
        <v>11</v>
      </c>
      <c r="C105" s="9"/>
      <c r="D105" s="9"/>
      <c r="E105" s="3">
        <f t="shared" ref="E105:M105" si="41">SUM(E106,E113,E109)</f>
        <v>645</v>
      </c>
      <c r="F105" s="3">
        <f t="shared" si="41"/>
        <v>573</v>
      </c>
      <c r="G105" s="3">
        <f t="shared" si="41"/>
        <v>58</v>
      </c>
      <c r="H105" s="3">
        <f t="shared" si="41"/>
        <v>1</v>
      </c>
      <c r="I105" s="3">
        <f t="shared" si="41"/>
        <v>2</v>
      </c>
      <c r="J105" s="3">
        <f t="shared" si="41"/>
        <v>4</v>
      </c>
      <c r="K105" s="3">
        <f t="shared" si="41"/>
        <v>6</v>
      </c>
      <c r="L105" s="13" t="s">
        <v>36</v>
      </c>
      <c r="M105" s="13">
        <f t="shared" si="41"/>
        <v>1</v>
      </c>
    </row>
    <row r="106" spans="1:13" ht="16.350000000000001" customHeight="1" x14ac:dyDescent="0.2">
      <c r="A106" s="9"/>
      <c r="B106" s="9"/>
      <c r="C106" s="9" t="s">
        <v>30</v>
      </c>
      <c r="D106" s="9"/>
      <c r="E106" s="3">
        <f>SUM(E107:E108)</f>
        <v>256</v>
      </c>
      <c r="F106" s="3">
        <f t="shared" ref="F106:M106" si="42">SUM(F107:F108)</f>
        <v>235</v>
      </c>
      <c r="G106" s="3">
        <f t="shared" si="42"/>
        <v>10</v>
      </c>
      <c r="H106" s="13" t="s">
        <v>36</v>
      </c>
      <c r="I106" s="3">
        <f t="shared" si="42"/>
        <v>2</v>
      </c>
      <c r="J106" s="3">
        <f t="shared" si="42"/>
        <v>4</v>
      </c>
      <c r="K106" s="3">
        <f t="shared" si="42"/>
        <v>4</v>
      </c>
      <c r="L106" s="13" t="s">
        <v>36</v>
      </c>
      <c r="M106" s="13">
        <f t="shared" si="42"/>
        <v>1</v>
      </c>
    </row>
    <row r="107" spans="1:13" ht="16.350000000000001" customHeight="1" x14ac:dyDescent="0.2">
      <c r="A107" s="9"/>
      <c r="B107" s="9"/>
      <c r="C107" s="9"/>
      <c r="D107" s="9" t="s">
        <v>20</v>
      </c>
      <c r="E107" s="3">
        <f>SUM(F107:M107)</f>
        <v>170</v>
      </c>
      <c r="F107" s="6">
        <v>156</v>
      </c>
      <c r="G107" s="6">
        <v>6</v>
      </c>
      <c r="H107" s="6" t="s">
        <v>36</v>
      </c>
      <c r="I107" s="6" t="s">
        <v>36</v>
      </c>
      <c r="J107" s="6">
        <v>4</v>
      </c>
      <c r="K107" s="6">
        <v>3</v>
      </c>
      <c r="L107" s="6" t="s">
        <v>36</v>
      </c>
      <c r="M107" s="7">
        <v>1</v>
      </c>
    </row>
    <row r="108" spans="1:13" ht="16.350000000000001" customHeight="1" x14ac:dyDescent="0.2">
      <c r="A108" s="9"/>
      <c r="B108" s="9"/>
      <c r="C108" s="9"/>
      <c r="D108" s="14" t="s">
        <v>25</v>
      </c>
      <c r="E108" s="3">
        <f>SUM(F108:M108)</f>
        <v>86</v>
      </c>
      <c r="F108" s="6">
        <v>79</v>
      </c>
      <c r="G108" s="6">
        <v>4</v>
      </c>
      <c r="H108" s="6" t="s">
        <v>36</v>
      </c>
      <c r="I108" s="6">
        <v>2</v>
      </c>
      <c r="J108" s="6" t="s">
        <v>36</v>
      </c>
      <c r="K108" s="6">
        <v>1</v>
      </c>
      <c r="L108" s="6" t="s">
        <v>36</v>
      </c>
      <c r="M108" s="7" t="s">
        <v>36</v>
      </c>
    </row>
    <row r="109" spans="1:13" ht="16.350000000000001" customHeight="1" x14ac:dyDescent="0.2">
      <c r="A109" s="9"/>
      <c r="B109" s="9"/>
      <c r="C109" s="9" t="s">
        <v>35</v>
      </c>
      <c r="D109" s="9"/>
      <c r="E109" s="3">
        <f>SUM(E110:E112)</f>
        <v>386</v>
      </c>
      <c r="F109" s="3">
        <f t="shared" ref="F109:K109" si="43">SUM(F110:F112)</f>
        <v>335</v>
      </c>
      <c r="G109" s="3">
        <f t="shared" si="43"/>
        <v>48</v>
      </c>
      <c r="H109" s="3">
        <f t="shared" si="43"/>
        <v>1</v>
      </c>
      <c r="I109" s="13" t="s">
        <v>36</v>
      </c>
      <c r="J109" s="13" t="s">
        <v>36</v>
      </c>
      <c r="K109" s="3">
        <f t="shared" si="43"/>
        <v>2</v>
      </c>
      <c r="L109" s="13" t="s">
        <v>36</v>
      </c>
      <c r="M109" s="13" t="s">
        <v>36</v>
      </c>
    </row>
    <row r="110" spans="1:13" ht="16.350000000000001" customHeight="1" x14ac:dyDescent="0.2">
      <c r="A110" s="9"/>
      <c r="B110" s="9"/>
      <c r="C110" s="9"/>
      <c r="D110" s="9" t="s">
        <v>27</v>
      </c>
      <c r="E110" s="3">
        <f>SUM(F110:M110)</f>
        <v>301</v>
      </c>
      <c r="F110" s="6">
        <v>265</v>
      </c>
      <c r="G110" s="6">
        <v>36</v>
      </c>
      <c r="H110" s="6" t="s">
        <v>36</v>
      </c>
      <c r="I110" s="6" t="s">
        <v>36</v>
      </c>
      <c r="J110" s="6" t="s">
        <v>36</v>
      </c>
      <c r="K110" s="6" t="s">
        <v>36</v>
      </c>
      <c r="L110" s="6" t="s">
        <v>36</v>
      </c>
      <c r="M110" s="7" t="s">
        <v>36</v>
      </c>
    </row>
    <row r="111" spans="1:13" ht="16.350000000000001" customHeight="1" x14ac:dyDescent="0.2">
      <c r="A111" s="9"/>
      <c r="B111" s="9"/>
      <c r="C111" s="9"/>
      <c r="D111" s="9" t="s">
        <v>29</v>
      </c>
      <c r="E111" s="3">
        <f>SUM(F111:M111)</f>
        <v>84</v>
      </c>
      <c r="F111" s="6">
        <v>69</v>
      </c>
      <c r="G111" s="6">
        <v>12</v>
      </c>
      <c r="H111" s="4">
        <v>1</v>
      </c>
      <c r="I111" s="6" t="s">
        <v>36</v>
      </c>
      <c r="J111" s="6" t="s">
        <v>36</v>
      </c>
      <c r="K111" s="4">
        <v>2</v>
      </c>
      <c r="L111" s="6" t="s">
        <v>36</v>
      </c>
      <c r="M111" s="7" t="s">
        <v>36</v>
      </c>
    </row>
    <row r="112" spans="1:13" ht="16.350000000000001" customHeight="1" x14ac:dyDescent="0.2">
      <c r="A112" s="9"/>
      <c r="B112" s="9"/>
      <c r="C112" s="9"/>
      <c r="D112" s="14" t="s">
        <v>28</v>
      </c>
      <c r="E112" s="3">
        <f>SUM(F112:M112)</f>
        <v>1</v>
      </c>
      <c r="F112" s="6">
        <v>1</v>
      </c>
      <c r="G112" s="6" t="s">
        <v>36</v>
      </c>
      <c r="H112" s="6" t="s">
        <v>36</v>
      </c>
      <c r="I112" s="6" t="s">
        <v>36</v>
      </c>
      <c r="J112" s="6" t="s">
        <v>36</v>
      </c>
      <c r="K112" s="6" t="s">
        <v>36</v>
      </c>
      <c r="L112" s="6" t="s">
        <v>36</v>
      </c>
      <c r="M112" s="7" t="s">
        <v>36</v>
      </c>
    </row>
    <row r="113" spans="1:13" ht="16.350000000000001" customHeight="1" x14ac:dyDescent="0.2">
      <c r="A113" s="9"/>
      <c r="B113" s="9"/>
      <c r="C113" s="9" t="s">
        <v>26</v>
      </c>
      <c r="E113" s="3">
        <f>SUM(F113:M113)</f>
        <v>3</v>
      </c>
      <c r="F113" s="6">
        <v>3</v>
      </c>
      <c r="G113" s="6" t="s">
        <v>36</v>
      </c>
      <c r="H113" s="6" t="s">
        <v>36</v>
      </c>
      <c r="I113" s="6" t="s">
        <v>36</v>
      </c>
      <c r="J113" s="6" t="s">
        <v>36</v>
      </c>
      <c r="K113" s="6" t="s">
        <v>36</v>
      </c>
      <c r="L113" s="6" t="s">
        <v>36</v>
      </c>
      <c r="M113" s="7" t="s">
        <v>36</v>
      </c>
    </row>
    <row r="114" spans="1:13" ht="22.5" customHeight="1" x14ac:dyDescent="0.2">
      <c r="A114" s="9"/>
      <c r="B114" s="9" t="s">
        <v>12</v>
      </c>
      <c r="C114" s="9"/>
      <c r="D114" s="9"/>
      <c r="E114" s="3">
        <f>SUM(E115:E118)</f>
        <v>1156</v>
      </c>
      <c r="F114" s="3">
        <f t="shared" ref="F114:L114" si="44">SUM(F115:F118)</f>
        <v>1083</v>
      </c>
      <c r="G114" s="3">
        <f t="shared" si="44"/>
        <v>45</v>
      </c>
      <c r="H114" s="3">
        <f t="shared" si="44"/>
        <v>2</v>
      </c>
      <c r="I114" s="3">
        <f t="shared" si="44"/>
        <v>15</v>
      </c>
      <c r="J114" s="3">
        <f t="shared" si="44"/>
        <v>7</v>
      </c>
      <c r="K114" s="13" t="s">
        <v>36</v>
      </c>
      <c r="L114" s="3">
        <f t="shared" si="44"/>
        <v>4</v>
      </c>
      <c r="M114" s="13" t="s">
        <v>36</v>
      </c>
    </row>
    <row r="115" spans="1:13" ht="16.350000000000001" customHeight="1" x14ac:dyDescent="0.2">
      <c r="A115" s="9"/>
      <c r="B115" s="9"/>
      <c r="C115" s="9" t="s">
        <v>31</v>
      </c>
      <c r="E115" s="3">
        <f>SUM(F115:M115)</f>
        <v>28</v>
      </c>
      <c r="F115" s="6">
        <v>25</v>
      </c>
      <c r="G115" s="6">
        <v>2</v>
      </c>
      <c r="H115" s="6" t="s">
        <v>36</v>
      </c>
      <c r="I115" s="6" t="s">
        <v>36</v>
      </c>
      <c r="J115" s="6">
        <v>1</v>
      </c>
      <c r="K115" s="6" t="s">
        <v>36</v>
      </c>
      <c r="L115" s="6" t="s">
        <v>36</v>
      </c>
      <c r="M115" s="7" t="s">
        <v>36</v>
      </c>
    </row>
    <row r="116" spans="1:13" ht="16.350000000000001" customHeight="1" x14ac:dyDescent="0.2">
      <c r="A116" s="9"/>
      <c r="B116" s="9"/>
      <c r="C116" s="9" t="s">
        <v>32</v>
      </c>
      <c r="E116" s="3">
        <f>SUM(F116:M116)</f>
        <v>1118</v>
      </c>
      <c r="F116" s="6">
        <v>1050</v>
      </c>
      <c r="G116" s="6">
        <v>42</v>
      </c>
      <c r="H116" s="6">
        <v>2</v>
      </c>
      <c r="I116" s="6">
        <v>14</v>
      </c>
      <c r="J116" s="6">
        <v>6</v>
      </c>
      <c r="K116" s="6" t="s">
        <v>36</v>
      </c>
      <c r="L116" s="6">
        <v>4</v>
      </c>
      <c r="M116" s="7" t="s">
        <v>36</v>
      </c>
    </row>
    <row r="117" spans="1:13" ht="16.350000000000001" customHeight="1" x14ac:dyDescent="0.2">
      <c r="A117" s="9"/>
      <c r="B117" s="9"/>
      <c r="C117" s="9" t="s">
        <v>33</v>
      </c>
      <c r="E117" s="3">
        <f>SUM(F117:M117)</f>
        <v>8</v>
      </c>
      <c r="F117" s="6">
        <v>7</v>
      </c>
      <c r="G117" s="6">
        <v>1</v>
      </c>
      <c r="H117" s="6" t="s">
        <v>36</v>
      </c>
      <c r="I117" s="6" t="s">
        <v>36</v>
      </c>
      <c r="J117" s="6" t="s">
        <v>36</v>
      </c>
      <c r="K117" s="6" t="s">
        <v>36</v>
      </c>
      <c r="L117" s="6" t="s">
        <v>36</v>
      </c>
      <c r="M117" s="7" t="s">
        <v>36</v>
      </c>
    </row>
    <row r="118" spans="1:13" ht="16.350000000000001" customHeight="1" x14ac:dyDescent="0.2">
      <c r="A118" s="9"/>
      <c r="B118" s="9"/>
      <c r="C118" s="9" t="s">
        <v>20</v>
      </c>
      <c r="E118" s="3">
        <f>SUM(F118:M118)</f>
        <v>2</v>
      </c>
      <c r="F118" s="6">
        <v>1</v>
      </c>
      <c r="G118" s="6" t="s">
        <v>36</v>
      </c>
      <c r="H118" s="6" t="s">
        <v>36</v>
      </c>
      <c r="I118" s="6">
        <v>1</v>
      </c>
      <c r="J118" s="6" t="s">
        <v>36</v>
      </c>
      <c r="K118" s="6" t="s">
        <v>36</v>
      </c>
      <c r="L118" s="6" t="s">
        <v>36</v>
      </c>
      <c r="M118" s="7" t="s">
        <v>36</v>
      </c>
    </row>
    <row r="119" spans="1:13" ht="24.95" customHeight="1" x14ac:dyDescent="0.2">
      <c r="A119" s="9"/>
      <c r="B119" s="9" t="s">
        <v>38</v>
      </c>
      <c r="C119" s="9"/>
      <c r="D119" s="9"/>
      <c r="E119" s="3">
        <f>SUM(F119:M119)</f>
        <v>8</v>
      </c>
      <c r="F119" s="6">
        <v>8</v>
      </c>
      <c r="G119" s="6" t="s">
        <v>36</v>
      </c>
      <c r="H119" s="6" t="s">
        <v>36</v>
      </c>
      <c r="I119" s="6" t="s">
        <v>36</v>
      </c>
      <c r="J119" s="6" t="s">
        <v>36</v>
      </c>
      <c r="K119" s="6" t="s">
        <v>36</v>
      </c>
      <c r="L119" s="6" t="s">
        <v>36</v>
      </c>
      <c r="M119" s="7" t="s">
        <v>36</v>
      </c>
    </row>
    <row r="120" spans="1:13" ht="24.95" customHeight="1" x14ac:dyDescent="0.2">
      <c r="A120" s="9"/>
      <c r="B120" s="9" t="s">
        <v>8</v>
      </c>
      <c r="C120" s="9"/>
      <c r="D120" s="9"/>
      <c r="E120" s="3"/>
      <c r="F120" s="3"/>
      <c r="G120" s="3"/>
      <c r="H120" s="3"/>
      <c r="I120" s="3"/>
      <c r="J120" s="3"/>
      <c r="K120" s="3"/>
      <c r="L120" s="3"/>
      <c r="M120" s="13"/>
    </row>
    <row r="121" spans="1:13" ht="13.5" customHeight="1" x14ac:dyDescent="0.2">
      <c r="A121" s="9"/>
      <c r="B121" s="9" t="s">
        <v>47</v>
      </c>
      <c r="C121" s="9"/>
      <c r="D121" s="9"/>
      <c r="E121" s="3">
        <f>SUM(E122,E130,E131,E128:E129,E132)</f>
        <v>451</v>
      </c>
      <c r="F121" s="3">
        <f t="shared" ref="F121:M121" si="45">SUM(F122,F130,F131,F128:F129,F132)</f>
        <v>397</v>
      </c>
      <c r="G121" s="3">
        <f t="shared" si="45"/>
        <v>41</v>
      </c>
      <c r="H121" s="3">
        <f t="shared" si="45"/>
        <v>3</v>
      </c>
      <c r="I121" s="3">
        <f t="shared" si="45"/>
        <v>6</v>
      </c>
      <c r="J121" s="3">
        <f t="shared" si="45"/>
        <v>1</v>
      </c>
      <c r="K121" s="3">
        <f t="shared" si="45"/>
        <v>2</v>
      </c>
      <c r="L121" s="3" t="s">
        <v>36</v>
      </c>
      <c r="M121" s="13">
        <f t="shared" si="45"/>
        <v>1</v>
      </c>
    </row>
    <row r="122" spans="1:13" ht="15.95" customHeight="1" x14ac:dyDescent="0.2">
      <c r="A122" s="9"/>
      <c r="B122" s="9"/>
      <c r="C122" s="9" t="s">
        <v>30</v>
      </c>
      <c r="D122" s="9"/>
      <c r="E122" s="3">
        <f>SUM(E123:E127)</f>
        <v>434</v>
      </c>
      <c r="F122" s="3">
        <f t="shared" ref="F122:M122" si="46">SUM(F123:F127)</f>
        <v>386</v>
      </c>
      <c r="G122" s="3">
        <f t="shared" si="46"/>
        <v>38</v>
      </c>
      <c r="H122" s="3">
        <f t="shared" si="46"/>
        <v>1</v>
      </c>
      <c r="I122" s="3">
        <f t="shared" si="46"/>
        <v>5</v>
      </c>
      <c r="J122" s="3">
        <f t="shared" si="46"/>
        <v>1</v>
      </c>
      <c r="K122" s="3">
        <f t="shared" si="46"/>
        <v>2</v>
      </c>
      <c r="L122" s="3" t="s">
        <v>36</v>
      </c>
      <c r="M122" s="13">
        <f t="shared" si="46"/>
        <v>1</v>
      </c>
    </row>
    <row r="123" spans="1:13" ht="15.95" customHeight="1" x14ac:dyDescent="0.2">
      <c r="A123" s="9"/>
      <c r="B123" s="9"/>
      <c r="C123" s="9"/>
      <c r="D123" s="9" t="s">
        <v>31</v>
      </c>
      <c r="E123" s="3">
        <f t="shared" ref="E123:E133" si="47">SUM(F123:M123)</f>
        <v>20</v>
      </c>
      <c r="F123" s="6">
        <v>18</v>
      </c>
      <c r="G123" s="6">
        <v>1</v>
      </c>
      <c r="H123" s="6">
        <v>1</v>
      </c>
      <c r="I123" s="6" t="s">
        <v>36</v>
      </c>
      <c r="J123" s="6" t="s">
        <v>36</v>
      </c>
      <c r="K123" s="6" t="s">
        <v>36</v>
      </c>
      <c r="L123" s="6" t="s">
        <v>36</v>
      </c>
      <c r="M123" s="7" t="s">
        <v>36</v>
      </c>
    </row>
    <row r="124" spans="1:13" ht="15.95" customHeight="1" x14ac:dyDescent="0.2">
      <c r="A124" s="9"/>
      <c r="B124" s="9"/>
      <c r="C124" s="9"/>
      <c r="D124" s="9" t="s">
        <v>32</v>
      </c>
      <c r="E124" s="3">
        <f t="shared" si="47"/>
        <v>22</v>
      </c>
      <c r="F124" s="6">
        <v>15</v>
      </c>
      <c r="G124" s="6">
        <v>6</v>
      </c>
      <c r="H124" s="6" t="s">
        <v>36</v>
      </c>
      <c r="I124" s="6" t="s">
        <v>36</v>
      </c>
      <c r="J124" s="6" t="s">
        <v>36</v>
      </c>
      <c r="K124" s="6">
        <v>1</v>
      </c>
      <c r="L124" s="6" t="s">
        <v>36</v>
      </c>
      <c r="M124" s="7" t="s">
        <v>36</v>
      </c>
    </row>
    <row r="125" spans="1:13" ht="15.95" customHeight="1" x14ac:dyDescent="0.2">
      <c r="A125" s="9"/>
      <c r="B125" s="9"/>
      <c r="C125" s="9"/>
      <c r="D125" s="9" t="s">
        <v>33</v>
      </c>
      <c r="E125" s="3">
        <f t="shared" si="47"/>
        <v>68</v>
      </c>
      <c r="F125" s="6">
        <v>51</v>
      </c>
      <c r="G125" s="6">
        <v>15</v>
      </c>
      <c r="H125" s="6" t="s">
        <v>36</v>
      </c>
      <c r="I125" s="6">
        <v>1</v>
      </c>
      <c r="J125" s="6">
        <v>1</v>
      </c>
      <c r="K125" s="6" t="s">
        <v>36</v>
      </c>
      <c r="L125" s="6" t="s">
        <v>36</v>
      </c>
      <c r="M125" s="7" t="s">
        <v>36</v>
      </c>
    </row>
    <row r="126" spans="1:13" ht="15.95" customHeight="1" x14ac:dyDescent="0.2">
      <c r="A126" s="9"/>
      <c r="B126" s="9"/>
      <c r="C126" s="9"/>
      <c r="D126" s="9" t="s">
        <v>20</v>
      </c>
      <c r="E126" s="3">
        <f t="shared" si="47"/>
        <v>11</v>
      </c>
      <c r="F126" s="6">
        <v>10</v>
      </c>
      <c r="G126" s="6">
        <v>1</v>
      </c>
      <c r="H126" s="6" t="s">
        <v>36</v>
      </c>
      <c r="I126" s="6" t="s">
        <v>36</v>
      </c>
      <c r="J126" s="6" t="s">
        <v>36</v>
      </c>
      <c r="K126" s="6" t="s">
        <v>36</v>
      </c>
      <c r="L126" s="6" t="s">
        <v>36</v>
      </c>
      <c r="M126" s="7" t="s">
        <v>36</v>
      </c>
    </row>
    <row r="127" spans="1:13" ht="15.95" customHeight="1" x14ac:dyDescent="0.2">
      <c r="A127" s="9"/>
      <c r="B127" s="9"/>
      <c r="C127" s="9"/>
      <c r="D127" s="14" t="s">
        <v>25</v>
      </c>
      <c r="E127" s="3">
        <f t="shared" si="47"/>
        <v>313</v>
      </c>
      <c r="F127" s="6">
        <v>292</v>
      </c>
      <c r="G127" s="6">
        <v>15</v>
      </c>
      <c r="H127" s="6" t="s">
        <v>36</v>
      </c>
      <c r="I127" s="6">
        <v>4</v>
      </c>
      <c r="J127" s="6" t="s">
        <v>36</v>
      </c>
      <c r="K127" s="6">
        <v>1</v>
      </c>
      <c r="L127" s="6" t="s">
        <v>36</v>
      </c>
      <c r="M127" s="7">
        <v>1</v>
      </c>
    </row>
    <row r="128" spans="1:13" ht="15.95" customHeight="1" x14ac:dyDescent="0.2">
      <c r="A128" s="9"/>
      <c r="B128" s="9"/>
      <c r="C128" s="9" t="s">
        <v>34</v>
      </c>
      <c r="D128" s="14"/>
      <c r="E128" s="3">
        <f t="shared" si="47"/>
        <v>1</v>
      </c>
      <c r="F128" s="6">
        <v>1</v>
      </c>
      <c r="G128" s="6" t="s">
        <v>36</v>
      </c>
      <c r="H128" s="6" t="s">
        <v>36</v>
      </c>
      <c r="I128" s="6" t="s">
        <v>36</v>
      </c>
      <c r="J128" s="6" t="s">
        <v>36</v>
      </c>
      <c r="K128" s="6" t="s">
        <v>36</v>
      </c>
      <c r="L128" s="6" t="s">
        <v>36</v>
      </c>
      <c r="M128" s="7" t="s">
        <v>36</v>
      </c>
    </row>
    <row r="129" spans="1:13" ht="15.95" customHeight="1" x14ac:dyDescent="0.2">
      <c r="A129" s="9"/>
      <c r="B129" s="9"/>
      <c r="C129" s="9" t="s">
        <v>39</v>
      </c>
      <c r="D129" s="9"/>
      <c r="E129" s="3">
        <f t="shared" si="47"/>
        <v>5</v>
      </c>
      <c r="F129" s="6">
        <v>3</v>
      </c>
      <c r="G129" s="6">
        <v>2</v>
      </c>
      <c r="H129" s="6" t="s">
        <v>36</v>
      </c>
      <c r="I129" s="6" t="s">
        <v>36</v>
      </c>
      <c r="J129" s="6" t="s">
        <v>36</v>
      </c>
      <c r="K129" s="6" t="s">
        <v>36</v>
      </c>
      <c r="L129" s="6" t="s">
        <v>36</v>
      </c>
      <c r="M129" s="7" t="s">
        <v>36</v>
      </c>
    </row>
    <row r="130" spans="1:13" ht="15.95" customHeight="1" x14ac:dyDescent="0.2">
      <c r="A130" s="9"/>
      <c r="B130" s="9"/>
      <c r="C130" s="9" t="s">
        <v>26</v>
      </c>
      <c r="D130" s="9"/>
      <c r="E130" s="3">
        <f t="shared" si="47"/>
        <v>2</v>
      </c>
      <c r="F130" s="6">
        <v>2</v>
      </c>
      <c r="G130" s="6" t="s">
        <v>36</v>
      </c>
      <c r="H130" s="6" t="s">
        <v>36</v>
      </c>
      <c r="I130" s="6" t="s">
        <v>36</v>
      </c>
      <c r="J130" s="6" t="s">
        <v>36</v>
      </c>
      <c r="K130" s="6" t="s">
        <v>36</v>
      </c>
      <c r="L130" s="6" t="s">
        <v>36</v>
      </c>
      <c r="M130" s="7" t="s">
        <v>36</v>
      </c>
    </row>
    <row r="131" spans="1:13" ht="15.95" customHeight="1" x14ac:dyDescent="0.2">
      <c r="A131" s="9"/>
      <c r="B131" s="9"/>
      <c r="C131" s="9" t="s">
        <v>21</v>
      </c>
      <c r="E131" s="3">
        <f t="shared" si="47"/>
        <v>1</v>
      </c>
      <c r="F131" s="6" t="s">
        <v>36</v>
      </c>
      <c r="G131" s="6">
        <v>1</v>
      </c>
      <c r="H131" s="6" t="s">
        <v>36</v>
      </c>
      <c r="I131" s="6" t="s">
        <v>36</v>
      </c>
      <c r="J131" s="6" t="s">
        <v>36</v>
      </c>
      <c r="K131" s="6" t="s">
        <v>36</v>
      </c>
      <c r="L131" s="6" t="s">
        <v>36</v>
      </c>
      <c r="M131" s="7" t="s">
        <v>36</v>
      </c>
    </row>
    <row r="132" spans="1:13" ht="15.95" customHeight="1" x14ac:dyDescent="0.2">
      <c r="A132" s="9"/>
      <c r="B132" s="9"/>
      <c r="C132" s="9" t="s">
        <v>10</v>
      </c>
      <c r="E132" s="3">
        <f t="shared" si="47"/>
        <v>8</v>
      </c>
      <c r="F132" s="6">
        <v>5</v>
      </c>
      <c r="G132" s="6" t="s">
        <v>36</v>
      </c>
      <c r="H132" s="6">
        <v>2</v>
      </c>
      <c r="I132" s="6">
        <v>1</v>
      </c>
      <c r="J132" s="6" t="s">
        <v>36</v>
      </c>
      <c r="K132" s="6" t="s">
        <v>36</v>
      </c>
      <c r="L132" s="6" t="s">
        <v>36</v>
      </c>
      <c r="M132" s="7" t="s">
        <v>36</v>
      </c>
    </row>
    <row r="133" spans="1:13" s="26" customFormat="1" ht="18" customHeight="1" x14ac:dyDescent="0.2">
      <c r="A133" s="9"/>
      <c r="B133" s="9" t="s">
        <v>45</v>
      </c>
      <c r="C133" s="9"/>
      <c r="D133" s="9"/>
      <c r="E133" s="3">
        <f t="shared" si="47"/>
        <v>1</v>
      </c>
      <c r="F133" s="6">
        <v>1</v>
      </c>
      <c r="G133" s="6" t="s">
        <v>36</v>
      </c>
      <c r="H133" s="6" t="s">
        <v>36</v>
      </c>
      <c r="I133" s="6" t="s">
        <v>36</v>
      </c>
      <c r="J133" s="6" t="s">
        <v>36</v>
      </c>
      <c r="K133" s="6" t="s">
        <v>36</v>
      </c>
      <c r="L133" s="6" t="s">
        <v>36</v>
      </c>
      <c r="M133" s="7" t="s">
        <v>36</v>
      </c>
    </row>
    <row r="134" spans="1:13" s="26" customFormat="1" ht="24.95" customHeight="1" x14ac:dyDescent="0.2">
      <c r="A134" s="42" t="s">
        <v>18</v>
      </c>
      <c r="B134" s="42"/>
      <c r="C134" s="42"/>
      <c r="D134" s="43"/>
      <c r="E134" s="3">
        <f t="shared" ref="E134:M134" si="48">SUM(E135,E143,E152,E157,E161,E175,E176,E177)</f>
        <v>34511</v>
      </c>
      <c r="F134" s="3">
        <f t="shared" si="48"/>
        <v>29758</v>
      </c>
      <c r="G134" s="3">
        <f t="shared" si="48"/>
        <v>2884</v>
      </c>
      <c r="H134" s="3">
        <f t="shared" si="48"/>
        <v>1102</v>
      </c>
      <c r="I134" s="3">
        <f t="shared" si="48"/>
        <v>400</v>
      </c>
      <c r="J134" s="3">
        <f t="shared" si="48"/>
        <v>209</v>
      </c>
      <c r="K134" s="3">
        <f t="shared" si="48"/>
        <v>116</v>
      </c>
      <c r="L134" s="3">
        <f t="shared" si="48"/>
        <v>30</v>
      </c>
      <c r="M134" s="13">
        <f t="shared" si="48"/>
        <v>12</v>
      </c>
    </row>
    <row r="135" spans="1:13" s="26" customFormat="1" ht="20.100000000000001" customHeight="1" x14ac:dyDescent="0.2">
      <c r="A135" s="9"/>
      <c r="B135" s="9" t="s">
        <v>9</v>
      </c>
      <c r="C135" s="9"/>
      <c r="D135" s="9"/>
      <c r="E135" s="3">
        <f t="shared" ref="E135:M135" si="49">SUM(E136,E140,E141,E142)</f>
        <v>25677</v>
      </c>
      <c r="F135" s="3">
        <f t="shared" si="49"/>
        <v>22092</v>
      </c>
      <c r="G135" s="3">
        <f t="shared" si="49"/>
        <v>2176</v>
      </c>
      <c r="H135" s="3">
        <f t="shared" si="49"/>
        <v>852</v>
      </c>
      <c r="I135" s="3">
        <f t="shared" si="49"/>
        <v>302</v>
      </c>
      <c r="J135" s="3">
        <f t="shared" si="49"/>
        <v>170</v>
      </c>
      <c r="K135" s="3">
        <f t="shared" si="49"/>
        <v>53</v>
      </c>
      <c r="L135" s="3">
        <f t="shared" si="49"/>
        <v>23</v>
      </c>
      <c r="M135" s="13">
        <f t="shared" si="49"/>
        <v>9</v>
      </c>
    </row>
    <row r="136" spans="1:13" s="26" customFormat="1" ht="15.95" customHeight="1" x14ac:dyDescent="0.2">
      <c r="A136" s="9"/>
      <c r="B136" s="9"/>
      <c r="C136" s="9" t="s">
        <v>30</v>
      </c>
      <c r="D136" s="9"/>
      <c r="E136" s="3">
        <f>SUM(E137:E139)</f>
        <v>23869</v>
      </c>
      <c r="F136" s="3">
        <f t="shared" ref="F136:M136" si="50">SUM(F137:F139)</f>
        <v>20492</v>
      </c>
      <c r="G136" s="3">
        <f t="shared" si="50"/>
        <v>2093</v>
      </c>
      <c r="H136" s="3">
        <f t="shared" si="50"/>
        <v>765</v>
      </c>
      <c r="I136" s="3">
        <f t="shared" si="50"/>
        <v>285</v>
      </c>
      <c r="J136" s="3">
        <f t="shared" si="50"/>
        <v>155</v>
      </c>
      <c r="K136" s="3">
        <f t="shared" si="50"/>
        <v>49</v>
      </c>
      <c r="L136" s="3">
        <f t="shared" si="50"/>
        <v>23</v>
      </c>
      <c r="M136" s="13">
        <f t="shared" si="50"/>
        <v>7</v>
      </c>
    </row>
    <row r="137" spans="1:13" s="26" customFormat="1" ht="15.95" customHeight="1" x14ac:dyDescent="0.2">
      <c r="A137" s="9"/>
      <c r="B137" s="9"/>
      <c r="C137" s="9"/>
      <c r="D137" s="9" t="s">
        <v>31</v>
      </c>
      <c r="E137" s="3">
        <f t="shared" ref="E137:E142" si="51">SUM(F137:M137)</f>
        <v>6628</v>
      </c>
      <c r="F137" s="6">
        <v>5717</v>
      </c>
      <c r="G137" s="6">
        <v>572</v>
      </c>
      <c r="H137" s="4">
        <v>179</v>
      </c>
      <c r="I137" s="4">
        <v>89</v>
      </c>
      <c r="J137" s="4">
        <v>43</v>
      </c>
      <c r="K137" s="4">
        <v>14</v>
      </c>
      <c r="L137" s="4">
        <v>12</v>
      </c>
      <c r="M137" s="5">
        <v>2</v>
      </c>
    </row>
    <row r="138" spans="1:13" s="26" customFormat="1" ht="15.95" customHeight="1" x14ac:dyDescent="0.2">
      <c r="A138" s="9"/>
      <c r="B138" s="9"/>
      <c r="C138" s="9"/>
      <c r="D138" s="9" t="s">
        <v>32</v>
      </c>
      <c r="E138" s="3">
        <f t="shared" si="51"/>
        <v>11827</v>
      </c>
      <c r="F138" s="6">
        <v>10288</v>
      </c>
      <c r="G138" s="6">
        <v>1002</v>
      </c>
      <c r="H138" s="4">
        <v>321</v>
      </c>
      <c r="I138" s="4">
        <v>125</v>
      </c>
      <c r="J138" s="6">
        <v>64</v>
      </c>
      <c r="K138" s="6">
        <v>15</v>
      </c>
      <c r="L138" s="6">
        <v>8</v>
      </c>
      <c r="M138" s="7">
        <v>4</v>
      </c>
    </row>
    <row r="139" spans="1:13" s="26" customFormat="1" ht="15.95" customHeight="1" x14ac:dyDescent="0.2">
      <c r="A139" s="9"/>
      <c r="B139" s="9"/>
      <c r="C139" s="9"/>
      <c r="D139" s="9" t="s">
        <v>33</v>
      </c>
      <c r="E139" s="3">
        <f t="shared" si="51"/>
        <v>5414</v>
      </c>
      <c r="F139" s="6">
        <v>4487</v>
      </c>
      <c r="G139" s="6">
        <v>519</v>
      </c>
      <c r="H139" s="4">
        <v>265</v>
      </c>
      <c r="I139" s="4">
        <v>71</v>
      </c>
      <c r="J139" s="4">
        <v>48</v>
      </c>
      <c r="K139" s="4">
        <v>20</v>
      </c>
      <c r="L139" s="4">
        <v>3</v>
      </c>
      <c r="M139" s="7">
        <v>1</v>
      </c>
    </row>
    <row r="140" spans="1:13" s="26" customFormat="1" ht="15.95" customHeight="1" x14ac:dyDescent="0.2">
      <c r="A140" s="9"/>
      <c r="B140" s="9"/>
      <c r="C140" s="9" t="s">
        <v>34</v>
      </c>
      <c r="E140" s="3">
        <f t="shared" si="51"/>
        <v>548</v>
      </c>
      <c r="F140" s="6">
        <v>488</v>
      </c>
      <c r="G140" s="6">
        <v>36</v>
      </c>
      <c r="H140" s="6">
        <v>15</v>
      </c>
      <c r="I140" s="6">
        <v>1</v>
      </c>
      <c r="J140" s="6">
        <v>6</v>
      </c>
      <c r="K140" s="6">
        <v>2</v>
      </c>
      <c r="L140" s="6" t="s">
        <v>36</v>
      </c>
      <c r="M140" s="7" t="s">
        <v>36</v>
      </c>
    </row>
    <row r="141" spans="1:13" s="26" customFormat="1" ht="15.95" customHeight="1" x14ac:dyDescent="0.2">
      <c r="A141" s="9"/>
      <c r="B141" s="9"/>
      <c r="C141" s="9" t="s">
        <v>21</v>
      </c>
      <c r="E141" s="3">
        <f t="shared" si="51"/>
        <v>293</v>
      </c>
      <c r="F141" s="6">
        <v>276</v>
      </c>
      <c r="G141" s="6">
        <v>6</v>
      </c>
      <c r="H141" s="6">
        <v>5</v>
      </c>
      <c r="I141" s="6">
        <v>2</v>
      </c>
      <c r="J141" s="6">
        <v>2</v>
      </c>
      <c r="K141" s="6">
        <v>2</v>
      </c>
      <c r="L141" s="6" t="s">
        <v>36</v>
      </c>
      <c r="M141" s="7" t="s">
        <v>36</v>
      </c>
    </row>
    <row r="142" spans="1:13" s="9" customFormat="1" ht="15.95" customHeight="1" x14ac:dyDescent="0.2">
      <c r="C142" s="9" t="s">
        <v>10</v>
      </c>
      <c r="D142" s="8"/>
      <c r="E142" s="25">
        <f t="shared" si="51"/>
        <v>967</v>
      </c>
      <c r="F142" s="6">
        <v>836</v>
      </c>
      <c r="G142" s="6">
        <v>41</v>
      </c>
      <c r="H142" s="6">
        <v>67</v>
      </c>
      <c r="I142" s="4">
        <v>14</v>
      </c>
      <c r="J142" s="6">
        <v>7</v>
      </c>
      <c r="K142" s="6" t="s">
        <v>36</v>
      </c>
      <c r="L142" s="6" t="s">
        <v>36</v>
      </c>
      <c r="M142" s="7">
        <v>2</v>
      </c>
    </row>
    <row r="143" spans="1:13" s="9" customFormat="1" ht="21.95" customHeight="1" x14ac:dyDescent="0.2">
      <c r="B143" s="9" t="s">
        <v>11</v>
      </c>
      <c r="E143" s="3">
        <f t="shared" ref="E143:M143" si="52">SUM(E144,E151,E147)</f>
        <v>4296</v>
      </c>
      <c r="F143" s="3">
        <f t="shared" si="52"/>
        <v>3524</v>
      </c>
      <c r="G143" s="3">
        <f t="shared" si="52"/>
        <v>488</v>
      </c>
      <c r="H143" s="3">
        <f t="shared" si="52"/>
        <v>161</v>
      </c>
      <c r="I143" s="3">
        <f t="shared" si="52"/>
        <v>39</v>
      </c>
      <c r="J143" s="3">
        <f t="shared" si="52"/>
        <v>25</v>
      </c>
      <c r="K143" s="3">
        <f t="shared" si="52"/>
        <v>52</v>
      </c>
      <c r="L143" s="3">
        <f t="shared" si="52"/>
        <v>5</v>
      </c>
      <c r="M143" s="13">
        <f t="shared" si="52"/>
        <v>2</v>
      </c>
    </row>
    <row r="144" spans="1:13" s="9" customFormat="1" ht="15.95" customHeight="1" x14ac:dyDescent="0.2">
      <c r="C144" s="9" t="s">
        <v>30</v>
      </c>
      <c r="E144" s="3">
        <f>SUM(E145:E146)</f>
        <v>1546</v>
      </c>
      <c r="F144" s="3">
        <f t="shared" ref="F144:M144" si="53">SUM(F145:F146)</f>
        <v>1427</v>
      </c>
      <c r="G144" s="3">
        <f t="shared" si="53"/>
        <v>62</v>
      </c>
      <c r="H144" s="3">
        <f t="shared" si="53"/>
        <v>18</v>
      </c>
      <c r="I144" s="3">
        <f t="shared" si="53"/>
        <v>25</v>
      </c>
      <c r="J144" s="3">
        <f t="shared" si="53"/>
        <v>2</v>
      </c>
      <c r="K144" s="3">
        <f t="shared" si="53"/>
        <v>10</v>
      </c>
      <c r="L144" s="3" t="s">
        <v>36</v>
      </c>
      <c r="M144" s="13">
        <f t="shared" si="53"/>
        <v>2</v>
      </c>
    </row>
    <row r="145" spans="1:13" ht="15.95" customHeight="1" x14ac:dyDescent="0.2">
      <c r="A145" s="9"/>
      <c r="B145" s="9"/>
      <c r="C145" s="9"/>
      <c r="D145" s="9" t="s">
        <v>20</v>
      </c>
      <c r="E145" s="3">
        <f>SUM(F145:M145)</f>
        <v>770</v>
      </c>
      <c r="F145" s="6">
        <v>695</v>
      </c>
      <c r="G145" s="6">
        <v>42</v>
      </c>
      <c r="H145" s="6">
        <v>15</v>
      </c>
      <c r="I145" s="6">
        <v>12</v>
      </c>
      <c r="J145" s="6">
        <v>1</v>
      </c>
      <c r="K145" s="6">
        <v>5</v>
      </c>
      <c r="L145" s="6" t="s">
        <v>36</v>
      </c>
      <c r="M145" s="7" t="s">
        <v>36</v>
      </c>
    </row>
    <row r="146" spans="1:13" ht="15.95" customHeight="1" x14ac:dyDescent="0.2">
      <c r="A146" s="9"/>
      <c r="B146" s="9"/>
      <c r="C146" s="9"/>
      <c r="D146" s="14" t="s">
        <v>25</v>
      </c>
      <c r="E146" s="3">
        <f>SUM(F146:M146)</f>
        <v>776</v>
      </c>
      <c r="F146" s="6">
        <v>732</v>
      </c>
      <c r="G146" s="6">
        <v>20</v>
      </c>
      <c r="H146" s="6">
        <v>3</v>
      </c>
      <c r="I146" s="6">
        <v>13</v>
      </c>
      <c r="J146" s="6">
        <v>1</v>
      </c>
      <c r="K146" s="6">
        <v>5</v>
      </c>
      <c r="L146" s="6" t="s">
        <v>36</v>
      </c>
      <c r="M146" s="7">
        <v>2</v>
      </c>
    </row>
    <row r="147" spans="1:13" ht="15.95" customHeight="1" x14ac:dyDescent="0.2">
      <c r="A147" s="9"/>
      <c r="B147" s="9"/>
      <c r="C147" s="9" t="s">
        <v>35</v>
      </c>
      <c r="D147" s="9"/>
      <c r="E147" s="3">
        <f>SUM(E148:E150)</f>
        <v>2745</v>
      </c>
      <c r="F147" s="3">
        <f t="shared" ref="F147:L147" si="54">SUM(F148:F150)</f>
        <v>2092</v>
      </c>
      <c r="G147" s="3">
        <f t="shared" si="54"/>
        <v>426</v>
      </c>
      <c r="H147" s="3">
        <f t="shared" si="54"/>
        <v>143</v>
      </c>
      <c r="I147" s="3">
        <f t="shared" si="54"/>
        <v>14</v>
      </c>
      <c r="J147" s="3">
        <f t="shared" si="54"/>
        <v>23</v>
      </c>
      <c r="K147" s="3">
        <f t="shared" si="54"/>
        <v>42</v>
      </c>
      <c r="L147" s="3">
        <f t="shared" si="54"/>
        <v>5</v>
      </c>
      <c r="M147" s="13" t="s">
        <v>36</v>
      </c>
    </row>
    <row r="148" spans="1:13" ht="15.95" customHeight="1" x14ac:dyDescent="0.2">
      <c r="A148" s="9"/>
      <c r="B148" s="9"/>
      <c r="C148" s="9"/>
      <c r="D148" s="9" t="s">
        <v>27</v>
      </c>
      <c r="E148" s="3">
        <f>SUM(F148:M148)</f>
        <v>1792</v>
      </c>
      <c r="F148" s="6">
        <v>1361</v>
      </c>
      <c r="G148" s="6">
        <v>286</v>
      </c>
      <c r="H148" s="4">
        <v>91</v>
      </c>
      <c r="I148" s="4">
        <v>11</v>
      </c>
      <c r="J148" s="4">
        <v>15</v>
      </c>
      <c r="K148" s="4">
        <v>25</v>
      </c>
      <c r="L148" s="4">
        <v>3</v>
      </c>
      <c r="M148" s="7" t="s">
        <v>36</v>
      </c>
    </row>
    <row r="149" spans="1:13" ht="15.95" customHeight="1" x14ac:dyDescent="0.2">
      <c r="A149" s="9"/>
      <c r="B149" s="9"/>
      <c r="C149" s="9"/>
      <c r="D149" s="9" t="s">
        <v>29</v>
      </c>
      <c r="E149" s="3">
        <f>SUM(F149:M149)</f>
        <v>941</v>
      </c>
      <c r="F149" s="6">
        <v>722</v>
      </c>
      <c r="G149" s="6">
        <v>137</v>
      </c>
      <c r="H149" s="4">
        <v>52</v>
      </c>
      <c r="I149" s="4">
        <v>3</v>
      </c>
      <c r="J149" s="4">
        <v>8</v>
      </c>
      <c r="K149" s="4">
        <v>17</v>
      </c>
      <c r="L149" s="4">
        <v>2</v>
      </c>
      <c r="M149" s="7" t="s">
        <v>36</v>
      </c>
    </row>
    <row r="150" spans="1:13" ht="15.95" customHeight="1" x14ac:dyDescent="0.2">
      <c r="A150" s="9"/>
      <c r="B150" s="9"/>
      <c r="C150" s="9"/>
      <c r="D150" s="14" t="s">
        <v>28</v>
      </c>
      <c r="E150" s="3">
        <f>SUM(F150:M150)</f>
        <v>12</v>
      </c>
      <c r="F150" s="6">
        <v>9</v>
      </c>
      <c r="G150" s="6">
        <v>3</v>
      </c>
      <c r="H150" s="6" t="s">
        <v>36</v>
      </c>
      <c r="I150" s="6" t="s">
        <v>36</v>
      </c>
      <c r="J150" s="6" t="s">
        <v>36</v>
      </c>
      <c r="K150" s="6" t="s">
        <v>36</v>
      </c>
      <c r="L150" s="6" t="s">
        <v>36</v>
      </c>
      <c r="M150" s="7" t="s">
        <v>36</v>
      </c>
    </row>
    <row r="151" spans="1:13" ht="15.95" customHeight="1" x14ac:dyDescent="0.2">
      <c r="A151" s="9"/>
      <c r="B151" s="9"/>
      <c r="C151" s="9" t="s">
        <v>26</v>
      </c>
      <c r="E151" s="3">
        <f>SUM(F151:M151)</f>
        <v>5</v>
      </c>
      <c r="F151" s="6">
        <v>5</v>
      </c>
      <c r="G151" s="6" t="s">
        <v>36</v>
      </c>
      <c r="H151" s="6" t="s">
        <v>36</v>
      </c>
      <c r="I151" s="6" t="s">
        <v>36</v>
      </c>
      <c r="J151" s="6" t="s">
        <v>36</v>
      </c>
      <c r="K151" s="6" t="s">
        <v>36</v>
      </c>
      <c r="L151" s="6" t="s">
        <v>36</v>
      </c>
      <c r="M151" s="7" t="s">
        <v>36</v>
      </c>
    </row>
    <row r="152" spans="1:13" ht="21.95" customHeight="1" x14ac:dyDescent="0.2">
      <c r="A152" s="9"/>
      <c r="B152" s="9" t="s">
        <v>12</v>
      </c>
      <c r="C152" s="9"/>
      <c r="D152" s="9"/>
      <c r="E152" s="3">
        <f>SUM(E153:E156)</f>
        <v>3416</v>
      </c>
      <c r="F152" s="3">
        <f t="shared" ref="F152:M152" si="55">SUM(F153:F156)</f>
        <v>3195</v>
      </c>
      <c r="G152" s="3">
        <f t="shared" si="55"/>
        <v>111</v>
      </c>
      <c r="H152" s="3">
        <f t="shared" si="55"/>
        <v>41</v>
      </c>
      <c r="I152" s="3">
        <f t="shared" si="55"/>
        <v>54</v>
      </c>
      <c r="J152" s="3">
        <f t="shared" si="55"/>
        <v>9</v>
      </c>
      <c r="K152" s="3">
        <f t="shared" si="55"/>
        <v>3</v>
      </c>
      <c r="L152" s="3">
        <f t="shared" si="55"/>
        <v>2</v>
      </c>
      <c r="M152" s="13">
        <f t="shared" si="55"/>
        <v>1</v>
      </c>
    </row>
    <row r="153" spans="1:13" ht="15.95" customHeight="1" x14ac:dyDescent="0.2">
      <c r="A153" s="9"/>
      <c r="B153" s="9"/>
      <c r="C153" s="9" t="s">
        <v>31</v>
      </c>
      <c r="E153" s="3">
        <f>SUM(F153:M153)</f>
        <v>60</v>
      </c>
      <c r="F153" s="6">
        <v>56</v>
      </c>
      <c r="G153" s="6">
        <v>2</v>
      </c>
      <c r="H153" s="6">
        <v>2</v>
      </c>
      <c r="I153" s="6" t="s">
        <v>36</v>
      </c>
      <c r="J153" s="6" t="s">
        <v>36</v>
      </c>
      <c r="K153" s="6" t="s">
        <v>36</v>
      </c>
      <c r="L153" s="6" t="s">
        <v>36</v>
      </c>
      <c r="M153" s="7" t="s">
        <v>36</v>
      </c>
    </row>
    <row r="154" spans="1:13" ht="15.95" customHeight="1" x14ac:dyDescent="0.2">
      <c r="A154" s="9"/>
      <c r="B154" s="9"/>
      <c r="C154" s="9" t="s">
        <v>32</v>
      </c>
      <c r="E154" s="3">
        <f>SUM(F154:M154)</f>
        <v>3171</v>
      </c>
      <c r="F154" s="6">
        <v>2974</v>
      </c>
      <c r="G154" s="6">
        <v>101</v>
      </c>
      <c r="H154" s="6">
        <v>36</v>
      </c>
      <c r="I154" s="6">
        <v>46</v>
      </c>
      <c r="J154" s="6">
        <v>9</v>
      </c>
      <c r="K154" s="6">
        <v>2</v>
      </c>
      <c r="L154" s="6">
        <v>2</v>
      </c>
      <c r="M154" s="7">
        <v>1</v>
      </c>
    </row>
    <row r="155" spans="1:13" ht="15.95" customHeight="1" x14ac:dyDescent="0.2">
      <c r="A155" s="9"/>
      <c r="B155" s="9"/>
      <c r="C155" s="9" t="s">
        <v>33</v>
      </c>
      <c r="E155" s="3">
        <f>SUM(F155:M155)</f>
        <v>180</v>
      </c>
      <c r="F155" s="6">
        <v>160</v>
      </c>
      <c r="G155" s="6">
        <v>8</v>
      </c>
      <c r="H155" s="6">
        <v>3</v>
      </c>
      <c r="I155" s="6">
        <v>8</v>
      </c>
      <c r="J155" s="6" t="s">
        <v>36</v>
      </c>
      <c r="K155" s="6">
        <v>1</v>
      </c>
      <c r="L155" s="6" t="s">
        <v>36</v>
      </c>
      <c r="M155" s="7" t="s">
        <v>36</v>
      </c>
    </row>
    <row r="156" spans="1:13" ht="15.95" customHeight="1" x14ac:dyDescent="0.2">
      <c r="A156" s="9"/>
      <c r="B156" s="9"/>
      <c r="C156" s="9" t="s">
        <v>20</v>
      </c>
      <c r="E156" s="3">
        <f>SUM(F156:M156)</f>
        <v>5</v>
      </c>
      <c r="F156" s="6">
        <v>5</v>
      </c>
      <c r="G156" s="6" t="s">
        <v>36</v>
      </c>
      <c r="H156" s="6" t="s">
        <v>36</v>
      </c>
      <c r="I156" s="6" t="s">
        <v>36</v>
      </c>
      <c r="J156" s="6" t="s">
        <v>36</v>
      </c>
      <c r="K156" s="6" t="s">
        <v>36</v>
      </c>
      <c r="L156" s="6" t="s">
        <v>36</v>
      </c>
      <c r="M156" s="7" t="s">
        <v>36</v>
      </c>
    </row>
    <row r="157" spans="1:13" ht="21.95" customHeight="1" x14ac:dyDescent="0.2">
      <c r="A157" s="9"/>
      <c r="B157" s="9" t="s">
        <v>13</v>
      </c>
      <c r="C157" s="9"/>
      <c r="D157" s="9"/>
      <c r="E157" s="3">
        <f>SUM(E158:E159)</f>
        <v>39</v>
      </c>
      <c r="F157" s="3">
        <f t="shared" ref="F157:H157" si="56">SUM(F158:F159)</f>
        <v>37</v>
      </c>
      <c r="G157" s="3">
        <f t="shared" si="56"/>
        <v>1</v>
      </c>
      <c r="H157" s="3">
        <f t="shared" si="56"/>
        <v>1</v>
      </c>
      <c r="I157" s="3" t="s">
        <v>36</v>
      </c>
      <c r="J157" s="3" t="s">
        <v>36</v>
      </c>
      <c r="K157" s="3" t="s">
        <v>36</v>
      </c>
      <c r="L157" s="3" t="s">
        <v>36</v>
      </c>
      <c r="M157" s="13" t="s">
        <v>36</v>
      </c>
    </row>
    <row r="158" spans="1:13" ht="15.95" customHeight="1" x14ac:dyDescent="0.2">
      <c r="A158" s="9"/>
      <c r="B158" s="9"/>
      <c r="C158" s="9" t="s">
        <v>20</v>
      </c>
      <c r="E158" s="3">
        <f>SUM(F158:M158)</f>
        <v>15</v>
      </c>
      <c r="F158" s="6">
        <v>14</v>
      </c>
      <c r="G158" s="6">
        <v>1</v>
      </c>
      <c r="H158" s="6" t="s">
        <v>36</v>
      </c>
      <c r="I158" s="6" t="s">
        <v>36</v>
      </c>
      <c r="J158" s="6" t="s">
        <v>36</v>
      </c>
      <c r="K158" s="6" t="s">
        <v>36</v>
      </c>
      <c r="L158" s="6" t="s">
        <v>36</v>
      </c>
      <c r="M158" s="7" t="s">
        <v>36</v>
      </c>
    </row>
    <row r="159" spans="1:13" ht="15.95" customHeight="1" x14ac:dyDescent="0.2">
      <c r="A159" s="9"/>
      <c r="B159" s="9"/>
      <c r="C159" s="9" t="s">
        <v>25</v>
      </c>
      <c r="E159" s="3">
        <f>SUM(F159:M159)</f>
        <v>24</v>
      </c>
      <c r="F159" s="6">
        <v>23</v>
      </c>
      <c r="G159" s="6" t="s">
        <v>36</v>
      </c>
      <c r="H159" s="6">
        <v>1</v>
      </c>
      <c r="I159" s="6" t="s">
        <v>36</v>
      </c>
      <c r="J159" s="6" t="s">
        <v>36</v>
      </c>
      <c r="K159" s="6" t="s">
        <v>36</v>
      </c>
      <c r="L159" s="6" t="s">
        <v>36</v>
      </c>
      <c r="M159" s="7" t="s">
        <v>36</v>
      </c>
    </row>
    <row r="160" spans="1:13" ht="21.95" customHeight="1" x14ac:dyDescent="0.2">
      <c r="A160" s="9"/>
      <c r="B160" s="9" t="s">
        <v>8</v>
      </c>
      <c r="C160" s="9"/>
      <c r="D160" s="9"/>
      <c r="E160" s="3"/>
      <c r="F160" s="3"/>
      <c r="G160" s="3"/>
      <c r="H160" s="3"/>
      <c r="I160" s="3"/>
      <c r="J160" s="3"/>
      <c r="K160" s="3"/>
      <c r="L160" s="3"/>
      <c r="M160" s="13"/>
    </row>
    <row r="161" spans="1:13" ht="13.5" customHeight="1" x14ac:dyDescent="0.2">
      <c r="A161" s="9"/>
      <c r="B161" s="9" t="s">
        <v>47</v>
      </c>
      <c r="C161" s="9"/>
      <c r="D161" s="9"/>
      <c r="E161" s="3">
        <f>SUM(E162,E172,E173,E168:E169,E174)</f>
        <v>1020</v>
      </c>
      <c r="F161" s="3">
        <f t="shared" ref="F161:K161" si="57">SUM(F162,F172,F173,F168:F169,F174)</f>
        <v>860</v>
      </c>
      <c r="G161" s="3">
        <f t="shared" si="57"/>
        <v>98</v>
      </c>
      <c r="H161" s="3">
        <f t="shared" si="57"/>
        <v>44</v>
      </c>
      <c r="I161" s="3">
        <f t="shared" si="57"/>
        <v>5</v>
      </c>
      <c r="J161" s="3">
        <f t="shared" si="57"/>
        <v>5</v>
      </c>
      <c r="K161" s="3">
        <f t="shared" si="57"/>
        <v>8</v>
      </c>
      <c r="L161" s="3" t="s">
        <v>36</v>
      </c>
      <c r="M161" s="13" t="s">
        <v>36</v>
      </c>
    </row>
    <row r="162" spans="1:13" ht="15.95" customHeight="1" x14ac:dyDescent="0.2">
      <c r="A162" s="9"/>
      <c r="B162" s="9"/>
      <c r="C162" s="9" t="s">
        <v>30</v>
      </c>
      <c r="D162" s="9"/>
      <c r="E162" s="3">
        <f>SUM(E163:E167)</f>
        <v>905</v>
      </c>
      <c r="F162" s="3">
        <f t="shared" ref="F162:K162" si="58">SUM(F163:F167)</f>
        <v>768</v>
      </c>
      <c r="G162" s="3">
        <f t="shared" si="58"/>
        <v>89</v>
      </c>
      <c r="H162" s="3">
        <f t="shared" si="58"/>
        <v>34</v>
      </c>
      <c r="I162" s="3">
        <f t="shared" si="58"/>
        <v>4</v>
      </c>
      <c r="J162" s="3">
        <f t="shared" si="58"/>
        <v>4</v>
      </c>
      <c r="K162" s="3">
        <f t="shared" si="58"/>
        <v>6</v>
      </c>
      <c r="L162" s="3" t="s">
        <v>36</v>
      </c>
      <c r="M162" s="13" t="s">
        <v>36</v>
      </c>
    </row>
    <row r="163" spans="1:13" ht="15.95" customHeight="1" x14ac:dyDescent="0.2">
      <c r="A163" s="9"/>
      <c r="B163" s="9"/>
      <c r="C163" s="9"/>
      <c r="D163" s="9" t="s">
        <v>31</v>
      </c>
      <c r="E163" s="3">
        <f t="shared" ref="E163:E168" si="59">SUM(F163:M163)</f>
        <v>102</v>
      </c>
      <c r="F163" s="6">
        <v>88</v>
      </c>
      <c r="G163" s="6">
        <v>7</v>
      </c>
      <c r="H163" s="6">
        <v>6</v>
      </c>
      <c r="I163" s="6" t="s">
        <v>36</v>
      </c>
      <c r="J163" s="6" t="s">
        <v>36</v>
      </c>
      <c r="K163" s="6">
        <v>1</v>
      </c>
      <c r="L163" s="6" t="s">
        <v>36</v>
      </c>
      <c r="M163" s="7" t="s">
        <v>36</v>
      </c>
    </row>
    <row r="164" spans="1:13" ht="15.95" customHeight="1" x14ac:dyDescent="0.2">
      <c r="A164" s="9"/>
      <c r="B164" s="9"/>
      <c r="C164" s="9"/>
      <c r="D164" s="9" t="s">
        <v>32</v>
      </c>
      <c r="E164" s="3">
        <f t="shared" si="59"/>
        <v>81</v>
      </c>
      <c r="F164" s="6">
        <v>71</v>
      </c>
      <c r="G164" s="6">
        <v>10</v>
      </c>
      <c r="H164" s="6" t="s">
        <v>36</v>
      </c>
      <c r="I164" s="6" t="s">
        <v>36</v>
      </c>
      <c r="J164" s="6" t="s">
        <v>36</v>
      </c>
      <c r="K164" s="6" t="s">
        <v>36</v>
      </c>
      <c r="L164" s="6" t="s">
        <v>36</v>
      </c>
      <c r="M164" s="7" t="s">
        <v>36</v>
      </c>
    </row>
    <row r="165" spans="1:13" ht="15.95" customHeight="1" x14ac:dyDescent="0.2">
      <c r="A165" s="9"/>
      <c r="B165" s="9"/>
      <c r="C165" s="9"/>
      <c r="D165" s="9" t="s">
        <v>33</v>
      </c>
      <c r="E165" s="3">
        <f t="shared" si="59"/>
        <v>658</v>
      </c>
      <c r="F165" s="6">
        <v>552</v>
      </c>
      <c r="G165" s="6">
        <v>68</v>
      </c>
      <c r="H165" s="6">
        <v>26</v>
      </c>
      <c r="I165" s="6">
        <v>4</v>
      </c>
      <c r="J165" s="6">
        <v>4</v>
      </c>
      <c r="K165" s="6">
        <v>4</v>
      </c>
      <c r="L165" s="6" t="s">
        <v>36</v>
      </c>
      <c r="M165" s="7" t="s">
        <v>36</v>
      </c>
    </row>
    <row r="166" spans="1:13" ht="15.95" customHeight="1" x14ac:dyDescent="0.2">
      <c r="A166" s="9"/>
      <c r="B166" s="9"/>
      <c r="C166" s="9"/>
      <c r="D166" s="9" t="s">
        <v>20</v>
      </c>
      <c r="E166" s="3">
        <f t="shared" si="59"/>
        <v>41</v>
      </c>
      <c r="F166" s="6">
        <v>36</v>
      </c>
      <c r="G166" s="6">
        <v>2</v>
      </c>
      <c r="H166" s="6">
        <v>2</v>
      </c>
      <c r="I166" s="6" t="s">
        <v>36</v>
      </c>
      <c r="J166" s="6" t="s">
        <v>36</v>
      </c>
      <c r="K166" s="6">
        <v>1</v>
      </c>
      <c r="L166" s="6" t="s">
        <v>36</v>
      </c>
      <c r="M166" s="7" t="s">
        <v>36</v>
      </c>
    </row>
    <row r="167" spans="1:13" ht="15.95" customHeight="1" x14ac:dyDescent="0.2">
      <c r="A167" s="9"/>
      <c r="B167" s="9"/>
      <c r="C167" s="9"/>
      <c r="D167" s="14" t="s">
        <v>25</v>
      </c>
      <c r="E167" s="3">
        <f t="shared" si="59"/>
        <v>23</v>
      </c>
      <c r="F167" s="6">
        <v>21</v>
      </c>
      <c r="G167" s="6">
        <v>2</v>
      </c>
      <c r="H167" s="6" t="s">
        <v>36</v>
      </c>
      <c r="I167" s="6" t="s">
        <v>36</v>
      </c>
      <c r="J167" s="6" t="s">
        <v>36</v>
      </c>
      <c r="K167" s="6" t="s">
        <v>36</v>
      </c>
      <c r="L167" s="6" t="s">
        <v>36</v>
      </c>
      <c r="M167" s="7" t="s">
        <v>36</v>
      </c>
    </row>
    <row r="168" spans="1:13" ht="15.95" customHeight="1" x14ac:dyDescent="0.2">
      <c r="A168" s="9"/>
      <c r="B168" s="9"/>
      <c r="C168" s="9" t="s">
        <v>34</v>
      </c>
      <c r="D168" s="14"/>
      <c r="E168" s="3">
        <f t="shared" si="59"/>
        <v>15</v>
      </c>
      <c r="F168" s="6">
        <v>13</v>
      </c>
      <c r="G168" s="6">
        <v>2</v>
      </c>
      <c r="H168" s="6" t="s">
        <v>36</v>
      </c>
      <c r="I168" s="6" t="s">
        <v>36</v>
      </c>
      <c r="J168" s="6" t="s">
        <v>36</v>
      </c>
      <c r="K168" s="6" t="s">
        <v>36</v>
      </c>
      <c r="L168" s="6" t="s">
        <v>36</v>
      </c>
      <c r="M168" s="7" t="s">
        <v>36</v>
      </c>
    </row>
    <row r="169" spans="1:13" ht="15.95" customHeight="1" x14ac:dyDescent="0.2">
      <c r="A169" s="9"/>
      <c r="B169" s="9"/>
      <c r="C169" s="9" t="s">
        <v>35</v>
      </c>
      <c r="D169" s="9"/>
      <c r="E169" s="3">
        <f>SUM(E170:E171)</f>
        <v>48</v>
      </c>
      <c r="F169" s="3">
        <f t="shared" ref="F169:K169" si="60">SUM(F170:F171)</f>
        <v>38</v>
      </c>
      <c r="G169" s="3">
        <f t="shared" si="60"/>
        <v>5</v>
      </c>
      <c r="H169" s="3">
        <f t="shared" si="60"/>
        <v>3</v>
      </c>
      <c r="I169" s="13" t="s">
        <v>36</v>
      </c>
      <c r="J169" s="3">
        <f t="shared" si="60"/>
        <v>1</v>
      </c>
      <c r="K169" s="3">
        <f t="shared" si="60"/>
        <v>1</v>
      </c>
      <c r="L169" s="13" t="s">
        <v>36</v>
      </c>
      <c r="M169" s="13" t="s">
        <v>36</v>
      </c>
    </row>
    <row r="170" spans="1:13" ht="15.95" customHeight="1" x14ac:dyDescent="0.2">
      <c r="A170" s="9"/>
      <c r="B170" s="9"/>
      <c r="C170" s="9"/>
      <c r="D170" s="9" t="s">
        <v>27</v>
      </c>
      <c r="E170" s="3">
        <f t="shared" ref="E170:E177" si="61">SUM(F170:M170)</f>
        <v>43</v>
      </c>
      <c r="F170" s="6">
        <v>33</v>
      </c>
      <c r="G170" s="6">
        <v>5</v>
      </c>
      <c r="H170" s="6">
        <v>3</v>
      </c>
      <c r="I170" s="6" t="s">
        <v>36</v>
      </c>
      <c r="J170" s="6">
        <v>1</v>
      </c>
      <c r="K170" s="6">
        <v>1</v>
      </c>
      <c r="L170" s="6" t="s">
        <v>36</v>
      </c>
      <c r="M170" s="7" t="s">
        <v>36</v>
      </c>
    </row>
    <row r="171" spans="1:13" ht="15.95" customHeight="1" x14ac:dyDescent="0.2">
      <c r="A171" s="9"/>
      <c r="B171" s="9"/>
      <c r="C171" s="9"/>
      <c r="D171" s="9" t="s">
        <v>29</v>
      </c>
      <c r="E171" s="3">
        <f t="shared" si="61"/>
        <v>5</v>
      </c>
      <c r="F171" s="6">
        <v>5</v>
      </c>
      <c r="G171" s="6" t="s">
        <v>36</v>
      </c>
      <c r="H171" s="6" t="s">
        <v>36</v>
      </c>
      <c r="I171" s="6" t="s">
        <v>36</v>
      </c>
      <c r="J171" s="6" t="s">
        <v>36</v>
      </c>
      <c r="K171" s="6" t="s">
        <v>36</v>
      </c>
      <c r="L171" s="6" t="s">
        <v>36</v>
      </c>
      <c r="M171" s="7" t="s">
        <v>36</v>
      </c>
    </row>
    <row r="172" spans="1:13" ht="15.95" customHeight="1" x14ac:dyDescent="0.2">
      <c r="A172" s="9"/>
      <c r="B172" s="9"/>
      <c r="C172" s="9" t="s">
        <v>26</v>
      </c>
      <c r="D172" s="9"/>
      <c r="E172" s="3">
        <f t="shared" si="61"/>
        <v>13</v>
      </c>
      <c r="F172" s="6">
        <v>10</v>
      </c>
      <c r="G172" s="6">
        <v>2</v>
      </c>
      <c r="H172" s="6" t="s">
        <v>36</v>
      </c>
      <c r="I172" s="6">
        <v>1</v>
      </c>
      <c r="J172" s="6" t="s">
        <v>36</v>
      </c>
      <c r="K172" s="6" t="s">
        <v>36</v>
      </c>
      <c r="L172" s="6" t="s">
        <v>36</v>
      </c>
      <c r="M172" s="7" t="s">
        <v>36</v>
      </c>
    </row>
    <row r="173" spans="1:13" ht="15.95" customHeight="1" x14ac:dyDescent="0.2">
      <c r="A173" s="9"/>
      <c r="B173" s="9"/>
      <c r="C173" s="9" t="s">
        <v>21</v>
      </c>
      <c r="E173" s="3">
        <f t="shared" si="61"/>
        <v>1</v>
      </c>
      <c r="F173" s="6">
        <v>1</v>
      </c>
      <c r="G173" s="6" t="s">
        <v>36</v>
      </c>
      <c r="H173" s="6" t="s">
        <v>36</v>
      </c>
      <c r="I173" s="6" t="s">
        <v>36</v>
      </c>
      <c r="J173" s="6" t="s">
        <v>36</v>
      </c>
      <c r="K173" s="6" t="s">
        <v>36</v>
      </c>
      <c r="L173" s="6" t="s">
        <v>36</v>
      </c>
      <c r="M173" s="7" t="s">
        <v>36</v>
      </c>
    </row>
    <row r="174" spans="1:13" ht="15.95" customHeight="1" x14ac:dyDescent="0.2">
      <c r="A174" s="9"/>
      <c r="B174" s="9"/>
      <c r="C174" s="9" t="s">
        <v>10</v>
      </c>
      <c r="E174" s="3">
        <f t="shared" si="61"/>
        <v>38</v>
      </c>
      <c r="F174" s="6">
        <v>30</v>
      </c>
      <c r="G174" s="6" t="s">
        <v>36</v>
      </c>
      <c r="H174" s="6">
        <v>7</v>
      </c>
      <c r="I174" s="6" t="s">
        <v>36</v>
      </c>
      <c r="J174" s="6" t="s">
        <v>36</v>
      </c>
      <c r="K174" s="6">
        <v>1</v>
      </c>
      <c r="L174" s="6" t="s">
        <v>36</v>
      </c>
      <c r="M174" s="7" t="s">
        <v>36</v>
      </c>
    </row>
    <row r="175" spans="1:13" ht="18" customHeight="1" x14ac:dyDescent="0.2">
      <c r="A175" s="9"/>
      <c r="B175" s="9" t="s">
        <v>14</v>
      </c>
      <c r="C175" s="9"/>
      <c r="E175" s="3">
        <f t="shared" si="61"/>
        <v>2</v>
      </c>
      <c r="F175" s="6">
        <v>2</v>
      </c>
      <c r="G175" s="6" t="s">
        <v>36</v>
      </c>
      <c r="H175" s="6" t="s">
        <v>36</v>
      </c>
      <c r="I175" s="6" t="s">
        <v>36</v>
      </c>
      <c r="J175" s="6" t="s">
        <v>36</v>
      </c>
      <c r="K175" s="6" t="s">
        <v>36</v>
      </c>
      <c r="L175" s="6" t="s">
        <v>36</v>
      </c>
      <c r="M175" s="7" t="s">
        <v>36</v>
      </c>
    </row>
    <row r="176" spans="1:13" ht="18" customHeight="1" x14ac:dyDescent="0.2">
      <c r="A176" s="9"/>
      <c r="B176" s="9" t="s">
        <v>15</v>
      </c>
      <c r="C176" s="9"/>
      <c r="D176" s="9"/>
      <c r="E176" s="3">
        <f t="shared" si="61"/>
        <v>3</v>
      </c>
      <c r="F176" s="6">
        <v>3</v>
      </c>
      <c r="G176" s="6" t="s">
        <v>36</v>
      </c>
      <c r="H176" s="6" t="s">
        <v>36</v>
      </c>
      <c r="I176" s="6" t="s">
        <v>36</v>
      </c>
      <c r="J176" s="6" t="s">
        <v>36</v>
      </c>
      <c r="K176" s="6" t="s">
        <v>36</v>
      </c>
      <c r="L176" s="6" t="s">
        <v>36</v>
      </c>
      <c r="M176" s="7" t="s">
        <v>36</v>
      </c>
    </row>
    <row r="177" spans="1:13" ht="18" customHeight="1" x14ac:dyDescent="0.2">
      <c r="A177" s="9"/>
      <c r="B177" s="9" t="s">
        <v>45</v>
      </c>
      <c r="C177" s="9"/>
      <c r="D177" s="9"/>
      <c r="E177" s="3">
        <f t="shared" si="61"/>
        <v>58</v>
      </c>
      <c r="F177" s="6">
        <v>45</v>
      </c>
      <c r="G177" s="6">
        <v>10</v>
      </c>
      <c r="H177" s="6">
        <v>3</v>
      </c>
      <c r="I177" s="6" t="s">
        <v>36</v>
      </c>
      <c r="J177" s="6" t="s">
        <v>36</v>
      </c>
      <c r="K177" s="6" t="s">
        <v>36</v>
      </c>
      <c r="L177" s="6" t="s">
        <v>36</v>
      </c>
      <c r="M177" s="7" t="s">
        <v>36</v>
      </c>
    </row>
    <row r="178" spans="1:13" ht="12.2" customHeight="1" x14ac:dyDescent="0.2">
      <c r="A178" s="28"/>
      <c r="B178" s="28"/>
      <c r="C178" s="28"/>
      <c r="D178" s="16"/>
      <c r="E178" s="10"/>
      <c r="F178" s="23"/>
      <c r="G178" s="23"/>
      <c r="H178" s="11"/>
      <c r="I178" s="11"/>
      <c r="J178" s="11"/>
      <c r="K178" s="11"/>
      <c r="L178" s="11"/>
      <c r="M178" s="12"/>
    </row>
    <row r="179" spans="1:13" s="9" customFormat="1" ht="12.2" customHeight="1" x14ac:dyDescent="0.2">
      <c r="E179" s="36"/>
      <c r="F179" s="37"/>
      <c r="G179" s="37"/>
    </row>
    <row r="180" spans="1:13" ht="15" customHeight="1" x14ac:dyDescent="0.2">
      <c r="A180" s="39" t="s">
        <v>43</v>
      </c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</row>
    <row r="181" spans="1:13" ht="13.5" customHeight="1" x14ac:dyDescent="0.2">
      <c r="A181" s="17" t="s">
        <v>44</v>
      </c>
      <c r="B181" s="17"/>
      <c r="E181" s="17"/>
      <c r="H181" s="17"/>
      <c r="I181" s="17"/>
      <c r="J181" s="17"/>
      <c r="K181" s="18"/>
      <c r="L181" s="19"/>
      <c r="M181" s="19"/>
    </row>
    <row r="182" spans="1:13" ht="15" customHeight="1" x14ac:dyDescent="0.2">
      <c r="A182" s="38" t="s">
        <v>40</v>
      </c>
      <c r="B182" s="38"/>
      <c r="E182" s="8"/>
      <c r="K182" s="15"/>
      <c r="L182" s="20"/>
      <c r="M182" s="20"/>
    </row>
    <row r="183" spans="1:13" ht="15" customHeight="1" x14ac:dyDescent="0.2">
      <c r="A183" s="8" t="s">
        <v>22</v>
      </c>
    </row>
    <row r="184" spans="1:13" ht="18.95" customHeight="1" x14ac:dyDescent="0.2"/>
    <row r="185" spans="1:13" ht="18" customHeight="1" x14ac:dyDescent="0.2"/>
    <row r="186" spans="1:13" ht="18" customHeight="1" x14ac:dyDescent="0.2"/>
  </sheetData>
  <mergeCells count="11">
    <mergeCell ref="A1:M1"/>
    <mergeCell ref="A2:M2"/>
    <mergeCell ref="A4:D6"/>
    <mergeCell ref="E5:E6"/>
    <mergeCell ref="E4:M4"/>
    <mergeCell ref="F5:M5"/>
    <mergeCell ref="A180:M180"/>
    <mergeCell ref="A8:D8"/>
    <mergeCell ref="A52:D52"/>
    <mergeCell ref="A96:D96"/>
    <mergeCell ref="A134:D13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I10:K10 I54:J54 I98 I136:K136 F136:H136 F98:H98 F54:H54 G10:H10 F162:G162 F122" formulaRange="1"/>
    <ignoredError sqref="E26 E31 E43 E75 E109 I21:M21 E21:H21 E114 E70 F26:G26 E65 E87 E147 E152 E157 E169" formula="1"/>
    <ignoredError sqref="F169 F87 F65:G65 F109 F114 F14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451-26</vt:lpstr>
      <vt:lpstr>'451-26'!Títulos_a_imprimir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2022-04-28T21:50:18Z</cp:lastPrinted>
  <dcterms:created xsi:type="dcterms:W3CDTF">2017-11-21T18:55:44Z</dcterms:created>
  <dcterms:modified xsi:type="dcterms:W3CDTF">2022-05-16T16:32:35Z</dcterms:modified>
</cp:coreProperties>
</file>