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2\ACCIDENTE DE TRANSITO\"/>
    </mc:Choice>
  </mc:AlternateContent>
  <bookViews>
    <workbookView xWindow="0" yWindow="0" windowWidth="21600" windowHeight="10425"/>
  </bookViews>
  <sheets>
    <sheet name="451-25" sheetId="1" r:id="rId1"/>
  </sheets>
  <definedNames>
    <definedName name="_xlnm.Print_Titles" localSheetId="0">'451-25'!$1:$8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G51" i="1" l="1"/>
  <c r="H51" i="1"/>
  <c r="I51" i="1"/>
  <c r="J51" i="1"/>
  <c r="K51" i="1"/>
  <c r="D10" i="1" l="1"/>
  <c r="D11" i="1"/>
  <c r="D101" i="1" l="1"/>
  <c r="D100" i="1" s="1"/>
  <c r="E11" i="1"/>
  <c r="E10" i="1" s="1"/>
  <c r="D38" i="1"/>
  <c r="F38" i="1"/>
  <c r="F37" i="1" s="1"/>
  <c r="D127" i="1"/>
  <c r="D128" i="1"/>
  <c r="G127" i="1"/>
  <c r="G126" i="1" s="1"/>
  <c r="J101" i="1"/>
  <c r="L101" i="1"/>
  <c r="L100" i="1"/>
  <c r="E101" i="1"/>
  <c r="E100" i="1" s="1"/>
  <c r="F101" i="1"/>
  <c r="F100" i="1" s="1"/>
  <c r="G101" i="1"/>
  <c r="G100" i="1" s="1"/>
  <c r="H101" i="1"/>
  <c r="H100" i="1" s="1"/>
  <c r="I101" i="1"/>
  <c r="I100" i="1" s="1"/>
  <c r="J100" i="1"/>
  <c r="K101" i="1"/>
  <c r="K100" i="1" s="1"/>
  <c r="F82" i="1"/>
  <c r="G83" i="1"/>
  <c r="F83" i="1"/>
  <c r="G82" i="1"/>
  <c r="H83" i="1"/>
  <c r="H82" i="1" s="1"/>
  <c r="I83" i="1"/>
  <c r="I82" i="1" s="1"/>
  <c r="J83" i="1"/>
  <c r="J82" i="1" s="1"/>
  <c r="K83" i="1"/>
  <c r="K82" i="1" s="1"/>
  <c r="L83" i="1"/>
  <c r="L82" i="1" s="1"/>
  <c r="D83" i="1"/>
  <c r="D82" i="1" s="1"/>
  <c r="D78" i="1"/>
  <c r="D64" i="1"/>
  <c r="D65" i="1"/>
  <c r="D55" i="1"/>
  <c r="D56" i="1"/>
  <c r="E55" i="1"/>
  <c r="F55" i="1"/>
  <c r="G55" i="1"/>
  <c r="H55" i="1"/>
  <c r="I55" i="1"/>
  <c r="J55" i="1"/>
  <c r="K55" i="1"/>
  <c r="L55" i="1"/>
  <c r="E56" i="1"/>
  <c r="F56" i="1"/>
  <c r="G56" i="1"/>
  <c r="H56" i="1"/>
  <c r="I56" i="1"/>
  <c r="J56" i="1"/>
  <c r="K56" i="1"/>
  <c r="L56" i="1"/>
  <c r="H126" i="1"/>
  <c r="I126" i="1"/>
  <c r="J126" i="1"/>
  <c r="K126" i="1"/>
  <c r="L126" i="1"/>
  <c r="H127" i="1"/>
  <c r="I127" i="1"/>
  <c r="J127" i="1"/>
  <c r="K127" i="1"/>
  <c r="L127" i="1"/>
  <c r="L113" i="1"/>
  <c r="K113" i="1"/>
  <c r="J113" i="1"/>
  <c r="I113" i="1"/>
  <c r="G113" i="1"/>
  <c r="H113" i="1"/>
  <c r="F113" i="1"/>
  <c r="F110" i="1"/>
  <c r="G46" i="1"/>
  <c r="G37" i="1"/>
  <c r="H37" i="1"/>
  <c r="I37" i="1"/>
  <c r="J37" i="1"/>
  <c r="K37" i="1"/>
  <c r="L37" i="1"/>
  <c r="G38" i="1"/>
  <c r="H38" i="1"/>
  <c r="I38" i="1"/>
  <c r="J38" i="1"/>
  <c r="K38" i="1"/>
  <c r="L38" i="1"/>
  <c r="F20" i="1"/>
  <c r="F10" i="1"/>
  <c r="G10" i="1"/>
  <c r="H10" i="1"/>
  <c r="I10" i="1"/>
  <c r="J10" i="1"/>
  <c r="K10" i="1"/>
  <c r="L10" i="1"/>
  <c r="F11" i="1"/>
  <c r="G11" i="1"/>
  <c r="H11" i="1"/>
  <c r="I11" i="1"/>
  <c r="J11" i="1"/>
  <c r="K11" i="1"/>
  <c r="L11" i="1"/>
  <c r="L109" i="1" l="1"/>
  <c r="K109" i="1"/>
  <c r="J109" i="1"/>
  <c r="I109" i="1"/>
  <c r="H109" i="1"/>
  <c r="G109" i="1"/>
  <c r="F109" i="1"/>
  <c r="I46" i="1"/>
  <c r="J46" i="1"/>
  <c r="K46" i="1"/>
  <c r="H46" i="1"/>
  <c r="G45" i="1" l="1"/>
  <c r="D134" i="1"/>
  <c r="D133" i="1"/>
  <c r="I48" i="1" l="1"/>
  <c r="H48" i="1"/>
  <c r="H50" i="1"/>
  <c r="G50" i="1"/>
  <c r="G49" i="1"/>
  <c r="G48" i="1"/>
  <c r="G39" i="1"/>
  <c r="E53" i="1"/>
  <c r="H47" i="1"/>
  <c r="J47" i="1"/>
  <c r="G47" i="1"/>
  <c r="K32" i="1"/>
  <c r="J32" i="1"/>
  <c r="I32" i="1"/>
  <c r="H32" i="1"/>
  <c r="G32" i="1"/>
  <c r="G29" i="1"/>
  <c r="J48" i="1"/>
  <c r="K48" i="1"/>
  <c r="L48" i="1"/>
  <c r="H49" i="1"/>
  <c r="I49" i="1"/>
  <c r="F50" i="1"/>
  <c r="I50" i="1"/>
  <c r="J50" i="1"/>
  <c r="L50" i="1"/>
  <c r="G52" i="1"/>
  <c r="I52" i="1"/>
  <c r="J52" i="1"/>
  <c r="K52" i="1"/>
  <c r="G53" i="1"/>
  <c r="H53" i="1"/>
  <c r="I53" i="1"/>
  <c r="J53" i="1"/>
  <c r="K53" i="1"/>
  <c r="L53" i="1"/>
  <c r="F40" i="1"/>
  <c r="G40" i="1"/>
  <c r="H40" i="1"/>
  <c r="I40" i="1"/>
  <c r="J40" i="1"/>
  <c r="K40" i="1"/>
  <c r="L40" i="1"/>
  <c r="F41" i="1"/>
  <c r="G41" i="1"/>
  <c r="H41" i="1"/>
  <c r="I41" i="1"/>
  <c r="J41" i="1"/>
  <c r="K41" i="1"/>
  <c r="L41" i="1"/>
  <c r="F42" i="1"/>
  <c r="G42" i="1"/>
  <c r="H42" i="1"/>
  <c r="I42" i="1"/>
  <c r="J42" i="1"/>
  <c r="K42" i="1"/>
  <c r="L42" i="1"/>
  <c r="F43" i="1"/>
  <c r="G43" i="1"/>
  <c r="H43" i="1"/>
  <c r="I43" i="1"/>
  <c r="J43" i="1"/>
  <c r="K43" i="1"/>
  <c r="L43" i="1"/>
  <c r="G44" i="1"/>
  <c r="H44" i="1"/>
  <c r="I44" i="1"/>
  <c r="J44" i="1"/>
  <c r="K44" i="1"/>
  <c r="L44" i="1"/>
  <c r="H39" i="1"/>
  <c r="I39" i="1"/>
  <c r="J39" i="1"/>
  <c r="K39" i="1"/>
  <c r="L39" i="1"/>
  <c r="G34" i="1"/>
  <c r="H34" i="1"/>
  <c r="I34" i="1"/>
  <c r="J34" i="1"/>
  <c r="K34" i="1"/>
  <c r="L34" i="1"/>
  <c r="G35" i="1"/>
  <c r="H35" i="1"/>
  <c r="I35" i="1"/>
  <c r="J35" i="1"/>
  <c r="K35" i="1"/>
  <c r="L35" i="1"/>
  <c r="E30" i="1"/>
  <c r="F30" i="1"/>
  <c r="G30" i="1"/>
  <c r="H30" i="1"/>
  <c r="I30" i="1"/>
  <c r="J30" i="1"/>
  <c r="K30" i="1"/>
  <c r="L30" i="1"/>
  <c r="G31" i="1"/>
  <c r="H31" i="1"/>
  <c r="I31" i="1"/>
  <c r="J31" i="1"/>
  <c r="K31" i="1"/>
  <c r="L31" i="1"/>
  <c r="H29" i="1"/>
  <c r="I29" i="1"/>
  <c r="J29" i="1"/>
  <c r="K29" i="1"/>
  <c r="L29" i="1"/>
  <c r="F25" i="1"/>
  <c r="G25" i="1"/>
  <c r="H25" i="1"/>
  <c r="I25" i="1"/>
  <c r="J25" i="1"/>
  <c r="K25" i="1"/>
  <c r="L25" i="1"/>
  <c r="G26" i="1"/>
  <c r="H26" i="1"/>
  <c r="I26" i="1"/>
  <c r="J26" i="1"/>
  <c r="K26" i="1"/>
  <c r="G27" i="1"/>
  <c r="H27" i="1"/>
  <c r="I27" i="1"/>
  <c r="L27" i="1"/>
  <c r="F24" i="1"/>
  <c r="G24" i="1"/>
  <c r="H24" i="1"/>
  <c r="I24" i="1"/>
  <c r="J24" i="1"/>
  <c r="K24" i="1"/>
  <c r="L24" i="1"/>
  <c r="F21" i="1"/>
  <c r="G21" i="1"/>
  <c r="H21" i="1"/>
  <c r="I21" i="1"/>
  <c r="J21" i="1"/>
  <c r="K21" i="1"/>
  <c r="L21" i="1"/>
  <c r="F22" i="1"/>
  <c r="G22" i="1"/>
  <c r="H22" i="1"/>
  <c r="I22" i="1"/>
  <c r="J22" i="1"/>
  <c r="K22" i="1"/>
  <c r="L22" i="1"/>
  <c r="E13" i="1"/>
  <c r="F13" i="1"/>
  <c r="G13" i="1"/>
  <c r="H13" i="1"/>
  <c r="I13" i="1"/>
  <c r="J13" i="1"/>
  <c r="K13" i="1"/>
  <c r="L13" i="1"/>
  <c r="E14" i="1"/>
  <c r="F14" i="1"/>
  <c r="G14" i="1"/>
  <c r="H14" i="1"/>
  <c r="I14" i="1"/>
  <c r="J14" i="1"/>
  <c r="K14" i="1"/>
  <c r="L14" i="1"/>
  <c r="F15" i="1"/>
  <c r="G15" i="1"/>
  <c r="H15" i="1"/>
  <c r="I15" i="1"/>
  <c r="J15" i="1"/>
  <c r="K15" i="1"/>
  <c r="F16" i="1"/>
  <c r="G16" i="1"/>
  <c r="H16" i="1"/>
  <c r="I16" i="1"/>
  <c r="J16" i="1"/>
  <c r="K16" i="1"/>
  <c r="L16" i="1"/>
  <c r="E17" i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F12" i="1"/>
  <c r="G12" i="1"/>
  <c r="H12" i="1"/>
  <c r="I12" i="1"/>
  <c r="J12" i="1"/>
  <c r="K12" i="1"/>
  <c r="L12" i="1"/>
  <c r="E12" i="1"/>
  <c r="D111" i="1"/>
  <c r="K122" i="1"/>
  <c r="J122" i="1"/>
  <c r="H122" i="1"/>
  <c r="I122" i="1"/>
  <c r="G122" i="1"/>
  <c r="D124" i="1"/>
  <c r="G90" i="1"/>
  <c r="H90" i="1"/>
  <c r="I90" i="1"/>
  <c r="J90" i="1"/>
  <c r="K90" i="1"/>
  <c r="D116" i="1"/>
  <c r="D105" i="1"/>
  <c r="D60" i="1"/>
  <c r="E73" i="1"/>
  <c r="L122" i="1"/>
  <c r="J28" i="1" l="1"/>
  <c r="J33" i="1"/>
  <c r="G28" i="1"/>
  <c r="H28" i="1"/>
  <c r="I33" i="1"/>
  <c r="L33" i="1"/>
  <c r="H33" i="1"/>
  <c r="K33" i="1"/>
  <c r="G33" i="1"/>
  <c r="K28" i="1"/>
  <c r="E28" i="1"/>
  <c r="I28" i="1"/>
  <c r="D15" i="1"/>
  <c r="L28" i="1"/>
  <c r="D138" i="1"/>
  <c r="D137" i="1"/>
  <c r="D136" i="1"/>
  <c r="D126" i="1" s="1"/>
  <c r="D135" i="1"/>
  <c r="D132" i="1"/>
  <c r="D131" i="1"/>
  <c r="D130" i="1"/>
  <c r="D129" i="1"/>
  <c r="D123" i="1"/>
  <c r="D122" i="1" s="1"/>
  <c r="D121" i="1"/>
  <c r="D120" i="1"/>
  <c r="D119" i="1"/>
  <c r="L118" i="1"/>
  <c r="K118" i="1"/>
  <c r="J118" i="1"/>
  <c r="I118" i="1"/>
  <c r="H118" i="1"/>
  <c r="G118" i="1"/>
  <c r="D117" i="1"/>
  <c r="D115" i="1"/>
  <c r="D114" i="1"/>
  <c r="D112" i="1"/>
  <c r="K110" i="1"/>
  <c r="J110" i="1"/>
  <c r="I110" i="1"/>
  <c r="H110" i="1"/>
  <c r="G110" i="1"/>
  <c r="D108" i="1"/>
  <c r="D107" i="1"/>
  <c r="D106" i="1"/>
  <c r="D104" i="1"/>
  <c r="D103" i="1"/>
  <c r="D102" i="1"/>
  <c r="D72" i="1"/>
  <c r="D44" i="1"/>
  <c r="F99" i="1" l="1"/>
  <c r="D118" i="1"/>
  <c r="H99" i="1"/>
  <c r="E99" i="1"/>
  <c r="D113" i="1"/>
  <c r="J99" i="1"/>
  <c r="K99" i="1"/>
  <c r="G99" i="1"/>
  <c r="L99" i="1"/>
  <c r="I99" i="1"/>
  <c r="D110" i="1"/>
  <c r="D109" i="1" l="1"/>
  <c r="D99" i="1" s="1"/>
  <c r="L78" i="1"/>
  <c r="K78" i="1"/>
  <c r="J78" i="1"/>
  <c r="I78" i="1"/>
  <c r="H78" i="1"/>
  <c r="D62" i="1" l="1"/>
  <c r="D89" i="1" l="1"/>
  <c r="D66" i="1"/>
  <c r="D67" i="1"/>
  <c r="F68" i="1"/>
  <c r="G68" i="1"/>
  <c r="H68" i="1"/>
  <c r="I68" i="1"/>
  <c r="J68" i="1"/>
  <c r="K68" i="1"/>
  <c r="L68" i="1"/>
  <c r="D69" i="1"/>
  <c r="D70" i="1"/>
  <c r="D61" i="1"/>
  <c r="D51" i="1" l="1"/>
  <c r="D52" i="1"/>
  <c r="D96" i="1"/>
  <c r="D97" i="1"/>
  <c r="D53" i="1" l="1"/>
  <c r="D98" i="1"/>
  <c r="E54" i="1" l="1"/>
  <c r="D85" i="1" l="1"/>
  <c r="D86" i="1"/>
  <c r="D87" i="1"/>
  <c r="D88" i="1"/>
  <c r="D91" i="1"/>
  <c r="D92" i="1"/>
  <c r="G65" i="1"/>
  <c r="G64" i="1" s="1"/>
  <c r="L65" i="1"/>
  <c r="L64" i="1" s="1"/>
  <c r="K65" i="1"/>
  <c r="K64" i="1" s="1"/>
  <c r="J65" i="1"/>
  <c r="J64" i="1" s="1"/>
  <c r="I65" i="1"/>
  <c r="I64" i="1" s="1"/>
  <c r="H65" i="1"/>
  <c r="H64" i="1" s="1"/>
  <c r="F65" i="1"/>
  <c r="F64" i="1" s="1"/>
  <c r="D95" i="1"/>
  <c r="D94" i="1"/>
  <c r="D93" i="1"/>
  <c r="D63" i="1"/>
  <c r="D48" i="1"/>
  <c r="D49" i="1"/>
  <c r="D37" i="1" s="1"/>
  <c r="D50" i="1"/>
  <c r="G20" i="1"/>
  <c r="H20" i="1"/>
  <c r="I20" i="1"/>
  <c r="J20" i="1"/>
  <c r="K20" i="1"/>
  <c r="L20" i="1"/>
  <c r="D27" i="1"/>
  <c r="D18" i="1"/>
  <c r="D17" i="1"/>
  <c r="E9" i="1" l="1"/>
  <c r="D90" i="1"/>
  <c r="F73" i="1"/>
  <c r="D12" i="1" l="1"/>
  <c r="H45" i="1" l="1"/>
  <c r="I45" i="1"/>
  <c r="J45" i="1"/>
  <c r="K45" i="1"/>
  <c r="D16" i="1" l="1"/>
  <c r="D84" i="1" l="1"/>
  <c r="D80" i="1"/>
  <c r="D79" i="1"/>
  <c r="G78" i="1"/>
  <c r="D77" i="1"/>
  <c r="D76" i="1"/>
  <c r="D75" i="1"/>
  <c r="D74" i="1"/>
  <c r="L73" i="1"/>
  <c r="K73" i="1"/>
  <c r="J73" i="1"/>
  <c r="I73" i="1"/>
  <c r="H73" i="1"/>
  <c r="G73" i="1"/>
  <c r="D71" i="1"/>
  <c r="D68" i="1" s="1"/>
  <c r="D59" i="1"/>
  <c r="D58" i="1"/>
  <c r="D57" i="1"/>
  <c r="D47" i="1"/>
  <c r="D46" i="1"/>
  <c r="D43" i="1"/>
  <c r="D42" i="1"/>
  <c r="D41" i="1"/>
  <c r="D40" i="1"/>
  <c r="D39" i="1"/>
  <c r="D35" i="1"/>
  <c r="D34" i="1"/>
  <c r="D32" i="1"/>
  <c r="D31" i="1"/>
  <c r="D30" i="1"/>
  <c r="D29" i="1"/>
  <c r="F28" i="1"/>
  <c r="D26" i="1"/>
  <c r="D25" i="1"/>
  <c r="D24" i="1"/>
  <c r="L23" i="1"/>
  <c r="L19" i="1" s="1"/>
  <c r="K23" i="1"/>
  <c r="K19" i="1" s="1"/>
  <c r="J23" i="1"/>
  <c r="J19" i="1" s="1"/>
  <c r="I23" i="1"/>
  <c r="I19" i="1" s="1"/>
  <c r="H23" i="1"/>
  <c r="H19" i="1" s="1"/>
  <c r="G23" i="1"/>
  <c r="G19" i="1" s="1"/>
  <c r="G9" i="1" s="1"/>
  <c r="F23" i="1"/>
  <c r="F19" i="1" s="1"/>
  <c r="D22" i="1"/>
  <c r="D21" i="1"/>
  <c r="D14" i="1"/>
  <c r="D13" i="1"/>
  <c r="D33" i="1" l="1"/>
  <c r="D28" i="1"/>
  <c r="K9" i="1"/>
  <c r="D23" i="1"/>
  <c r="F9" i="1"/>
  <c r="J9" i="1"/>
  <c r="L9" i="1"/>
  <c r="H9" i="1"/>
  <c r="I9" i="1"/>
  <c r="F54" i="1"/>
  <c r="H54" i="1"/>
  <c r="L54" i="1"/>
  <c r="D73" i="1"/>
  <c r="I54" i="1"/>
  <c r="J54" i="1"/>
  <c r="G54" i="1"/>
  <c r="K54" i="1"/>
  <c r="D20" i="1"/>
  <c r="D19" i="1" l="1"/>
  <c r="D54" i="1"/>
  <c r="D9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2 VCONDUCTOR.odc" keepAlive="1" name="PAIRCA-PAN01_SQL2008 SOCIALES22 VCONDUCTOR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6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<sst xmlns="http://schemas.openxmlformats.org/spreadsheetml/2006/main" count="406" uniqueCount="47">
  <si>
    <t>Conductores implicados en accidentes de tránsito</t>
  </si>
  <si>
    <t>Total</t>
  </si>
  <si>
    <t>15 - 19</t>
  </si>
  <si>
    <t>20 - 29</t>
  </si>
  <si>
    <t>30 - 39</t>
  </si>
  <si>
    <t>40 - 49</t>
  </si>
  <si>
    <t>50 - 59</t>
  </si>
  <si>
    <t xml:space="preserve">Oficial (funcionario público y  </t>
  </si>
  <si>
    <t xml:space="preserve">Grupos de edad </t>
  </si>
  <si>
    <t>Particular</t>
  </si>
  <si>
    <t>Microbús</t>
  </si>
  <si>
    <t>Comercial</t>
  </si>
  <si>
    <t>Ómnibus</t>
  </si>
  <si>
    <t>Camión</t>
  </si>
  <si>
    <t>Mula</t>
  </si>
  <si>
    <t>Grúa</t>
  </si>
  <si>
    <t>Ambulancia</t>
  </si>
  <si>
    <t>Taxi</t>
  </si>
  <si>
    <t>Bus colegial</t>
  </si>
  <si>
    <t>Diplomático y consular</t>
  </si>
  <si>
    <t>60 y más</t>
  </si>
  <si>
    <t xml:space="preserve">    propiedad del Estado)</t>
  </si>
  <si>
    <t>Misión internacional</t>
  </si>
  <si>
    <t>Otro</t>
  </si>
  <si>
    <t>Hombres</t>
  </si>
  <si>
    <t xml:space="preserve">     propiedad del Estado)</t>
  </si>
  <si>
    <t>Mujeres</t>
  </si>
  <si>
    <t>Menos de 15</t>
  </si>
  <si>
    <t>Bicicleta</t>
  </si>
  <si>
    <t>Motocicleta y motoneta</t>
  </si>
  <si>
    <t>Fuente: Departamento de Operaciones del Tránsito de la Policía Nacional.</t>
  </si>
  <si>
    <t>-</t>
  </si>
  <si>
    <t>Sexo del conductor, placa y tipo de vehículo</t>
  </si>
  <si>
    <t>No     espe- cificada</t>
  </si>
  <si>
    <t>Automóviles para pasajeros</t>
  </si>
  <si>
    <t>Camioneta</t>
  </si>
  <si>
    <t>Sedán y coupé</t>
  </si>
  <si>
    <t>Pick-up (doble cabina)</t>
  </si>
  <si>
    <t>Panel</t>
  </si>
  <si>
    <t>Camiones</t>
  </si>
  <si>
    <t xml:space="preserve">     </t>
  </si>
  <si>
    <t>- Cantidad nula o cero.</t>
  </si>
  <si>
    <t>Camiones (Camión)</t>
  </si>
  <si>
    <t>TOTAL</t>
  </si>
  <si>
    <t xml:space="preserve">Cuadro 25. CONDUCTORES IMPLICADOS EN ACCIDENTES DE TRÁNSITO EN LA </t>
  </si>
  <si>
    <t xml:space="preserve"> TIPO DE VEHÍCULO: AÑO 2022</t>
  </si>
  <si>
    <t>REPÚBLICA, POR GRUPOS DE EDAD, SEGÚN SEXO, CLASE DE PLACA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</si>
</sst>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164" fontId="1" fillId="0" borderId="7" xfId="0" applyNumberFormat="1" applyFont="1" applyFill="1" applyBorder="1" applyAlignment="1">
      <alignment horizontal="distributed"/>
    </xf>
    <xf numFmtId="164" fontId="1" fillId="0" borderId="6" xfId="0" applyNumberFormat="1" applyFont="1" applyFill="1" applyBorder="1" applyAlignment="1">
      <alignment horizontal="distributed"/>
    </xf>
    <xf numFmtId="3" fontId="1" fillId="0" borderId="7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1" fillId="0" borderId="11" xfId="0" applyFont="1" applyFill="1" applyBorder="1"/>
    <xf numFmtId="3" fontId="1" fillId="0" borderId="9" xfId="0" applyNumberFormat="1" applyFont="1" applyFill="1" applyBorder="1"/>
    <xf numFmtId="3" fontId="2" fillId="0" borderId="0" xfId="0" applyNumberFormat="1" applyFont="1" applyFill="1" applyBorder="1"/>
    <xf numFmtId="3" fontId="2" fillId="0" borderId="6" xfId="0" applyNumberFormat="1" applyFont="1" applyFill="1" applyBorder="1" applyAlignment="1">
      <alignment horizontal="right"/>
    </xf>
    <xf numFmtId="3" fontId="2" fillId="0" borderId="6" xfId="0" applyNumberFormat="1" applyFont="1" applyFill="1" applyBorder="1"/>
    <xf numFmtId="3" fontId="1" fillId="0" borderId="0" xfId="0" applyNumberFormat="1" applyFont="1" applyFill="1"/>
    <xf numFmtId="0" fontId="1" fillId="0" borderId="0" xfId="0" applyFont="1" applyFill="1" applyBorder="1" applyAlignment="1"/>
    <xf numFmtId="3" fontId="2" fillId="0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distributed"/>
    </xf>
    <xf numFmtId="3" fontId="1" fillId="0" borderId="9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distributed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/>
    <xf numFmtId="0" fontId="1" fillId="0" borderId="1" xfId="0" applyFont="1" applyFill="1" applyBorder="1"/>
    <xf numFmtId="49" fontId="0" fillId="0" borderId="0" xfId="0" quotePrefix="1" applyNumberFormat="1" applyFont="1" applyFill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distributed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tabSelected="1" zoomScale="110" zoomScaleNormal="110" workbookViewId="0">
      <selection sqref="A1:L1"/>
    </sheetView>
  </sheetViews>
  <sheetFormatPr baseColWidth="10" defaultRowHeight="20.100000000000001" customHeight="1" x14ac:dyDescent="0.2"/>
  <cols>
    <col min="1" max="2" width="1.7109375" style="1" customWidth="1"/>
    <col min="3" max="3" width="24.42578125" style="1" customWidth="1"/>
    <col min="4" max="4" width="9" style="12" customWidth="1"/>
    <col min="5" max="5" width="7.42578125" style="2" customWidth="1"/>
    <col min="6" max="11" width="6.42578125" style="2" customWidth="1"/>
    <col min="12" max="12" width="8" style="2" customWidth="1"/>
    <col min="13" max="177" width="11.42578125" style="1"/>
    <col min="178" max="178" width="39.28515625" style="1" customWidth="1"/>
    <col min="179" max="179" width="12" style="1" customWidth="1"/>
    <col min="180" max="184" width="9.85546875" style="1" customWidth="1"/>
    <col min="185" max="185" width="9.140625" style="1" customWidth="1"/>
    <col min="186" max="186" width="8.7109375" style="1" customWidth="1"/>
    <col min="187" max="187" width="11.7109375" style="1" customWidth="1"/>
    <col min="188" max="433" width="11.42578125" style="1"/>
    <col min="434" max="434" width="39.28515625" style="1" customWidth="1"/>
    <col min="435" max="435" width="12" style="1" customWidth="1"/>
    <col min="436" max="440" width="9.85546875" style="1" customWidth="1"/>
    <col min="441" max="441" width="9.140625" style="1" customWidth="1"/>
    <col min="442" max="442" width="8.7109375" style="1" customWidth="1"/>
    <col min="443" max="443" width="11.7109375" style="1" customWidth="1"/>
    <col min="444" max="689" width="11.42578125" style="1"/>
    <col min="690" max="690" width="39.28515625" style="1" customWidth="1"/>
    <col min="691" max="691" width="12" style="1" customWidth="1"/>
    <col min="692" max="696" width="9.85546875" style="1" customWidth="1"/>
    <col min="697" max="697" width="9.140625" style="1" customWidth="1"/>
    <col min="698" max="698" width="8.7109375" style="1" customWidth="1"/>
    <col min="699" max="699" width="11.7109375" style="1" customWidth="1"/>
    <col min="700" max="945" width="11.42578125" style="1"/>
    <col min="946" max="946" width="39.28515625" style="1" customWidth="1"/>
    <col min="947" max="947" width="12" style="1" customWidth="1"/>
    <col min="948" max="952" width="9.85546875" style="1" customWidth="1"/>
    <col min="953" max="953" width="9.140625" style="1" customWidth="1"/>
    <col min="954" max="954" width="8.7109375" style="1" customWidth="1"/>
    <col min="955" max="955" width="11.7109375" style="1" customWidth="1"/>
    <col min="956" max="1201" width="11.42578125" style="1"/>
    <col min="1202" max="1202" width="39.28515625" style="1" customWidth="1"/>
    <col min="1203" max="1203" width="12" style="1" customWidth="1"/>
    <col min="1204" max="1208" width="9.85546875" style="1" customWidth="1"/>
    <col min="1209" max="1209" width="9.140625" style="1" customWidth="1"/>
    <col min="1210" max="1210" width="8.7109375" style="1" customWidth="1"/>
    <col min="1211" max="1211" width="11.7109375" style="1" customWidth="1"/>
    <col min="1212" max="1457" width="11.42578125" style="1"/>
    <col min="1458" max="1458" width="39.28515625" style="1" customWidth="1"/>
    <col min="1459" max="1459" width="12" style="1" customWidth="1"/>
    <col min="1460" max="1464" width="9.85546875" style="1" customWidth="1"/>
    <col min="1465" max="1465" width="9.140625" style="1" customWidth="1"/>
    <col min="1466" max="1466" width="8.7109375" style="1" customWidth="1"/>
    <col min="1467" max="1467" width="11.7109375" style="1" customWidth="1"/>
    <col min="1468" max="1713" width="11.42578125" style="1"/>
    <col min="1714" max="1714" width="39.28515625" style="1" customWidth="1"/>
    <col min="1715" max="1715" width="12" style="1" customWidth="1"/>
    <col min="1716" max="1720" width="9.85546875" style="1" customWidth="1"/>
    <col min="1721" max="1721" width="9.140625" style="1" customWidth="1"/>
    <col min="1722" max="1722" width="8.7109375" style="1" customWidth="1"/>
    <col min="1723" max="1723" width="11.7109375" style="1" customWidth="1"/>
    <col min="1724" max="1969" width="11.42578125" style="1"/>
    <col min="1970" max="1970" width="39.28515625" style="1" customWidth="1"/>
    <col min="1971" max="1971" width="12" style="1" customWidth="1"/>
    <col min="1972" max="1976" width="9.85546875" style="1" customWidth="1"/>
    <col min="1977" max="1977" width="9.140625" style="1" customWidth="1"/>
    <col min="1978" max="1978" width="8.7109375" style="1" customWidth="1"/>
    <col min="1979" max="1979" width="11.7109375" style="1" customWidth="1"/>
    <col min="1980" max="2225" width="11.42578125" style="1"/>
    <col min="2226" max="2226" width="39.28515625" style="1" customWidth="1"/>
    <col min="2227" max="2227" width="12" style="1" customWidth="1"/>
    <col min="2228" max="2232" width="9.85546875" style="1" customWidth="1"/>
    <col min="2233" max="2233" width="9.140625" style="1" customWidth="1"/>
    <col min="2234" max="2234" width="8.7109375" style="1" customWidth="1"/>
    <col min="2235" max="2235" width="11.7109375" style="1" customWidth="1"/>
    <col min="2236" max="2481" width="11.42578125" style="1"/>
    <col min="2482" max="2482" width="39.28515625" style="1" customWidth="1"/>
    <col min="2483" max="2483" width="12" style="1" customWidth="1"/>
    <col min="2484" max="2488" width="9.85546875" style="1" customWidth="1"/>
    <col min="2489" max="2489" width="9.140625" style="1" customWidth="1"/>
    <col min="2490" max="2490" width="8.7109375" style="1" customWidth="1"/>
    <col min="2491" max="2491" width="11.7109375" style="1" customWidth="1"/>
    <col min="2492" max="2737" width="11.42578125" style="1"/>
    <col min="2738" max="2738" width="39.28515625" style="1" customWidth="1"/>
    <col min="2739" max="2739" width="12" style="1" customWidth="1"/>
    <col min="2740" max="2744" width="9.85546875" style="1" customWidth="1"/>
    <col min="2745" max="2745" width="9.140625" style="1" customWidth="1"/>
    <col min="2746" max="2746" width="8.7109375" style="1" customWidth="1"/>
    <col min="2747" max="2747" width="11.7109375" style="1" customWidth="1"/>
    <col min="2748" max="2993" width="11.42578125" style="1"/>
    <col min="2994" max="2994" width="39.28515625" style="1" customWidth="1"/>
    <col min="2995" max="2995" width="12" style="1" customWidth="1"/>
    <col min="2996" max="3000" width="9.85546875" style="1" customWidth="1"/>
    <col min="3001" max="3001" width="9.140625" style="1" customWidth="1"/>
    <col min="3002" max="3002" width="8.7109375" style="1" customWidth="1"/>
    <col min="3003" max="3003" width="11.7109375" style="1" customWidth="1"/>
    <col min="3004" max="3249" width="11.42578125" style="1"/>
    <col min="3250" max="3250" width="39.28515625" style="1" customWidth="1"/>
    <col min="3251" max="3251" width="12" style="1" customWidth="1"/>
    <col min="3252" max="3256" width="9.85546875" style="1" customWidth="1"/>
    <col min="3257" max="3257" width="9.140625" style="1" customWidth="1"/>
    <col min="3258" max="3258" width="8.7109375" style="1" customWidth="1"/>
    <col min="3259" max="3259" width="11.7109375" style="1" customWidth="1"/>
    <col min="3260" max="3505" width="11.42578125" style="1"/>
    <col min="3506" max="3506" width="39.28515625" style="1" customWidth="1"/>
    <col min="3507" max="3507" width="12" style="1" customWidth="1"/>
    <col min="3508" max="3512" width="9.85546875" style="1" customWidth="1"/>
    <col min="3513" max="3513" width="9.140625" style="1" customWidth="1"/>
    <col min="3514" max="3514" width="8.7109375" style="1" customWidth="1"/>
    <col min="3515" max="3515" width="11.7109375" style="1" customWidth="1"/>
    <col min="3516" max="3761" width="11.42578125" style="1"/>
    <col min="3762" max="3762" width="39.28515625" style="1" customWidth="1"/>
    <col min="3763" max="3763" width="12" style="1" customWidth="1"/>
    <col min="3764" max="3768" width="9.85546875" style="1" customWidth="1"/>
    <col min="3769" max="3769" width="9.140625" style="1" customWidth="1"/>
    <col min="3770" max="3770" width="8.7109375" style="1" customWidth="1"/>
    <col min="3771" max="3771" width="11.7109375" style="1" customWidth="1"/>
    <col min="3772" max="4017" width="11.42578125" style="1"/>
    <col min="4018" max="4018" width="39.28515625" style="1" customWidth="1"/>
    <col min="4019" max="4019" width="12" style="1" customWidth="1"/>
    <col min="4020" max="4024" width="9.85546875" style="1" customWidth="1"/>
    <col min="4025" max="4025" width="9.140625" style="1" customWidth="1"/>
    <col min="4026" max="4026" width="8.7109375" style="1" customWidth="1"/>
    <col min="4027" max="4027" width="11.7109375" style="1" customWidth="1"/>
    <col min="4028" max="4273" width="11.42578125" style="1"/>
    <col min="4274" max="4274" width="39.28515625" style="1" customWidth="1"/>
    <col min="4275" max="4275" width="12" style="1" customWidth="1"/>
    <col min="4276" max="4280" width="9.85546875" style="1" customWidth="1"/>
    <col min="4281" max="4281" width="9.140625" style="1" customWidth="1"/>
    <col min="4282" max="4282" width="8.7109375" style="1" customWidth="1"/>
    <col min="4283" max="4283" width="11.7109375" style="1" customWidth="1"/>
    <col min="4284" max="4529" width="11.42578125" style="1"/>
    <col min="4530" max="4530" width="39.28515625" style="1" customWidth="1"/>
    <col min="4531" max="4531" width="12" style="1" customWidth="1"/>
    <col min="4532" max="4536" width="9.85546875" style="1" customWidth="1"/>
    <col min="4537" max="4537" width="9.140625" style="1" customWidth="1"/>
    <col min="4538" max="4538" width="8.7109375" style="1" customWidth="1"/>
    <col min="4539" max="4539" width="11.7109375" style="1" customWidth="1"/>
    <col min="4540" max="4785" width="11.42578125" style="1"/>
    <col min="4786" max="4786" width="39.28515625" style="1" customWidth="1"/>
    <col min="4787" max="4787" width="12" style="1" customWidth="1"/>
    <col min="4788" max="4792" width="9.85546875" style="1" customWidth="1"/>
    <col min="4793" max="4793" width="9.140625" style="1" customWidth="1"/>
    <col min="4794" max="4794" width="8.7109375" style="1" customWidth="1"/>
    <col min="4795" max="4795" width="11.7109375" style="1" customWidth="1"/>
    <col min="4796" max="5041" width="11.42578125" style="1"/>
    <col min="5042" max="5042" width="39.28515625" style="1" customWidth="1"/>
    <col min="5043" max="5043" width="12" style="1" customWidth="1"/>
    <col min="5044" max="5048" width="9.85546875" style="1" customWidth="1"/>
    <col min="5049" max="5049" width="9.140625" style="1" customWidth="1"/>
    <col min="5050" max="5050" width="8.7109375" style="1" customWidth="1"/>
    <col min="5051" max="5051" width="11.7109375" style="1" customWidth="1"/>
    <col min="5052" max="5297" width="11.42578125" style="1"/>
    <col min="5298" max="5298" width="39.28515625" style="1" customWidth="1"/>
    <col min="5299" max="5299" width="12" style="1" customWidth="1"/>
    <col min="5300" max="5304" width="9.85546875" style="1" customWidth="1"/>
    <col min="5305" max="5305" width="9.140625" style="1" customWidth="1"/>
    <col min="5306" max="5306" width="8.7109375" style="1" customWidth="1"/>
    <col min="5307" max="5307" width="11.7109375" style="1" customWidth="1"/>
    <col min="5308" max="5553" width="11.42578125" style="1"/>
    <col min="5554" max="5554" width="39.28515625" style="1" customWidth="1"/>
    <col min="5555" max="5555" width="12" style="1" customWidth="1"/>
    <col min="5556" max="5560" width="9.85546875" style="1" customWidth="1"/>
    <col min="5561" max="5561" width="9.140625" style="1" customWidth="1"/>
    <col min="5562" max="5562" width="8.7109375" style="1" customWidth="1"/>
    <col min="5563" max="5563" width="11.7109375" style="1" customWidth="1"/>
    <col min="5564" max="5809" width="11.42578125" style="1"/>
    <col min="5810" max="5810" width="39.28515625" style="1" customWidth="1"/>
    <col min="5811" max="5811" width="12" style="1" customWidth="1"/>
    <col min="5812" max="5816" width="9.85546875" style="1" customWidth="1"/>
    <col min="5817" max="5817" width="9.140625" style="1" customWidth="1"/>
    <col min="5818" max="5818" width="8.7109375" style="1" customWidth="1"/>
    <col min="5819" max="5819" width="11.7109375" style="1" customWidth="1"/>
    <col min="5820" max="6065" width="11.42578125" style="1"/>
    <col min="6066" max="6066" width="39.28515625" style="1" customWidth="1"/>
    <col min="6067" max="6067" width="12" style="1" customWidth="1"/>
    <col min="6068" max="6072" width="9.85546875" style="1" customWidth="1"/>
    <col min="6073" max="6073" width="9.140625" style="1" customWidth="1"/>
    <col min="6074" max="6074" width="8.7109375" style="1" customWidth="1"/>
    <col min="6075" max="6075" width="11.7109375" style="1" customWidth="1"/>
    <col min="6076" max="6321" width="11.42578125" style="1"/>
    <col min="6322" max="6322" width="39.28515625" style="1" customWidth="1"/>
    <col min="6323" max="6323" width="12" style="1" customWidth="1"/>
    <col min="6324" max="6328" width="9.85546875" style="1" customWidth="1"/>
    <col min="6329" max="6329" width="9.140625" style="1" customWidth="1"/>
    <col min="6330" max="6330" width="8.7109375" style="1" customWidth="1"/>
    <col min="6331" max="6331" width="11.7109375" style="1" customWidth="1"/>
    <col min="6332" max="6577" width="11.42578125" style="1"/>
    <col min="6578" max="6578" width="39.28515625" style="1" customWidth="1"/>
    <col min="6579" max="6579" width="12" style="1" customWidth="1"/>
    <col min="6580" max="6584" width="9.85546875" style="1" customWidth="1"/>
    <col min="6585" max="6585" width="9.140625" style="1" customWidth="1"/>
    <col min="6586" max="6586" width="8.7109375" style="1" customWidth="1"/>
    <col min="6587" max="6587" width="11.7109375" style="1" customWidth="1"/>
    <col min="6588" max="6833" width="11.42578125" style="1"/>
    <col min="6834" max="6834" width="39.28515625" style="1" customWidth="1"/>
    <col min="6835" max="6835" width="12" style="1" customWidth="1"/>
    <col min="6836" max="6840" width="9.85546875" style="1" customWidth="1"/>
    <col min="6841" max="6841" width="9.140625" style="1" customWidth="1"/>
    <col min="6842" max="6842" width="8.7109375" style="1" customWidth="1"/>
    <col min="6843" max="6843" width="11.7109375" style="1" customWidth="1"/>
    <col min="6844" max="7089" width="11.42578125" style="1"/>
    <col min="7090" max="7090" width="39.28515625" style="1" customWidth="1"/>
    <col min="7091" max="7091" width="12" style="1" customWidth="1"/>
    <col min="7092" max="7096" width="9.85546875" style="1" customWidth="1"/>
    <col min="7097" max="7097" width="9.140625" style="1" customWidth="1"/>
    <col min="7098" max="7098" width="8.7109375" style="1" customWidth="1"/>
    <col min="7099" max="7099" width="11.7109375" style="1" customWidth="1"/>
    <col min="7100" max="7345" width="11.42578125" style="1"/>
    <col min="7346" max="7346" width="39.28515625" style="1" customWidth="1"/>
    <col min="7347" max="7347" width="12" style="1" customWidth="1"/>
    <col min="7348" max="7352" width="9.85546875" style="1" customWidth="1"/>
    <col min="7353" max="7353" width="9.140625" style="1" customWidth="1"/>
    <col min="7354" max="7354" width="8.7109375" style="1" customWidth="1"/>
    <col min="7355" max="7355" width="11.7109375" style="1" customWidth="1"/>
    <col min="7356" max="7601" width="11.42578125" style="1"/>
    <col min="7602" max="7602" width="39.28515625" style="1" customWidth="1"/>
    <col min="7603" max="7603" width="12" style="1" customWidth="1"/>
    <col min="7604" max="7608" width="9.85546875" style="1" customWidth="1"/>
    <col min="7609" max="7609" width="9.140625" style="1" customWidth="1"/>
    <col min="7610" max="7610" width="8.7109375" style="1" customWidth="1"/>
    <col min="7611" max="7611" width="11.7109375" style="1" customWidth="1"/>
    <col min="7612" max="7857" width="11.42578125" style="1"/>
    <col min="7858" max="7858" width="39.28515625" style="1" customWidth="1"/>
    <col min="7859" max="7859" width="12" style="1" customWidth="1"/>
    <col min="7860" max="7864" width="9.85546875" style="1" customWidth="1"/>
    <col min="7865" max="7865" width="9.140625" style="1" customWidth="1"/>
    <col min="7866" max="7866" width="8.7109375" style="1" customWidth="1"/>
    <col min="7867" max="7867" width="11.7109375" style="1" customWidth="1"/>
    <col min="7868" max="8113" width="11.42578125" style="1"/>
    <col min="8114" max="8114" width="39.28515625" style="1" customWidth="1"/>
    <col min="8115" max="8115" width="12" style="1" customWidth="1"/>
    <col min="8116" max="8120" width="9.85546875" style="1" customWidth="1"/>
    <col min="8121" max="8121" width="9.140625" style="1" customWidth="1"/>
    <col min="8122" max="8122" width="8.7109375" style="1" customWidth="1"/>
    <col min="8123" max="8123" width="11.7109375" style="1" customWidth="1"/>
    <col min="8124" max="8369" width="11.42578125" style="1"/>
    <col min="8370" max="8370" width="39.28515625" style="1" customWidth="1"/>
    <col min="8371" max="8371" width="12" style="1" customWidth="1"/>
    <col min="8372" max="8376" width="9.85546875" style="1" customWidth="1"/>
    <col min="8377" max="8377" width="9.140625" style="1" customWidth="1"/>
    <col min="8378" max="8378" width="8.7109375" style="1" customWidth="1"/>
    <col min="8379" max="8379" width="11.7109375" style="1" customWidth="1"/>
    <col min="8380" max="8625" width="11.42578125" style="1"/>
    <col min="8626" max="8626" width="39.28515625" style="1" customWidth="1"/>
    <col min="8627" max="8627" width="12" style="1" customWidth="1"/>
    <col min="8628" max="8632" width="9.85546875" style="1" customWidth="1"/>
    <col min="8633" max="8633" width="9.140625" style="1" customWidth="1"/>
    <col min="8634" max="8634" width="8.7109375" style="1" customWidth="1"/>
    <col min="8635" max="8635" width="11.7109375" style="1" customWidth="1"/>
    <col min="8636" max="8881" width="11.42578125" style="1"/>
    <col min="8882" max="8882" width="39.28515625" style="1" customWidth="1"/>
    <col min="8883" max="8883" width="12" style="1" customWidth="1"/>
    <col min="8884" max="8888" width="9.85546875" style="1" customWidth="1"/>
    <col min="8889" max="8889" width="9.140625" style="1" customWidth="1"/>
    <col min="8890" max="8890" width="8.7109375" style="1" customWidth="1"/>
    <col min="8891" max="8891" width="11.7109375" style="1" customWidth="1"/>
    <col min="8892" max="9137" width="11.42578125" style="1"/>
    <col min="9138" max="9138" width="39.28515625" style="1" customWidth="1"/>
    <col min="9139" max="9139" width="12" style="1" customWidth="1"/>
    <col min="9140" max="9144" width="9.85546875" style="1" customWidth="1"/>
    <col min="9145" max="9145" width="9.140625" style="1" customWidth="1"/>
    <col min="9146" max="9146" width="8.7109375" style="1" customWidth="1"/>
    <col min="9147" max="9147" width="11.7109375" style="1" customWidth="1"/>
    <col min="9148" max="9393" width="11.42578125" style="1"/>
    <col min="9394" max="9394" width="39.28515625" style="1" customWidth="1"/>
    <col min="9395" max="9395" width="12" style="1" customWidth="1"/>
    <col min="9396" max="9400" width="9.85546875" style="1" customWidth="1"/>
    <col min="9401" max="9401" width="9.140625" style="1" customWidth="1"/>
    <col min="9402" max="9402" width="8.7109375" style="1" customWidth="1"/>
    <col min="9403" max="9403" width="11.7109375" style="1" customWidth="1"/>
    <col min="9404" max="9649" width="11.42578125" style="1"/>
    <col min="9650" max="9650" width="39.28515625" style="1" customWidth="1"/>
    <col min="9651" max="9651" width="12" style="1" customWidth="1"/>
    <col min="9652" max="9656" width="9.85546875" style="1" customWidth="1"/>
    <col min="9657" max="9657" width="9.140625" style="1" customWidth="1"/>
    <col min="9658" max="9658" width="8.7109375" style="1" customWidth="1"/>
    <col min="9659" max="9659" width="11.7109375" style="1" customWidth="1"/>
    <col min="9660" max="9905" width="11.42578125" style="1"/>
    <col min="9906" max="9906" width="39.28515625" style="1" customWidth="1"/>
    <col min="9907" max="9907" width="12" style="1" customWidth="1"/>
    <col min="9908" max="9912" width="9.85546875" style="1" customWidth="1"/>
    <col min="9913" max="9913" width="9.140625" style="1" customWidth="1"/>
    <col min="9914" max="9914" width="8.7109375" style="1" customWidth="1"/>
    <col min="9915" max="9915" width="11.7109375" style="1" customWidth="1"/>
    <col min="9916" max="10161" width="11.42578125" style="1"/>
    <col min="10162" max="10162" width="39.28515625" style="1" customWidth="1"/>
    <col min="10163" max="10163" width="12" style="1" customWidth="1"/>
    <col min="10164" max="10168" width="9.85546875" style="1" customWidth="1"/>
    <col min="10169" max="10169" width="9.140625" style="1" customWidth="1"/>
    <col min="10170" max="10170" width="8.7109375" style="1" customWidth="1"/>
    <col min="10171" max="10171" width="11.7109375" style="1" customWidth="1"/>
    <col min="10172" max="10417" width="11.42578125" style="1"/>
    <col min="10418" max="10418" width="39.28515625" style="1" customWidth="1"/>
    <col min="10419" max="10419" width="12" style="1" customWidth="1"/>
    <col min="10420" max="10424" width="9.85546875" style="1" customWidth="1"/>
    <col min="10425" max="10425" width="9.140625" style="1" customWidth="1"/>
    <col min="10426" max="10426" width="8.7109375" style="1" customWidth="1"/>
    <col min="10427" max="10427" width="11.7109375" style="1" customWidth="1"/>
    <col min="10428" max="10673" width="11.42578125" style="1"/>
    <col min="10674" max="10674" width="39.28515625" style="1" customWidth="1"/>
    <col min="10675" max="10675" width="12" style="1" customWidth="1"/>
    <col min="10676" max="10680" width="9.85546875" style="1" customWidth="1"/>
    <col min="10681" max="10681" width="9.140625" style="1" customWidth="1"/>
    <col min="10682" max="10682" width="8.7109375" style="1" customWidth="1"/>
    <col min="10683" max="10683" width="11.7109375" style="1" customWidth="1"/>
    <col min="10684" max="10929" width="11.42578125" style="1"/>
    <col min="10930" max="10930" width="39.28515625" style="1" customWidth="1"/>
    <col min="10931" max="10931" width="12" style="1" customWidth="1"/>
    <col min="10932" max="10936" width="9.85546875" style="1" customWidth="1"/>
    <col min="10937" max="10937" width="9.140625" style="1" customWidth="1"/>
    <col min="10938" max="10938" width="8.7109375" style="1" customWidth="1"/>
    <col min="10939" max="10939" width="11.7109375" style="1" customWidth="1"/>
    <col min="10940" max="11185" width="11.42578125" style="1"/>
    <col min="11186" max="11186" width="39.28515625" style="1" customWidth="1"/>
    <col min="11187" max="11187" width="12" style="1" customWidth="1"/>
    <col min="11188" max="11192" width="9.85546875" style="1" customWidth="1"/>
    <col min="11193" max="11193" width="9.140625" style="1" customWidth="1"/>
    <col min="11194" max="11194" width="8.7109375" style="1" customWidth="1"/>
    <col min="11195" max="11195" width="11.7109375" style="1" customWidth="1"/>
    <col min="11196" max="11441" width="11.42578125" style="1"/>
    <col min="11442" max="11442" width="39.28515625" style="1" customWidth="1"/>
    <col min="11443" max="11443" width="12" style="1" customWidth="1"/>
    <col min="11444" max="11448" width="9.85546875" style="1" customWidth="1"/>
    <col min="11449" max="11449" width="9.140625" style="1" customWidth="1"/>
    <col min="11450" max="11450" width="8.7109375" style="1" customWidth="1"/>
    <col min="11451" max="11451" width="11.7109375" style="1" customWidth="1"/>
    <col min="11452" max="11697" width="11.42578125" style="1"/>
    <col min="11698" max="11698" width="39.28515625" style="1" customWidth="1"/>
    <col min="11699" max="11699" width="12" style="1" customWidth="1"/>
    <col min="11700" max="11704" width="9.85546875" style="1" customWidth="1"/>
    <col min="11705" max="11705" width="9.140625" style="1" customWidth="1"/>
    <col min="11706" max="11706" width="8.7109375" style="1" customWidth="1"/>
    <col min="11707" max="11707" width="11.7109375" style="1" customWidth="1"/>
    <col min="11708" max="11953" width="11.42578125" style="1"/>
    <col min="11954" max="11954" width="39.28515625" style="1" customWidth="1"/>
    <col min="11955" max="11955" width="12" style="1" customWidth="1"/>
    <col min="11956" max="11960" width="9.85546875" style="1" customWidth="1"/>
    <col min="11961" max="11961" width="9.140625" style="1" customWidth="1"/>
    <col min="11962" max="11962" width="8.7109375" style="1" customWidth="1"/>
    <col min="11963" max="11963" width="11.7109375" style="1" customWidth="1"/>
    <col min="11964" max="12209" width="11.42578125" style="1"/>
    <col min="12210" max="12210" width="39.28515625" style="1" customWidth="1"/>
    <col min="12211" max="12211" width="12" style="1" customWidth="1"/>
    <col min="12212" max="12216" width="9.85546875" style="1" customWidth="1"/>
    <col min="12217" max="12217" width="9.140625" style="1" customWidth="1"/>
    <col min="12218" max="12218" width="8.7109375" style="1" customWidth="1"/>
    <col min="12219" max="12219" width="11.7109375" style="1" customWidth="1"/>
    <col min="12220" max="12465" width="11.42578125" style="1"/>
    <col min="12466" max="12466" width="39.28515625" style="1" customWidth="1"/>
    <col min="12467" max="12467" width="12" style="1" customWidth="1"/>
    <col min="12468" max="12472" width="9.85546875" style="1" customWidth="1"/>
    <col min="12473" max="12473" width="9.140625" style="1" customWidth="1"/>
    <col min="12474" max="12474" width="8.7109375" style="1" customWidth="1"/>
    <col min="12475" max="12475" width="11.7109375" style="1" customWidth="1"/>
    <col min="12476" max="12721" width="11.42578125" style="1"/>
    <col min="12722" max="12722" width="39.28515625" style="1" customWidth="1"/>
    <col min="12723" max="12723" width="12" style="1" customWidth="1"/>
    <col min="12724" max="12728" width="9.85546875" style="1" customWidth="1"/>
    <col min="12729" max="12729" width="9.140625" style="1" customWidth="1"/>
    <col min="12730" max="12730" width="8.7109375" style="1" customWidth="1"/>
    <col min="12731" max="12731" width="11.7109375" style="1" customWidth="1"/>
    <col min="12732" max="12977" width="11.42578125" style="1"/>
    <col min="12978" max="12978" width="39.28515625" style="1" customWidth="1"/>
    <col min="12979" max="12979" width="12" style="1" customWidth="1"/>
    <col min="12980" max="12984" width="9.85546875" style="1" customWidth="1"/>
    <col min="12985" max="12985" width="9.140625" style="1" customWidth="1"/>
    <col min="12986" max="12986" width="8.7109375" style="1" customWidth="1"/>
    <col min="12987" max="12987" width="11.7109375" style="1" customWidth="1"/>
    <col min="12988" max="13233" width="11.42578125" style="1"/>
    <col min="13234" max="13234" width="39.28515625" style="1" customWidth="1"/>
    <col min="13235" max="13235" width="12" style="1" customWidth="1"/>
    <col min="13236" max="13240" width="9.85546875" style="1" customWidth="1"/>
    <col min="13241" max="13241" width="9.140625" style="1" customWidth="1"/>
    <col min="13242" max="13242" width="8.7109375" style="1" customWidth="1"/>
    <col min="13243" max="13243" width="11.7109375" style="1" customWidth="1"/>
    <col min="13244" max="13489" width="11.42578125" style="1"/>
    <col min="13490" max="13490" width="39.28515625" style="1" customWidth="1"/>
    <col min="13491" max="13491" width="12" style="1" customWidth="1"/>
    <col min="13492" max="13496" width="9.85546875" style="1" customWidth="1"/>
    <col min="13497" max="13497" width="9.140625" style="1" customWidth="1"/>
    <col min="13498" max="13498" width="8.7109375" style="1" customWidth="1"/>
    <col min="13499" max="13499" width="11.7109375" style="1" customWidth="1"/>
    <col min="13500" max="13745" width="11.42578125" style="1"/>
    <col min="13746" max="13746" width="39.28515625" style="1" customWidth="1"/>
    <col min="13747" max="13747" width="12" style="1" customWidth="1"/>
    <col min="13748" max="13752" width="9.85546875" style="1" customWidth="1"/>
    <col min="13753" max="13753" width="9.140625" style="1" customWidth="1"/>
    <col min="13754" max="13754" width="8.7109375" style="1" customWidth="1"/>
    <col min="13755" max="13755" width="11.7109375" style="1" customWidth="1"/>
    <col min="13756" max="14001" width="11.42578125" style="1"/>
    <col min="14002" max="14002" width="39.28515625" style="1" customWidth="1"/>
    <col min="14003" max="14003" width="12" style="1" customWidth="1"/>
    <col min="14004" max="14008" width="9.85546875" style="1" customWidth="1"/>
    <col min="14009" max="14009" width="9.140625" style="1" customWidth="1"/>
    <col min="14010" max="14010" width="8.7109375" style="1" customWidth="1"/>
    <col min="14011" max="14011" width="11.7109375" style="1" customWidth="1"/>
    <col min="14012" max="14257" width="11.42578125" style="1"/>
    <col min="14258" max="14258" width="39.28515625" style="1" customWidth="1"/>
    <col min="14259" max="14259" width="12" style="1" customWidth="1"/>
    <col min="14260" max="14264" width="9.85546875" style="1" customWidth="1"/>
    <col min="14265" max="14265" width="9.140625" style="1" customWidth="1"/>
    <col min="14266" max="14266" width="8.7109375" style="1" customWidth="1"/>
    <col min="14267" max="14267" width="11.7109375" style="1" customWidth="1"/>
    <col min="14268" max="14513" width="11.42578125" style="1"/>
    <col min="14514" max="14514" width="39.28515625" style="1" customWidth="1"/>
    <col min="14515" max="14515" width="12" style="1" customWidth="1"/>
    <col min="14516" max="14520" width="9.85546875" style="1" customWidth="1"/>
    <col min="14521" max="14521" width="9.140625" style="1" customWidth="1"/>
    <col min="14522" max="14522" width="8.7109375" style="1" customWidth="1"/>
    <col min="14523" max="14523" width="11.7109375" style="1" customWidth="1"/>
    <col min="14524" max="14769" width="11.42578125" style="1"/>
    <col min="14770" max="14770" width="39.28515625" style="1" customWidth="1"/>
    <col min="14771" max="14771" width="12" style="1" customWidth="1"/>
    <col min="14772" max="14776" width="9.85546875" style="1" customWidth="1"/>
    <col min="14777" max="14777" width="9.140625" style="1" customWidth="1"/>
    <col min="14778" max="14778" width="8.7109375" style="1" customWidth="1"/>
    <col min="14779" max="14779" width="11.7109375" style="1" customWidth="1"/>
    <col min="14780" max="15025" width="11.42578125" style="1"/>
    <col min="15026" max="15026" width="39.28515625" style="1" customWidth="1"/>
    <col min="15027" max="15027" width="12" style="1" customWidth="1"/>
    <col min="15028" max="15032" width="9.85546875" style="1" customWidth="1"/>
    <col min="15033" max="15033" width="9.140625" style="1" customWidth="1"/>
    <col min="15034" max="15034" width="8.7109375" style="1" customWidth="1"/>
    <col min="15035" max="15035" width="11.7109375" style="1" customWidth="1"/>
    <col min="15036" max="15281" width="11.42578125" style="1"/>
    <col min="15282" max="15282" width="39.28515625" style="1" customWidth="1"/>
    <col min="15283" max="15283" width="12" style="1" customWidth="1"/>
    <col min="15284" max="15288" width="9.85546875" style="1" customWidth="1"/>
    <col min="15289" max="15289" width="9.140625" style="1" customWidth="1"/>
    <col min="15290" max="15290" width="8.7109375" style="1" customWidth="1"/>
    <col min="15291" max="15291" width="11.7109375" style="1" customWidth="1"/>
    <col min="15292" max="15537" width="11.42578125" style="1"/>
    <col min="15538" max="15538" width="39.28515625" style="1" customWidth="1"/>
    <col min="15539" max="15539" width="12" style="1" customWidth="1"/>
    <col min="15540" max="15544" width="9.85546875" style="1" customWidth="1"/>
    <col min="15545" max="15545" width="9.140625" style="1" customWidth="1"/>
    <col min="15546" max="15546" width="8.7109375" style="1" customWidth="1"/>
    <col min="15547" max="15547" width="11.7109375" style="1" customWidth="1"/>
    <col min="15548" max="15793" width="11.42578125" style="1"/>
    <col min="15794" max="15794" width="39.28515625" style="1" customWidth="1"/>
    <col min="15795" max="15795" width="12" style="1" customWidth="1"/>
    <col min="15796" max="15800" width="9.85546875" style="1" customWidth="1"/>
    <col min="15801" max="15801" width="9.140625" style="1" customWidth="1"/>
    <col min="15802" max="15802" width="8.7109375" style="1" customWidth="1"/>
    <col min="15803" max="15803" width="11.7109375" style="1" customWidth="1"/>
    <col min="15804" max="16049" width="11.42578125" style="1"/>
    <col min="16050" max="16050" width="39.28515625" style="1" customWidth="1"/>
    <col min="16051" max="16051" width="12" style="1" customWidth="1"/>
    <col min="16052" max="16056" width="9.85546875" style="1" customWidth="1"/>
    <col min="16057" max="16057" width="9.140625" style="1" customWidth="1"/>
    <col min="16058" max="16058" width="8.7109375" style="1" customWidth="1"/>
    <col min="16059" max="16059" width="11.7109375" style="1" customWidth="1"/>
    <col min="16060" max="16384" width="11.42578125" style="1"/>
  </cols>
  <sheetData>
    <row r="1" spans="1:13" ht="17.25" customHeight="1" x14ac:dyDescent="0.2">
      <c r="A1" s="31" t="s">
        <v>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3" ht="17.25" customHeight="1" x14ac:dyDescent="0.2">
      <c r="A2" s="32" t="s">
        <v>46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17.25" customHeight="1" x14ac:dyDescent="0.2">
      <c r="A3" s="31" t="s">
        <v>45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ht="9" customHeigh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3" ht="24.75" customHeight="1" x14ac:dyDescent="0.2">
      <c r="A5" s="37" t="s">
        <v>32</v>
      </c>
      <c r="B5" s="37"/>
      <c r="C5" s="38"/>
      <c r="D5" s="43" t="s">
        <v>0</v>
      </c>
      <c r="E5" s="43"/>
      <c r="F5" s="43"/>
      <c r="G5" s="43"/>
      <c r="H5" s="43"/>
      <c r="I5" s="43"/>
      <c r="J5" s="43"/>
      <c r="K5" s="43"/>
      <c r="L5" s="43"/>
    </row>
    <row r="6" spans="1:13" ht="24.75" customHeight="1" x14ac:dyDescent="0.2">
      <c r="A6" s="39"/>
      <c r="B6" s="39"/>
      <c r="C6" s="40"/>
      <c r="D6" s="38" t="s">
        <v>1</v>
      </c>
      <c r="E6" s="44" t="s">
        <v>8</v>
      </c>
      <c r="F6" s="45"/>
      <c r="G6" s="45"/>
      <c r="H6" s="45"/>
      <c r="I6" s="45"/>
      <c r="J6" s="45"/>
      <c r="K6" s="45"/>
      <c r="L6" s="45"/>
    </row>
    <row r="7" spans="1:13" ht="47.25" customHeight="1" x14ac:dyDescent="0.2">
      <c r="A7" s="41"/>
      <c r="B7" s="41"/>
      <c r="C7" s="42"/>
      <c r="D7" s="42"/>
      <c r="E7" s="21" t="s">
        <v>27</v>
      </c>
      <c r="F7" s="21" t="s">
        <v>2</v>
      </c>
      <c r="G7" s="21" t="s">
        <v>3</v>
      </c>
      <c r="H7" s="21" t="s">
        <v>4</v>
      </c>
      <c r="I7" s="21" t="s">
        <v>5</v>
      </c>
      <c r="J7" s="21" t="s">
        <v>6</v>
      </c>
      <c r="K7" s="21" t="s">
        <v>20</v>
      </c>
      <c r="L7" s="22" t="s">
        <v>33</v>
      </c>
    </row>
    <row r="8" spans="1:13" ht="12" customHeight="1" x14ac:dyDescent="0.2">
      <c r="C8" s="23"/>
      <c r="D8" s="24"/>
      <c r="E8" s="24"/>
      <c r="F8" s="24"/>
      <c r="G8" s="24"/>
      <c r="H8" s="24"/>
      <c r="I8" s="24"/>
      <c r="J8" s="24"/>
      <c r="K8" s="24"/>
      <c r="L8" s="25"/>
    </row>
    <row r="9" spans="1:13" ht="21" customHeight="1" x14ac:dyDescent="0.2">
      <c r="A9" s="32" t="s">
        <v>43</v>
      </c>
      <c r="B9" s="32"/>
      <c r="C9" s="36"/>
      <c r="D9" s="3">
        <f>SUM(D10,D19,D28,D33,D37,D51,D53,D52,)</f>
        <v>83141</v>
      </c>
      <c r="E9" s="3">
        <f t="shared" ref="E9:L9" si="0">SUM(E10,E19,E28,E33,E37,E51,E53,E52,)</f>
        <v>58</v>
      </c>
      <c r="F9" s="3">
        <f t="shared" si="0"/>
        <v>1250</v>
      </c>
      <c r="G9" s="3">
        <f t="shared" si="0"/>
        <v>19412</v>
      </c>
      <c r="H9" s="3">
        <f t="shared" si="0"/>
        <v>24061</v>
      </c>
      <c r="I9" s="3">
        <f t="shared" si="0"/>
        <v>17464</v>
      </c>
      <c r="J9" s="3">
        <f t="shared" si="0"/>
        <v>12058</v>
      </c>
      <c r="K9" s="3">
        <f t="shared" si="0"/>
        <v>7579</v>
      </c>
      <c r="L9" s="13">
        <f t="shared" si="0"/>
        <v>1259</v>
      </c>
      <c r="M9" s="2"/>
    </row>
    <row r="10" spans="1:13" ht="20.100000000000001" customHeight="1" x14ac:dyDescent="0.2">
      <c r="A10" s="1" t="s">
        <v>9</v>
      </c>
      <c r="D10" s="3">
        <f>SUM(D11,D16,D17,D18)</f>
        <v>59027</v>
      </c>
      <c r="E10" s="3">
        <f>SUM(E11,E16,E17,E18)</f>
        <v>56</v>
      </c>
      <c r="F10" s="3">
        <f t="shared" ref="F10:L10" si="1">SUM(F11,F16,F17,F18)</f>
        <v>1176</v>
      </c>
      <c r="G10" s="3">
        <f t="shared" si="1"/>
        <v>15182</v>
      </c>
      <c r="H10" s="3">
        <f t="shared" si="1"/>
        <v>17085</v>
      </c>
      <c r="I10" s="3">
        <f t="shared" si="1"/>
        <v>11659</v>
      </c>
      <c r="J10" s="3">
        <f t="shared" si="1"/>
        <v>7656</v>
      </c>
      <c r="K10" s="3">
        <f t="shared" si="1"/>
        <v>5285</v>
      </c>
      <c r="L10" s="13">
        <f t="shared" si="1"/>
        <v>928</v>
      </c>
    </row>
    <row r="11" spans="1:13" ht="21" customHeight="1" x14ac:dyDescent="0.2">
      <c r="B11" s="1" t="s">
        <v>34</v>
      </c>
      <c r="D11" s="3">
        <f>SUM(D12:D15)</f>
        <v>54534</v>
      </c>
      <c r="E11" s="3">
        <f>SUM(E12:E15)</f>
        <v>9</v>
      </c>
      <c r="F11" s="3">
        <f t="shared" ref="F11:L11" si="2">SUM(F12:F15)</f>
        <v>1017</v>
      </c>
      <c r="G11" s="3">
        <f t="shared" si="2"/>
        <v>13562</v>
      </c>
      <c r="H11" s="3">
        <f t="shared" si="2"/>
        <v>15774</v>
      </c>
      <c r="I11" s="3">
        <f t="shared" si="2"/>
        <v>10982</v>
      </c>
      <c r="J11" s="3">
        <f t="shared" si="2"/>
        <v>7255</v>
      </c>
      <c r="K11" s="3">
        <f t="shared" si="2"/>
        <v>5102</v>
      </c>
      <c r="L11" s="13">
        <f t="shared" si="2"/>
        <v>833</v>
      </c>
    </row>
    <row r="12" spans="1:13" ht="18" customHeight="1" x14ac:dyDescent="0.2">
      <c r="C12" s="1" t="s">
        <v>35</v>
      </c>
      <c r="D12" s="3">
        <f>SUM(E12:L12)</f>
        <v>17737</v>
      </c>
      <c r="E12" s="7">
        <f t="shared" ref="E12:L14" si="3">SUM(E57,E102)</f>
        <v>1</v>
      </c>
      <c r="F12" s="7">
        <f t="shared" si="3"/>
        <v>366</v>
      </c>
      <c r="G12" s="7">
        <f t="shared" si="3"/>
        <v>3456</v>
      </c>
      <c r="H12" s="7">
        <f t="shared" si="3"/>
        <v>4755</v>
      </c>
      <c r="I12" s="7">
        <f t="shared" si="3"/>
        <v>3913</v>
      </c>
      <c r="J12" s="7">
        <f t="shared" si="3"/>
        <v>2787</v>
      </c>
      <c r="K12" s="7">
        <f t="shared" si="3"/>
        <v>2193</v>
      </c>
      <c r="L12" s="9">
        <f t="shared" si="3"/>
        <v>266</v>
      </c>
    </row>
    <row r="13" spans="1:13" ht="18" customHeight="1" x14ac:dyDescent="0.2">
      <c r="C13" s="1" t="s">
        <v>36</v>
      </c>
      <c r="D13" s="3">
        <f t="shared" ref="D13:D15" si="4">SUM(E13:L13)</f>
        <v>28008</v>
      </c>
      <c r="E13" s="7">
        <f t="shared" si="3"/>
        <v>6</v>
      </c>
      <c r="F13" s="7">
        <f t="shared" si="3"/>
        <v>501</v>
      </c>
      <c r="G13" s="7">
        <f t="shared" si="3"/>
        <v>8301</v>
      </c>
      <c r="H13" s="7">
        <f t="shared" si="3"/>
        <v>8799</v>
      </c>
      <c r="I13" s="7">
        <f t="shared" si="3"/>
        <v>5208</v>
      </c>
      <c r="J13" s="7">
        <f t="shared" si="3"/>
        <v>2995</v>
      </c>
      <c r="K13" s="7">
        <f t="shared" si="3"/>
        <v>1762</v>
      </c>
      <c r="L13" s="9">
        <f t="shared" si="3"/>
        <v>436</v>
      </c>
    </row>
    <row r="14" spans="1:13" ht="18" customHeight="1" x14ac:dyDescent="0.2">
      <c r="C14" s="1" t="s">
        <v>37</v>
      </c>
      <c r="D14" s="3">
        <f t="shared" si="4"/>
        <v>8569</v>
      </c>
      <c r="E14" s="7">
        <f t="shared" si="3"/>
        <v>2</v>
      </c>
      <c r="F14" s="7">
        <f t="shared" si="3"/>
        <v>145</v>
      </c>
      <c r="G14" s="7">
        <f t="shared" si="3"/>
        <v>1745</v>
      </c>
      <c r="H14" s="7">
        <f t="shared" si="3"/>
        <v>2144</v>
      </c>
      <c r="I14" s="7">
        <f t="shared" si="3"/>
        <v>1824</v>
      </c>
      <c r="J14" s="7">
        <f t="shared" si="3"/>
        <v>1445</v>
      </c>
      <c r="K14" s="7">
        <f t="shared" si="3"/>
        <v>1133</v>
      </c>
      <c r="L14" s="9">
        <f t="shared" si="3"/>
        <v>131</v>
      </c>
    </row>
    <row r="15" spans="1:13" ht="18" customHeight="1" x14ac:dyDescent="0.2">
      <c r="C15" s="1" t="s">
        <v>10</v>
      </c>
      <c r="D15" s="3">
        <f t="shared" si="4"/>
        <v>220</v>
      </c>
      <c r="E15" s="7" t="s">
        <v>31</v>
      </c>
      <c r="F15" s="7">
        <f t="shared" ref="F15:K18" si="5">SUM(F60,F105)</f>
        <v>5</v>
      </c>
      <c r="G15" s="7">
        <f t="shared" si="5"/>
        <v>60</v>
      </c>
      <c r="H15" s="7">
        <f t="shared" si="5"/>
        <v>76</v>
      </c>
      <c r="I15" s="7">
        <f t="shared" si="5"/>
        <v>37</v>
      </c>
      <c r="J15" s="7">
        <f t="shared" si="5"/>
        <v>28</v>
      </c>
      <c r="K15" s="7">
        <f t="shared" si="5"/>
        <v>14</v>
      </c>
      <c r="L15" s="9" t="s">
        <v>31</v>
      </c>
    </row>
    <row r="16" spans="1:13" ht="18" customHeight="1" x14ac:dyDescent="0.2">
      <c r="B16" s="2" t="s">
        <v>38</v>
      </c>
      <c r="D16" s="3">
        <f>SUM(E16:L16)</f>
        <v>1402</v>
      </c>
      <c r="E16" s="7" t="s">
        <v>31</v>
      </c>
      <c r="F16" s="7">
        <f t="shared" si="5"/>
        <v>22</v>
      </c>
      <c r="G16" s="7">
        <f t="shared" si="5"/>
        <v>459</v>
      </c>
      <c r="H16" s="7">
        <f t="shared" si="5"/>
        <v>395</v>
      </c>
      <c r="I16" s="7">
        <f t="shared" si="5"/>
        <v>242</v>
      </c>
      <c r="J16" s="7">
        <f t="shared" si="5"/>
        <v>186</v>
      </c>
      <c r="K16" s="7">
        <f t="shared" si="5"/>
        <v>81</v>
      </c>
      <c r="L16" s="9">
        <f>SUM(L61,L106)</f>
        <v>17</v>
      </c>
    </row>
    <row r="17" spans="1:12" ht="18" customHeight="1" x14ac:dyDescent="0.2">
      <c r="B17" s="1" t="s">
        <v>28</v>
      </c>
      <c r="D17" s="3">
        <f>SUM(E17:L17)</f>
        <v>350</v>
      </c>
      <c r="E17" s="7">
        <f>SUM(E62,E107)</f>
        <v>45</v>
      </c>
      <c r="F17" s="7">
        <f t="shared" si="5"/>
        <v>53</v>
      </c>
      <c r="G17" s="7">
        <f t="shared" si="5"/>
        <v>75</v>
      </c>
      <c r="H17" s="7">
        <f t="shared" si="5"/>
        <v>51</v>
      </c>
      <c r="I17" s="7">
        <f t="shared" si="5"/>
        <v>51</v>
      </c>
      <c r="J17" s="7">
        <f t="shared" si="5"/>
        <v>31</v>
      </c>
      <c r="K17" s="7">
        <f t="shared" si="5"/>
        <v>37</v>
      </c>
      <c r="L17" s="9">
        <f>SUM(L62,L107)</f>
        <v>7</v>
      </c>
    </row>
    <row r="18" spans="1:12" ht="18" customHeight="1" x14ac:dyDescent="0.2">
      <c r="B18" s="15" t="s">
        <v>29</v>
      </c>
      <c r="D18" s="14">
        <f>SUM(E18:L18)</f>
        <v>2741</v>
      </c>
      <c r="E18" s="7">
        <f>SUM(E63,E108)</f>
        <v>2</v>
      </c>
      <c r="F18" s="7">
        <f t="shared" si="5"/>
        <v>84</v>
      </c>
      <c r="G18" s="7">
        <f t="shared" si="5"/>
        <v>1086</v>
      </c>
      <c r="H18" s="7">
        <f t="shared" si="5"/>
        <v>865</v>
      </c>
      <c r="I18" s="7">
        <f t="shared" si="5"/>
        <v>384</v>
      </c>
      <c r="J18" s="7">
        <f t="shared" si="5"/>
        <v>184</v>
      </c>
      <c r="K18" s="7">
        <f t="shared" si="5"/>
        <v>65</v>
      </c>
      <c r="L18" s="9">
        <f>SUM(L63,L108)</f>
        <v>71</v>
      </c>
    </row>
    <row r="19" spans="1:12" ht="21" customHeight="1" x14ac:dyDescent="0.2">
      <c r="A19" s="1" t="s">
        <v>11</v>
      </c>
      <c r="D19" s="3">
        <f>SUM(D20,D27,D23)</f>
        <v>8941</v>
      </c>
      <c r="E19" s="3" t="s">
        <v>31</v>
      </c>
      <c r="F19" s="3">
        <f t="shared" ref="F19:L19" si="6">SUM(F20,F27,F23)</f>
        <v>49</v>
      </c>
      <c r="G19" s="3">
        <f t="shared" si="6"/>
        <v>1977</v>
      </c>
      <c r="H19" s="3">
        <f t="shared" si="6"/>
        <v>2687</v>
      </c>
      <c r="I19" s="3">
        <f t="shared" si="6"/>
        <v>2155</v>
      </c>
      <c r="J19" s="3">
        <f t="shared" si="6"/>
        <v>1413</v>
      </c>
      <c r="K19" s="3">
        <f t="shared" si="6"/>
        <v>546</v>
      </c>
      <c r="L19" s="13">
        <f t="shared" si="6"/>
        <v>114</v>
      </c>
    </row>
    <row r="20" spans="1:12" ht="18" customHeight="1" x14ac:dyDescent="0.2">
      <c r="B20" s="1" t="s">
        <v>34</v>
      </c>
      <c r="D20" s="3">
        <f>SUM(D21:D22)</f>
        <v>3296</v>
      </c>
      <c r="E20" s="3" t="s">
        <v>31</v>
      </c>
      <c r="F20" s="3">
        <f>SUM(F21:F22)</f>
        <v>15</v>
      </c>
      <c r="G20" s="3">
        <f t="shared" ref="G20:L20" si="7">SUM(G21:G22)</f>
        <v>822</v>
      </c>
      <c r="H20" s="3">
        <f t="shared" si="7"/>
        <v>1059</v>
      </c>
      <c r="I20" s="3">
        <f t="shared" si="7"/>
        <v>684</v>
      </c>
      <c r="J20" s="3">
        <f t="shared" si="7"/>
        <v>472</v>
      </c>
      <c r="K20" s="3">
        <f t="shared" si="7"/>
        <v>203</v>
      </c>
      <c r="L20" s="13">
        <f t="shared" si="7"/>
        <v>41</v>
      </c>
    </row>
    <row r="21" spans="1:12" ht="18" customHeight="1" x14ac:dyDescent="0.2">
      <c r="C21" s="1" t="s">
        <v>10</v>
      </c>
      <c r="D21" s="3">
        <f t="shared" ref="D21:D22" si="8">SUM(E21:L21)</f>
        <v>1971</v>
      </c>
      <c r="E21" s="7" t="s">
        <v>31</v>
      </c>
      <c r="F21" s="7">
        <f t="shared" ref="F21:L22" si="9">SUM(F66,F111)</f>
        <v>13</v>
      </c>
      <c r="G21" s="7">
        <f t="shared" si="9"/>
        <v>518</v>
      </c>
      <c r="H21" s="7">
        <f t="shared" si="9"/>
        <v>629</v>
      </c>
      <c r="I21" s="7">
        <f t="shared" si="9"/>
        <v>383</v>
      </c>
      <c r="J21" s="7">
        <f t="shared" si="9"/>
        <v>279</v>
      </c>
      <c r="K21" s="7">
        <f t="shared" si="9"/>
        <v>122</v>
      </c>
      <c r="L21" s="9">
        <f t="shared" si="9"/>
        <v>27</v>
      </c>
    </row>
    <row r="22" spans="1:12" ht="18" customHeight="1" x14ac:dyDescent="0.2">
      <c r="C22" s="10" t="s">
        <v>12</v>
      </c>
      <c r="D22" s="3">
        <f t="shared" si="8"/>
        <v>1325</v>
      </c>
      <c r="E22" s="7" t="s">
        <v>31</v>
      </c>
      <c r="F22" s="7">
        <f t="shared" si="9"/>
        <v>2</v>
      </c>
      <c r="G22" s="7">
        <f t="shared" si="9"/>
        <v>304</v>
      </c>
      <c r="H22" s="7">
        <f t="shared" si="9"/>
        <v>430</v>
      </c>
      <c r="I22" s="7">
        <f t="shared" si="9"/>
        <v>301</v>
      </c>
      <c r="J22" s="7">
        <f t="shared" si="9"/>
        <v>193</v>
      </c>
      <c r="K22" s="7">
        <f t="shared" si="9"/>
        <v>81</v>
      </c>
      <c r="L22" s="9">
        <f t="shared" si="9"/>
        <v>14</v>
      </c>
    </row>
    <row r="23" spans="1:12" ht="18" customHeight="1" x14ac:dyDescent="0.2">
      <c r="B23" s="1" t="s">
        <v>39</v>
      </c>
      <c r="D23" s="3">
        <f>SUM(D24:D26)</f>
        <v>5637</v>
      </c>
      <c r="E23" s="3" t="s">
        <v>31</v>
      </c>
      <c r="F23" s="3">
        <f t="shared" ref="F23:L23" si="10">SUM(F24:F26)</f>
        <v>34</v>
      </c>
      <c r="G23" s="3">
        <f t="shared" si="10"/>
        <v>1153</v>
      </c>
      <c r="H23" s="3">
        <f t="shared" si="10"/>
        <v>1626</v>
      </c>
      <c r="I23" s="3">
        <f t="shared" si="10"/>
        <v>1468</v>
      </c>
      <c r="J23" s="3">
        <f t="shared" si="10"/>
        <v>941</v>
      </c>
      <c r="K23" s="3">
        <f t="shared" si="10"/>
        <v>343</v>
      </c>
      <c r="L23" s="13">
        <f t="shared" si="10"/>
        <v>72</v>
      </c>
    </row>
    <row r="24" spans="1:12" ht="18" customHeight="1" x14ac:dyDescent="0.2">
      <c r="C24" s="1" t="s">
        <v>13</v>
      </c>
      <c r="D24" s="3">
        <f t="shared" ref="D24:D26" si="11">SUM(E24:L24)</f>
        <v>3815</v>
      </c>
      <c r="E24" s="7" t="s">
        <v>31</v>
      </c>
      <c r="F24" s="7">
        <f t="shared" ref="F24:L25" si="12">SUM(F69,F114)</f>
        <v>33</v>
      </c>
      <c r="G24" s="7">
        <f t="shared" si="12"/>
        <v>905</v>
      </c>
      <c r="H24" s="7">
        <f t="shared" si="12"/>
        <v>1100</v>
      </c>
      <c r="I24" s="7">
        <f t="shared" si="12"/>
        <v>885</v>
      </c>
      <c r="J24" s="7">
        <f t="shared" si="12"/>
        <v>605</v>
      </c>
      <c r="K24" s="7">
        <f t="shared" si="12"/>
        <v>234</v>
      </c>
      <c r="L24" s="9">
        <f t="shared" si="12"/>
        <v>53</v>
      </c>
    </row>
    <row r="25" spans="1:12" ht="18" customHeight="1" x14ac:dyDescent="0.2">
      <c r="C25" s="1" t="s">
        <v>14</v>
      </c>
      <c r="D25" s="3">
        <f t="shared" si="11"/>
        <v>1755</v>
      </c>
      <c r="E25" s="7" t="s">
        <v>31</v>
      </c>
      <c r="F25" s="7">
        <f t="shared" si="12"/>
        <v>1</v>
      </c>
      <c r="G25" s="7">
        <f t="shared" si="12"/>
        <v>225</v>
      </c>
      <c r="H25" s="7">
        <f t="shared" si="12"/>
        <v>505</v>
      </c>
      <c r="I25" s="7">
        <f t="shared" si="12"/>
        <v>571</v>
      </c>
      <c r="J25" s="7">
        <f t="shared" si="12"/>
        <v>328</v>
      </c>
      <c r="K25" s="7">
        <f t="shared" si="12"/>
        <v>106</v>
      </c>
      <c r="L25" s="9">
        <f t="shared" si="12"/>
        <v>19</v>
      </c>
    </row>
    <row r="26" spans="1:12" ht="18" customHeight="1" x14ac:dyDescent="0.2">
      <c r="C26" s="10" t="s">
        <v>15</v>
      </c>
      <c r="D26" s="3">
        <f t="shared" si="11"/>
        <v>67</v>
      </c>
      <c r="E26" s="7" t="s">
        <v>31</v>
      </c>
      <c r="F26" s="7" t="s">
        <v>31</v>
      </c>
      <c r="G26" s="7">
        <f>SUM(G71,G116)</f>
        <v>23</v>
      </c>
      <c r="H26" s="7">
        <f>SUM(H71,H116)</f>
        <v>21</v>
      </c>
      <c r="I26" s="7">
        <f>SUM(I71,I116)</f>
        <v>12</v>
      </c>
      <c r="J26" s="7">
        <f>SUM(J71,J116)</f>
        <v>8</v>
      </c>
      <c r="K26" s="7">
        <f>SUM(K71,K116)</f>
        <v>3</v>
      </c>
      <c r="L26" s="9" t="s">
        <v>31</v>
      </c>
    </row>
    <row r="27" spans="1:12" ht="18" customHeight="1" x14ac:dyDescent="0.2">
      <c r="B27" s="15" t="s">
        <v>16</v>
      </c>
      <c r="D27" s="3">
        <f>SUM(E27:L27)</f>
        <v>8</v>
      </c>
      <c r="E27" s="7" t="s">
        <v>31</v>
      </c>
      <c r="F27" s="7" t="s">
        <v>31</v>
      </c>
      <c r="G27" s="7">
        <f>SUM(G72,G117)</f>
        <v>2</v>
      </c>
      <c r="H27" s="7">
        <f>SUM(H72,H117)</f>
        <v>2</v>
      </c>
      <c r="I27" s="7">
        <f>SUM(I72,I117)</f>
        <v>3</v>
      </c>
      <c r="J27" s="7" t="s">
        <v>31</v>
      </c>
      <c r="K27" s="7" t="s">
        <v>31</v>
      </c>
      <c r="L27" s="9">
        <f>SUM(L72,L117)</f>
        <v>1</v>
      </c>
    </row>
    <row r="28" spans="1:12" ht="21" customHeight="1" x14ac:dyDescent="0.2">
      <c r="A28" s="1" t="s">
        <v>17</v>
      </c>
      <c r="D28" s="3">
        <f>SUM(D29:D32)</f>
        <v>11008</v>
      </c>
      <c r="E28" s="3">
        <f t="shared" ref="E28:F28" si="13">SUM(E29:E32)</f>
        <v>1</v>
      </c>
      <c r="F28" s="3">
        <f t="shared" si="13"/>
        <v>15</v>
      </c>
      <c r="G28" s="3">
        <f>SUM(G29:G32)</f>
        <v>1580</v>
      </c>
      <c r="H28" s="3">
        <f t="shared" ref="H28:L28" si="14">SUM(H29:H32)</f>
        <v>3029</v>
      </c>
      <c r="I28" s="3">
        <f t="shared" si="14"/>
        <v>2721</v>
      </c>
      <c r="J28" s="3">
        <f t="shared" si="14"/>
        <v>2209</v>
      </c>
      <c r="K28" s="3">
        <f t="shared" si="14"/>
        <v>1300</v>
      </c>
      <c r="L28" s="13">
        <f t="shared" si="14"/>
        <v>153</v>
      </c>
    </row>
    <row r="29" spans="1:12" ht="18" customHeight="1" x14ac:dyDescent="0.2">
      <c r="C29" s="1" t="s">
        <v>35</v>
      </c>
      <c r="D29" s="3">
        <f t="shared" ref="D29:D32" si="15">SUM(E29:L29)</f>
        <v>202</v>
      </c>
      <c r="E29" s="7" t="s">
        <v>31</v>
      </c>
      <c r="F29" s="7" t="s">
        <v>31</v>
      </c>
      <c r="G29" s="7">
        <f t="shared" ref="G29:L31" si="16">SUM(G74,G119)</f>
        <v>25</v>
      </c>
      <c r="H29" s="7">
        <f t="shared" si="16"/>
        <v>49</v>
      </c>
      <c r="I29" s="7">
        <f t="shared" si="16"/>
        <v>57</v>
      </c>
      <c r="J29" s="7">
        <f t="shared" si="16"/>
        <v>41</v>
      </c>
      <c r="K29" s="7">
        <f t="shared" si="16"/>
        <v>29</v>
      </c>
      <c r="L29" s="9">
        <f t="shared" si="16"/>
        <v>1</v>
      </c>
    </row>
    <row r="30" spans="1:12" ht="18" customHeight="1" x14ac:dyDescent="0.2">
      <c r="C30" s="1" t="s">
        <v>36</v>
      </c>
      <c r="D30" s="3">
        <f t="shared" si="15"/>
        <v>10534</v>
      </c>
      <c r="E30" s="7">
        <f>SUM(E75,E120)</f>
        <v>1</v>
      </c>
      <c r="F30" s="7">
        <f>SUM(F75,F120)</f>
        <v>15</v>
      </c>
      <c r="G30" s="7">
        <f t="shared" si="16"/>
        <v>1510</v>
      </c>
      <c r="H30" s="7">
        <f t="shared" si="16"/>
        <v>2930</v>
      </c>
      <c r="I30" s="7">
        <f t="shared" si="16"/>
        <v>2621</v>
      </c>
      <c r="J30" s="7">
        <f t="shared" si="16"/>
        <v>2094</v>
      </c>
      <c r="K30" s="7">
        <f t="shared" si="16"/>
        <v>1214</v>
      </c>
      <c r="L30" s="9">
        <f t="shared" si="16"/>
        <v>149</v>
      </c>
    </row>
    <row r="31" spans="1:12" ht="18" customHeight="1" x14ac:dyDescent="0.2">
      <c r="C31" s="1" t="s">
        <v>37</v>
      </c>
      <c r="D31" s="3">
        <f t="shared" si="15"/>
        <v>236</v>
      </c>
      <c r="E31" s="7" t="s">
        <v>31</v>
      </c>
      <c r="F31" s="7" t="s">
        <v>31</v>
      </c>
      <c r="G31" s="7">
        <f t="shared" si="16"/>
        <v>39</v>
      </c>
      <c r="H31" s="7">
        <f t="shared" si="16"/>
        <v>40</v>
      </c>
      <c r="I31" s="7">
        <f t="shared" si="16"/>
        <v>39</v>
      </c>
      <c r="J31" s="7">
        <f t="shared" si="16"/>
        <v>62</v>
      </c>
      <c r="K31" s="7">
        <f t="shared" si="16"/>
        <v>53</v>
      </c>
      <c r="L31" s="9">
        <f t="shared" si="16"/>
        <v>3</v>
      </c>
    </row>
    <row r="32" spans="1:12" ht="18" customHeight="1" x14ac:dyDescent="0.2">
      <c r="C32" s="1" t="s">
        <v>10</v>
      </c>
      <c r="D32" s="3">
        <f t="shared" si="15"/>
        <v>36</v>
      </c>
      <c r="E32" s="7" t="s">
        <v>31</v>
      </c>
      <c r="F32" s="7" t="s">
        <v>31</v>
      </c>
      <c r="G32" s="7">
        <f t="shared" ref="G32:K32" si="17">SUM(G77)</f>
        <v>6</v>
      </c>
      <c r="H32" s="7">
        <f t="shared" si="17"/>
        <v>10</v>
      </c>
      <c r="I32" s="7">
        <f t="shared" si="17"/>
        <v>4</v>
      </c>
      <c r="J32" s="7">
        <f t="shared" si="17"/>
        <v>12</v>
      </c>
      <c r="K32" s="7">
        <f t="shared" si="17"/>
        <v>4</v>
      </c>
      <c r="L32" s="9" t="s">
        <v>31</v>
      </c>
    </row>
    <row r="33" spans="1:12" ht="21" customHeight="1" x14ac:dyDescent="0.2">
      <c r="A33" s="2" t="s">
        <v>18</v>
      </c>
      <c r="D33" s="3">
        <f>SUM(D34:D35)</f>
        <v>318</v>
      </c>
      <c r="E33" s="3" t="s">
        <v>31</v>
      </c>
      <c r="F33" s="3" t="s">
        <v>31</v>
      </c>
      <c r="G33" s="3">
        <f t="shared" ref="G33:L33" si="18">SUM(G34:G35)</f>
        <v>47</v>
      </c>
      <c r="H33" s="3">
        <f t="shared" si="18"/>
        <v>64</v>
      </c>
      <c r="I33" s="3">
        <f t="shared" si="18"/>
        <v>73</v>
      </c>
      <c r="J33" s="3">
        <f t="shared" si="18"/>
        <v>72</v>
      </c>
      <c r="K33" s="3">
        <f t="shared" si="18"/>
        <v>57</v>
      </c>
      <c r="L33" s="13">
        <f t="shared" si="18"/>
        <v>5</v>
      </c>
    </row>
    <row r="34" spans="1:12" ht="18" customHeight="1" x14ac:dyDescent="0.2">
      <c r="C34" s="1" t="s">
        <v>10</v>
      </c>
      <c r="D34" s="3">
        <f>SUM(E34:L34)</f>
        <v>272</v>
      </c>
      <c r="E34" s="7" t="s">
        <v>31</v>
      </c>
      <c r="F34" s="7" t="s">
        <v>31</v>
      </c>
      <c r="G34" s="7">
        <f t="shared" ref="G34:L35" si="19">SUM(G79,G123)</f>
        <v>41</v>
      </c>
      <c r="H34" s="7">
        <f t="shared" si="19"/>
        <v>56</v>
      </c>
      <c r="I34" s="7">
        <f t="shared" si="19"/>
        <v>62</v>
      </c>
      <c r="J34" s="7">
        <f t="shared" si="19"/>
        <v>61</v>
      </c>
      <c r="K34" s="7">
        <f t="shared" si="19"/>
        <v>48</v>
      </c>
      <c r="L34" s="9">
        <f t="shared" si="19"/>
        <v>4</v>
      </c>
    </row>
    <row r="35" spans="1:12" ht="18" customHeight="1" x14ac:dyDescent="0.2">
      <c r="C35" s="10" t="s">
        <v>12</v>
      </c>
      <c r="D35" s="3">
        <f>SUM(E35:L35)</f>
        <v>46</v>
      </c>
      <c r="E35" s="7" t="s">
        <v>31</v>
      </c>
      <c r="F35" s="7" t="s">
        <v>31</v>
      </c>
      <c r="G35" s="7">
        <f t="shared" si="19"/>
        <v>6</v>
      </c>
      <c r="H35" s="7">
        <f t="shared" si="19"/>
        <v>8</v>
      </c>
      <c r="I35" s="7">
        <f t="shared" si="19"/>
        <v>11</v>
      </c>
      <c r="J35" s="7">
        <f t="shared" si="19"/>
        <v>11</v>
      </c>
      <c r="K35" s="7">
        <f t="shared" si="19"/>
        <v>9</v>
      </c>
      <c r="L35" s="9">
        <f t="shared" si="19"/>
        <v>1</v>
      </c>
    </row>
    <row r="36" spans="1:12" ht="20.100000000000001" customHeight="1" x14ac:dyDescent="0.2">
      <c r="A36" s="1" t="s">
        <v>7</v>
      </c>
      <c r="D36" s="3"/>
      <c r="E36" s="7"/>
      <c r="F36" s="7"/>
      <c r="G36" s="7"/>
      <c r="H36" s="7"/>
      <c r="I36" s="7"/>
      <c r="J36" s="7"/>
      <c r="K36" s="7"/>
      <c r="L36" s="8"/>
    </row>
    <row r="37" spans="1:12" ht="12.6" customHeight="1" x14ac:dyDescent="0.2">
      <c r="A37" s="1" t="s">
        <v>21</v>
      </c>
      <c r="D37" s="3">
        <f>SUM(D38,D44,D48,D49,D45,D50)</f>
        <v>3758</v>
      </c>
      <c r="E37" s="3" t="s">
        <v>31</v>
      </c>
      <c r="F37" s="3">
        <f>SUM(F38,F44,F48,F49,F45,F50)</f>
        <v>10</v>
      </c>
      <c r="G37" s="3">
        <f t="shared" ref="G37:L37" si="20">SUM(G38,G44,G48,G49,G45,G50)</f>
        <v>605</v>
      </c>
      <c r="H37" s="3">
        <f t="shared" si="20"/>
        <v>1179</v>
      </c>
      <c r="I37" s="3">
        <f t="shared" si="20"/>
        <v>838</v>
      </c>
      <c r="J37" s="3">
        <f t="shared" si="20"/>
        <v>689</v>
      </c>
      <c r="K37" s="3">
        <f t="shared" si="20"/>
        <v>382</v>
      </c>
      <c r="L37" s="13">
        <f t="shared" si="20"/>
        <v>55</v>
      </c>
    </row>
    <row r="38" spans="1:12" ht="21" customHeight="1" x14ac:dyDescent="0.2">
      <c r="B38" s="1" t="s">
        <v>34</v>
      </c>
      <c r="D38" s="3">
        <f>SUM(D39:D43)</f>
        <v>3411</v>
      </c>
      <c r="E38" s="3" t="s">
        <v>31</v>
      </c>
      <c r="F38" s="3">
        <f>SUM(F39:F43)</f>
        <v>8</v>
      </c>
      <c r="G38" s="3">
        <f t="shared" ref="G38:L38" si="21">SUM(G39:G43)</f>
        <v>530</v>
      </c>
      <c r="H38" s="3">
        <f t="shared" si="21"/>
        <v>1061</v>
      </c>
      <c r="I38" s="3">
        <f t="shared" si="21"/>
        <v>769</v>
      </c>
      <c r="J38" s="3">
        <f t="shared" si="21"/>
        <v>640</v>
      </c>
      <c r="K38" s="3">
        <f t="shared" si="21"/>
        <v>355</v>
      </c>
      <c r="L38" s="13">
        <f t="shared" si="21"/>
        <v>48</v>
      </c>
    </row>
    <row r="39" spans="1:12" ht="18" customHeight="1" x14ac:dyDescent="0.2">
      <c r="C39" s="1" t="s">
        <v>35</v>
      </c>
      <c r="D39" s="3">
        <f>SUM(E39:L39)</f>
        <v>292</v>
      </c>
      <c r="E39" s="7" t="s">
        <v>31</v>
      </c>
      <c r="F39" s="7" t="s">
        <v>31</v>
      </c>
      <c r="G39" s="7">
        <f t="shared" ref="G39:L44" si="22">SUM(G84,G128)</f>
        <v>44</v>
      </c>
      <c r="H39" s="7">
        <f t="shared" si="22"/>
        <v>84</v>
      </c>
      <c r="I39" s="7">
        <f t="shared" si="22"/>
        <v>69</v>
      </c>
      <c r="J39" s="7">
        <f t="shared" si="22"/>
        <v>61</v>
      </c>
      <c r="K39" s="7">
        <f t="shared" si="22"/>
        <v>30</v>
      </c>
      <c r="L39" s="9">
        <f t="shared" si="22"/>
        <v>4</v>
      </c>
    </row>
    <row r="40" spans="1:12" ht="18" customHeight="1" x14ac:dyDescent="0.2">
      <c r="C40" s="1" t="s">
        <v>36</v>
      </c>
      <c r="D40" s="3">
        <f t="shared" ref="D40:D44" si="23">SUM(E40:L40)</f>
        <v>239</v>
      </c>
      <c r="E40" s="7" t="s">
        <v>31</v>
      </c>
      <c r="F40" s="7">
        <f>SUM(F85,F129)</f>
        <v>1</v>
      </c>
      <c r="G40" s="7">
        <f t="shared" si="22"/>
        <v>46</v>
      </c>
      <c r="H40" s="7">
        <f t="shared" si="22"/>
        <v>73</v>
      </c>
      <c r="I40" s="7">
        <f t="shared" si="22"/>
        <v>46</v>
      </c>
      <c r="J40" s="7">
        <f t="shared" si="22"/>
        <v>45</v>
      </c>
      <c r="K40" s="7">
        <f t="shared" si="22"/>
        <v>22</v>
      </c>
      <c r="L40" s="9">
        <f t="shared" si="22"/>
        <v>6</v>
      </c>
    </row>
    <row r="41" spans="1:12" ht="18" customHeight="1" x14ac:dyDescent="0.2">
      <c r="C41" s="1" t="s">
        <v>37</v>
      </c>
      <c r="D41" s="3">
        <f t="shared" si="23"/>
        <v>968</v>
      </c>
      <c r="E41" s="7" t="s">
        <v>31</v>
      </c>
      <c r="F41" s="7">
        <f>SUM(F86,F130)</f>
        <v>4</v>
      </c>
      <c r="G41" s="7">
        <f t="shared" si="22"/>
        <v>203</v>
      </c>
      <c r="H41" s="7">
        <f t="shared" si="22"/>
        <v>272</v>
      </c>
      <c r="I41" s="7">
        <f t="shared" si="22"/>
        <v>216</v>
      </c>
      <c r="J41" s="7">
        <f t="shared" si="22"/>
        <v>155</v>
      </c>
      <c r="K41" s="7">
        <f t="shared" si="22"/>
        <v>101</v>
      </c>
      <c r="L41" s="9">
        <f t="shared" si="22"/>
        <v>17</v>
      </c>
    </row>
    <row r="42" spans="1:12" ht="18" customHeight="1" x14ac:dyDescent="0.2">
      <c r="C42" s="1" t="s">
        <v>10</v>
      </c>
      <c r="D42" s="3">
        <f>SUM(E42:L42)</f>
        <v>175</v>
      </c>
      <c r="E42" s="7" t="s">
        <v>31</v>
      </c>
      <c r="F42" s="7">
        <f>SUM(F87,F131)</f>
        <v>2</v>
      </c>
      <c r="G42" s="7">
        <f t="shared" si="22"/>
        <v>17</v>
      </c>
      <c r="H42" s="7">
        <f t="shared" si="22"/>
        <v>48</v>
      </c>
      <c r="I42" s="7">
        <f t="shared" si="22"/>
        <v>42</v>
      </c>
      <c r="J42" s="7">
        <f t="shared" si="22"/>
        <v>40</v>
      </c>
      <c r="K42" s="7">
        <f t="shared" si="22"/>
        <v>25</v>
      </c>
      <c r="L42" s="9">
        <f t="shared" si="22"/>
        <v>1</v>
      </c>
    </row>
    <row r="43" spans="1:12" ht="18" customHeight="1" x14ac:dyDescent="0.2">
      <c r="C43" s="10" t="s">
        <v>12</v>
      </c>
      <c r="D43" s="3">
        <f>SUM(E43:L43)</f>
        <v>1737</v>
      </c>
      <c r="E43" s="7" t="s">
        <v>31</v>
      </c>
      <c r="F43" s="7">
        <f>SUM(F88,F132)</f>
        <v>1</v>
      </c>
      <c r="G43" s="7">
        <f t="shared" si="22"/>
        <v>220</v>
      </c>
      <c r="H43" s="7">
        <f t="shared" si="22"/>
        <v>584</v>
      </c>
      <c r="I43" s="7">
        <f t="shared" si="22"/>
        <v>396</v>
      </c>
      <c r="J43" s="7">
        <f t="shared" si="22"/>
        <v>339</v>
      </c>
      <c r="K43" s="7">
        <f t="shared" si="22"/>
        <v>177</v>
      </c>
      <c r="L43" s="9">
        <f t="shared" si="22"/>
        <v>20</v>
      </c>
    </row>
    <row r="44" spans="1:12" ht="18" customHeight="1" x14ac:dyDescent="0.2">
      <c r="B44" s="1" t="s">
        <v>38</v>
      </c>
      <c r="D44" s="3">
        <f t="shared" si="23"/>
        <v>36</v>
      </c>
      <c r="E44" s="7" t="s">
        <v>31</v>
      </c>
      <c r="F44" s="7" t="s">
        <v>31</v>
      </c>
      <c r="G44" s="7">
        <f t="shared" si="22"/>
        <v>5</v>
      </c>
      <c r="H44" s="7">
        <f t="shared" si="22"/>
        <v>16</v>
      </c>
      <c r="I44" s="7">
        <f t="shared" si="22"/>
        <v>6</v>
      </c>
      <c r="J44" s="7">
        <f t="shared" si="22"/>
        <v>3</v>
      </c>
      <c r="K44" s="7">
        <f t="shared" si="22"/>
        <v>5</v>
      </c>
      <c r="L44" s="9">
        <f t="shared" si="22"/>
        <v>1</v>
      </c>
    </row>
    <row r="45" spans="1:12" ht="18" customHeight="1" x14ac:dyDescent="0.2">
      <c r="B45" s="2" t="s">
        <v>39</v>
      </c>
      <c r="D45" s="3">
        <f>SUM(D46:D47)</f>
        <v>146</v>
      </c>
      <c r="E45" s="3" t="s">
        <v>31</v>
      </c>
      <c r="F45" s="3" t="s">
        <v>31</v>
      </c>
      <c r="G45" s="3">
        <f>SUM(G46:G47)</f>
        <v>17</v>
      </c>
      <c r="H45" s="3">
        <f t="shared" ref="H45:K45" si="24">SUM(H46:H47)</f>
        <v>32</v>
      </c>
      <c r="I45" s="3">
        <f t="shared" si="24"/>
        <v>40</v>
      </c>
      <c r="J45" s="3">
        <f t="shared" si="24"/>
        <v>37</v>
      </c>
      <c r="K45" s="3">
        <f t="shared" si="24"/>
        <v>20</v>
      </c>
      <c r="L45" s="13" t="s">
        <v>31</v>
      </c>
    </row>
    <row r="46" spans="1:12" ht="18" customHeight="1" x14ac:dyDescent="0.2">
      <c r="C46" s="1" t="s">
        <v>13</v>
      </c>
      <c r="D46" s="3">
        <f t="shared" ref="D46:D52" si="25">SUM(E46:L46)</f>
        <v>139</v>
      </c>
      <c r="E46" s="7" t="s">
        <v>31</v>
      </c>
      <c r="F46" s="7" t="s">
        <v>31</v>
      </c>
      <c r="G46" s="7">
        <f>SUM(G91,G134)</f>
        <v>15</v>
      </c>
      <c r="H46" s="7">
        <f>SUM(H91,H134)</f>
        <v>30</v>
      </c>
      <c r="I46" s="7">
        <f t="shared" ref="I46:K46" si="26">SUM(I91,I134)</f>
        <v>40</v>
      </c>
      <c r="J46" s="7">
        <f t="shared" si="26"/>
        <v>34</v>
      </c>
      <c r="K46" s="7">
        <f t="shared" si="26"/>
        <v>20</v>
      </c>
      <c r="L46" s="9" t="s">
        <v>31</v>
      </c>
    </row>
    <row r="47" spans="1:12" ht="18" customHeight="1" x14ac:dyDescent="0.2">
      <c r="C47" s="1" t="s">
        <v>14</v>
      </c>
      <c r="D47" s="3">
        <f t="shared" si="25"/>
        <v>7</v>
      </c>
      <c r="E47" s="7" t="s">
        <v>31</v>
      </c>
      <c r="F47" s="7" t="s">
        <v>31</v>
      </c>
      <c r="G47" s="7">
        <f>SUM(G92)</f>
        <v>2</v>
      </c>
      <c r="H47" s="7">
        <f t="shared" ref="H47:J47" si="27">SUM(H92)</f>
        <v>2</v>
      </c>
      <c r="I47" s="7" t="s">
        <v>31</v>
      </c>
      <c r="J47" s="7">
        <f t="shared" si="27"/>
        <v>3</v>
      </c>
      <c r="K47" s="7" t="s">
        <v>31</v>
      </c>
      <c r="L47" s="9" t="s">
        <v>31</v>
      </c>
    </row>
    <row r="48" spans="1:12" ht="18" customHeight="1" x14ac:dyDescent="0.2">
      <c r="B48" s="15" t="s">
        <v>16</v>
      </c>
      <c r="D48" s="3">
        <f>SUM(E48:L48)</f>
        <v>32</v>
      </c>
      <c r="E48" s="7" t="s">
        <v>31</v>
      </c>
      <c r="F48" s="7" t="s">
        <v>31</v>
      </c>
      <c r="G48" s="7">
        <f>SUM(G93,G135)</f>
        <v>5</v>
      </c>
      <c r="H48" s="7">
        <f>SUM(H93,H135)</f>
        <v>16</v>
      </c>
      <c r="I48" s="7">
        <f>SUM(I93,I135)</f>
        <v>2</v>
      </c>
      <c r="J48" s="7">
        <f>SUM(J93,J136)</f>
        <v>5</v>
      </c>
      <c r="K48" s="7">
        <f>SUM(K93,K136)</f>
        <v>2</v>
      </c>
      <c r="L48" s="9">
        <f>SUM(L93,L136)</f>
        <v>2</v>
      </c>
    </row>
    <row r="49" spans="1:12" ht="18" customHeight="1" x14ac:dyDescent="0.2">
      <c r="B49" s="15" t="s">
        <v>28</v>
      </c>
      <c r="D49" s="3">
        <f t="shared" si="25"/>
        <v>4</v>
      </c>
      <c r="E49" s="7" t="s">
        <v>31</v>
      </c>
      <c r="F49" s="7" t="s">
        <v>31</v>
      </c>
      <c r="G49" s="7">
        <f>SUM(G94)</f>
        <v>2</v>
      </c>
      <c r="H49" s="7">
        <f>SUM(H94,H137)</f>
        <v>1</v>
      </c>
      <c r="I49" s="7">
        <f>SUM(I94,I137)</f>
        <v>1</v>
      </c>
      <c r="J49" s="7" t="s">
        <v>31</v>
      </c>
      <c r="K49" s="7" t="s">
        <v>31</v>
      </c>
      <c r="L49" s="9" t="s">
        <v>31</v>
      </c>
    </row>
    <row r="50" spans="1:12" ht="18" customHeight="1" x14ac:dyDescent="0.2">
      <c r="B50" s="15" t="s">
        <v>29</v>
      </c>
      <c r="D50" s="3">
        <f t="shared" si="25"/>
        <v>129</v>
      </c>
      <c r="E50" s="7" t="s">
        <v>31</v>
      </c>
      <c r="F50" s="7">
        <f>SUM(F95,F138)</f>
        <v>2</v>
      </c>
      <c r="G50" s="7">
        <f>SUM(G95,G136)</f>
        <v>46</v>
      </c>
      <c r="H50" s="7">
        <f>SUM(H95,H136)</f>
        <v>53</v>
      </c>
      <c r="I50" s="7">
        <f>SUM(I95,I138)</f>
        <v>20</v>
      </c>
      <c r="J50" s="7">
        <f>SUM(J95,J138)</f>
        <v>4</v>
      </c>
      <c r="K50" s="7" t="s">
        <v>31</v>
      </c>
      <c r="L50" s="9">
        <f>SUM(L95,L138)</f>
        <v>4</v>
      </c>
    </row>
    <row r="51" spans="1:12" ht="21" customHeight="1" x14ac:dyDescent="0.2">
      <c r="A51" s="2" t="s">
        <v>19</v>
      </c>
      <c r="D51" s="3">
        <f t="shared" si="25"/>
        <v>13</v>
      </c>
      <c r="E51" s="7" t="s">
        <v>31</v>
      </c>
      <c r="F51" s="7" t="s">
        <v>31</v>
      </c>
      <c r="G51" s="7">
        <f t="shared" ref="G51:K51" si="28">SUM(G96,G137)</f>
        <v>4</v>
      </c>
      <c r="H51" s="7">
        <f t="shared" si="28"/>
        <v>1</v>
      </c>
      <c r="I51" s="7">
        <f t="shared" si="28"/>
        <v>4</v>
      </c>
      <c r="J51" s="7">
        <f t="shared" si="28"/>
        <v>2</v>
      </c>
      <c r="K51" s="7">
        <f t="shared" si="28"/>
        <v>2</v>
      </c>
      <c r="L51" s="9" t="s">
        <v>31</v>
      </c>
    </row>
    <row r="52" spans="1:12" ht="21" customHeight="1" x14ac:dyDescent="0.2">
      <c r="A52" s="2" t="s">
        <v>22</v>
      </c>
      <c r="D52" s="3">
        <f t="shared" si="25"/>
        <v>9</v>
      </c>
      <c r="E52" s="7" t="s">
        <v>31</v>
      </c>
      <c r="F52" s="7" t="s">
        <v>31</v>
      </c>
      <c r="G52" s="7">
        <f>SUM(G97,G141)</f>
        <v>3</v>
      </c>
      <c r="H52" s="7" t="s">
        <v>31</v>
      </c>
      <c r="I52" s="7">
        <f t="shared" ref="I52:K53" si="29">SUM(I97,I141)</f>
        <v>2</v>
      </c>
      <c r="J52" s="7">
        <f t="shared" si="29"/>
        <v>2</v>
      </c>
      <c r="K52" s="7">
        <f t="shared" si="29"/>
        <v>2</v>
      </c>
      <c r="L52" s="9" t="s">
        <v>31</v>
      </c>
    </row>
    <row r="53" spans="1:12" ht="21" customHeight="1" x14ac:dyDescent="0.2">
      <c r="A53" s="2" t="s">
        <v>23</v>
      </c>
      <c r="D53" s="3">
        <f t="shared" ref="D53" si="30">SUM(E53:L53)</f>
        <v>67</v>
      </c>
      <c r="E53" s="7">
        <f>SUM(E98,E138)</f>
        <v>1</v>
      </c>
      <c r="F53" s="7" t="s">
        <v>31</v>
      </c>
      <c r="G53" s="7">
        <f>SUM(G98,G142)</f>
        <v>14</v>
      </c>
      <c r="H53" s="7">
        <f>SUM(H98,H142)</f>
        <v>16</v>
      </c>
      <c r="I53" s="7">
        <f t="shared" si="29"/>
        <v>12</v>
      </c>
      <c r="J53" s="7">
        <f t="shared" si="29"/>
        <v>15</v>
      </c>
      <c r="K53" s="7">
        <f t="shared" si="29"/>
        <v>5</v>
      </c>
      <c r="L53" s="9">
        <f>SUM(L98,L142)</f>
        <v>4</v>
      </c>
    </row>
    <row r="54" spans="1:12" ht="24" customHeight="1" x14ac:dyDescent="0.2">
      <c r="A54" s="16" t="s">
        <v>24</v>
      </c>
      <c r="D54" s="3">
        <f t="shared" ref="D54:L54" si="31">SUM(D55,D64,D73,D78,D82,D96,D97,D98)</f>
        <v>68285</v>
      </c>
      <c r="E54" s="3">
        <f t="shared" si="31"/>
        <v>49</v>
      </c>
      <c r="F54" s="3">
        <f t="shared" si="31"/>
        <v>1034</v>
      </c>
      <c r="G54" s="3">
        <f t="shared" si="31"/>
        <v>16161</v>
      </c>
      <c r="H54" s="3">
        <f t="shared" si="31"/>
        <v>19167</v>
      </c>
      <c r="I54" s="3">
        <f t="shared" si="31"/>
        <v>14077</v>
      </c>
      <c r="J54" s="3">
        <f t="shared" si="31"/>
        <v>10206</v>
      </c>
      <c r="K54" s="3">
        <f t="shared" si="31"/>
        <v>6490</v>
      </c>
      <c r="L54" s="13">
        <f t="shared" si="31"/>
        <v>1101</v>
      </c>
    </row>
    <row r="55" spans="1:12" ht="21" customHeight="1" x14ac:dyDescent="0.2">
      <c r="A55" s="1" t="s">
        <v>9</v>
      </c>
      <c r="D55" s="3">
        <f>SUM(D56,D61,D62,D63)</f>
        <v>44842</v>
      </c>
      <c r="E55" s="3">
        <f t="shared" ref="E55:L55" si="32">SUM(E56,E61,E62,E63)</f>
        <v>48</v>
      </c>
      <c r="F55" s="3">
        <f t="shared" si="32"/>
        <v>962</v>
      </c>
      <c r="G55" s="3">
        <f t="shared" si="32"/>
        <v>12025</v>
      </c>
      <c r="H55" s="3">
        <f t="shared" si="32"/>
        <v>12422</v>
      </c>
      <c r="I55" s="3">
        <f t="shared" si="32"/>
        <v>8445</v>
      </c>
      <c r="J55" s="3">
        <f t="shared" si="32"/>
        <v>5918</v>
      </c>
      <c r="K55" s="3">
        <f t="shared" si="32"/>
        <v>4244</v>
      </c>
      <c r="L55" s="13">
        <f t="shared" si="32"/>
        <v>778</v>
      </c>
    </row>
    <row r="56" spans="1:12" ht="21" customHeight="1" x14ac:dyDescent="0.2">
      <c r="B56" s="1" t="s">
        <v>34</v>
      </c>
      <c r="D56" s="3">
        <f>SUM(D57:D60)</f>
        <v>40614</v>
      </c>
      <c r="E56" s="3">
        <f t="shared" ref="E56:L56" si="33">SUM(E57:E60)</f>
        <v>4</v>
      </c>
      <c r="F56" s="3">
        <f t="shared" si="33"/>
        <v>807</v>
      </c>
      <c r="G56" s="3">
        <f t="shared" si="33"/>
        <v>10490</v>
      </c>
      <c r="H56" s="3">
        <f t="shared" si="33"/>
        <v>11211</v>
      </c>
      <c r="I56" s="3">
        <f t="shared" si="33"/>
        <v>7812</v>
      </c>
      <c r="J56" s="3">
        <f t="shared" si="33"/>
        <v>5536</v>
      </c>
      <c r="K56" s="3">
        <f t="shared" si="33"/>
        <v>4066</v>
      </c>
      <c r="L56" s="13">
        <f t="shared" si="33"/>
        <v>688</v>
      </c>
    </row>
    <row r="57" spans="1:12" ht="18" customHeight="1" x14ac:dyDescent="0.2">
      <c r="C57" s="1" t="s">
        <v>35</v>
      </c>
      <c r="D57" s="3">
        <f t="shared" ref="D57" si="34">SUM(E57:L57)</f>
        <v>11775</v>
      </c>
      <c r="E57" s="7" t="s">
        <v>31</v>
      </c>
      <c r="F57" s="4">
        <v>261</v>
      </c>
      <c r="G57" s="4">
        <v>2388</v>
      </c>
      <c r="H57" s="4">
        <v>2992</v>
      </c>
      <c r="I57" s="4">
        <v>2432</v>
      </c>
      <c r="J57" s="4">
        <v>1914</v>
      </c>
      <c r="K57" s="4">
        <v>1588</v>
      </c>
      <c r="L57" s="2">
        <v>200</v>
      </c>
    </row>
    <row r="58" spans="1:12" ht="18" customHeight="1" x14ac:dyDescent="0.2">
      <c r="C58" s="1" t="s">
        <v>36</v>
      </c>
      <c r="D58" s="3">
        <f t="shared" ref="D58:D63" si="35">SUM(E58:L58)</f>
        <v>20760</v>
      </c>
      <c r="E58" s="7">
        <v>3</v>
      </c>
      <c r="F58" s="4">
        <v>410</v>
      </c>
      <c r="G58" s="4">
        <v>6434</v>
      </c>
      <c r="H58" s="4">
        <v>6230</v>
      </c>
      <c r="I58" s="4">
        <v>3684</v>
      </c>
      <c r="J58" s="4">
        <v>2266</v>
      </c>
      <c r="K58" s="4">
        <v>1374</v>
      </c>
      <c r="L58" s="2">
        <v>359</v>
      </c>
    </row>
    <row r="59" spans="1:12" ht="18" customHeight="1" x14ac:dyDescent="0.2">
      <c r="C59" s="1" t="s">
        <v>37</v>
      </c>
      <c r="D59" s="3">
        <f t="shared" si="35"/>
        <v>7873</v>
      </c>
      <c r="E59" s="7">
        <v>1</v>
      </c>
      <c r="F59" s="4">
        <v>131</v>
      </c>
      <c r="G59" s="4">
        <v>1609</v>
      </c>
      <c r="H59" s="4">
        <v>1917</v>
      </c>
      <c r="I59" s="4">
        <v>1664</v>
      </c>
      <c r="J59" s="4">
        <v>1332</v>
      </c>
      <c r="K59" s="4">
        <v>1090</v>
      </c>
      <c r="L59" s="2">
        <v>129</v>
      </c>
    </row>
    <row r="60" spans="1:12" ht="18" customHeight="1" x14ac:dyDescent="0.2">
      <c r="C60" s="1" t="s">
        <v>10</v>
      </c>
      <c r="D60" s="3">
        <f t="shared" si="35"/>
        <v>206</v>
      </c>
      <c r="E60" s="7" t="s">
        <v>31</v>
      </c>
      <c r="F60" s="4">
        <v>5</v>
      </c>
      <c r="G60" s="4">
        <v>59</v>
      </c>
      <c r="H60" s="4">
        <v>72</v>
      </c>
      <c r="I60" s="4">
        <v>32</v>
      </c>
      <c r="J60" s="4">
        <v>24</v>
      </c>
      <c r="K60" s="4">
        <v>14</v>
      </c>
      <c r="L60" s="9" t="s">
        <v>31</v>
      </c>
    </row>
    <row r="61" spans="1:12" ht="18" customHeight="1" x14ac:dyDescent="0.2">
      <c r="B61" s="1" t="s">
        <v>38</v>
      </c>
      <c r="C61" s="2"/>
      <c r="D61" s="3">
        <f t="shared" si="35"/>
        <v>1338</v>
      </c>
      <c r="E61" s="7" t="s">
        <v>31</v>
      </c>
      <c r="F61" s="4">
        <v>21</v>
      </c>
      <c r="G61" s="4">
        <v>444</v>
      </c>
      <c r="H61" s="4">
        <v>375</v>
      </c>
      <c r="I61" s="4">
        <v>228</v>
      </c>
      <c r="J61" s="4">
        <v>178</v>
      </c>
      <c r="K61" s="4">
        <v>76</v>
      </c>
      <c r="L61" s="9">
        <v>16</v>
      </c>
    </row>
    <row r="62" spans="1:12" ht="18" customHeight="1" x14ac:dyDescent="0.2">
      <c r="B62" s="34" t="s">
        <v>28</v>
      </c>
      <c r="C62" s="35"/>
      <c r="D62" s="3">
        <f t="shared" si="35"/>
        <v>321</v>
      </c>
      <c r="E62" s="5">
        <v>42</v>
      </c>
      <c r="F62" s="5">
        <v>52</v>
      </c>
      <c r="G62" s="4">
        <v>66</v>
      </c>
      <c r="H62" s="4">
        <v>43</v>
      </c>
      <c r="I62" s="4">
        <v>47</v>
      </c>
      <c r="J62" s="4">
        <v>27</v>
      </c>
      <c r="K62" s="4">
        <v>37</v>
      </c>
      <c r="L62" s="6">
        <v>7</v>
      </c>
    </row>
    <row r="63" spans="1:12" ht="18" customHeight="1" x14ac:dyDescent="0.2">
      <c r="B63" s="34" t="s">
        <v>29</v>
      </c>
      <c r="C63" s="35" t="s">
        <v>40</v>
      </c>
      <c r="D63" s="14">
        <f t="shared" si="35"/>
        <v>2569</v>
      </c>
      <c r="E63" s="5">
        <v>2</v>
      </c>
      <c r="F63" s="5">
        <v>82</v>
      </c>
      <c r="G63" s="4">
        <v>1025</v>
      </c>
      <c r="H63" s="4">
        <v>793</v>
      </c>
      <c r="I63" s="4">
        <v>358</v>
      </c>
      <c r="J63" s="4">
        <v>177</v>
      </c>
      <c r="K63" s="4">
        <v>65</v>
      </c>
      <c r="L63" s="6">
        <v>67</v>
      </c>
    </row>
    <row r="64" spans="1:12" ht="21" customHeight="1" x14ac:dyDescent="0.2">
      <c r="A64" s="1" t="s">
        <v>11</v>
      </c>
      <c r="D64" s="3">
        <f>SUM(D65,D72,D68)</f>
        <v>8807</v>
      </c>
      <c r="E64" s="3" t="s">
        <v>31</v>
      </c>
      <c r="F64" s="3">
        <f t="shared" ref="F64:L64" si="36">SUM(F65,F72,F68)</f>
        <v>47</v>
      </c>
      <c r="G64" s="3">
        <f t="shared" si="36"/>
        <v>1953</v>
      </c>
      <c r="H64" s="3">
        <f t="shared" si="36"/>
        <v>2643</v>
      </c>
      <c r="I64" s="3">
        <f t="shared" si="36"/>
        <v>2118</v>
      </c>
      <c r="J64" s="3">
        <f t="shared" si="36"/>
        <v>1397</v>
      </c>
      <c r="K64" s="3">
        <f t="shared" si="36"/>
        <v>538</v>
      </c>
      <c r="L64" s="13">
        <f t="shared" si="36"/>
        <v>111</v>
      </c>
    </row>
    <row r="65" spans="1:12" ht="18" customHeight="1" x14ac:dyDescent="0.2">
      <c r="B65" s="1" t="s">
        <v>34</v>
      </c>
      <c r="D65" s="3">
        <f>SUM(D66:D67)</f>
        <v>3225</v>
      </c>
      <c r="E65" s="3" t="s">
        <v>31</v>
      </c>
      <c r="F65" s="3">
        <f t="shared" ref="F65:L65" si="37">SUM(F66:F67)</f>
        <v>14</v>
      </c>
      <c r="G65" s="3">
        <f t="shared" si="37"/>
        <v>808</v>
      </c>
      <c r="H65" s="3">
        <f t="shared" si="37"/>
        <v>1041</v>
      </c>
      <c r="I65" s="3">
        <f t="shared" si="37"/>
        <v>663</v>
      </c>
      <c r="J65" s="3">
        <f t="shared" si="37"/>
        <v>459</v>
      </c>
      <c r="K65" s="3">
        <f t="shared" si="37"/>
        <v>199</v>
      </c>
      <c r="L65" s="13">
        <f t="shared" si="37"/>
        <v>41</v>
      </c>
    </row>
    <row r="66" spans="1:12" ht="18" customHeight="1" x14ac:dyDescent="0.2">
      <c r="C66" s="1" t="s">
        <v>10</v>
      </c>
      <c r="D66" s="3">
        <f t="shared" ref="D66:D67" si="38">SUM(E66:L66)</f>
        <v>1918</v>
      </c>
      <c r="E66" s="7" t="s">
        <v>31</v>
      </c>
      <c r="F66" s="7">
        <v>12</v>
      </c>
      <c r="G66" s="7">
        <v>507</v>
      </c>
      <c r="H66" s="7">
        <v>617</v>
      </c>
      <c r="I66" s="7">
        <v>366</v>
      </c>
      <c r="J66" s="7">
        <v>270</v>
      </c>
      <c r="K66" s="7">
        <v>119</v>
      </c>
      <c r="L66" s="8">
        <v>27</v>
      </c>
    </row>
    <row r="67" spans="1:12" ht="18" customHeight="1" x14ac:dyDescent="0.2">
      <c r="C67" s="10" t="s">
        <v>12</v>
      </c>
      <c r="D67" s="3">
        <f t="shared" si="38"/>
        <v>1307</v>
      </c>
      <c r="E67" s="7" t="s">
        <v>31</v>
      </c>
      <c r="F67" s="4">
        <v>2</v>
      </c>
      <c r="G67" s="4">
        <v>301</v>
      </c>
      <c r="H67" s="4">
        <v>424</v>
      </c>
      <c r="I67" s="4">
        <v>297</v>
      </c>
      <c r="J67" s="4">
        <v>189</v>
      </c>
      <c r="K67" s="4">
        <v>80</v>
      </c>
      <c r="L67" s="2">
        <v>14</v>
      </c>
    </row>
    <row r="68" spans="1:12" ht="18" customHeight="1" x14ac:dyDescent="0.2">
      <c r="B68" s="34" t="s">
        <v>39</v>
      </c>
      <c r="C68" s="35"/>
      <c r="D68" s="3">
        <f>SUM(D69:D71)</f>
        <v>5575</v>
      </c>
      <c r="E68" s="3" t="s">
        <v>31</v>
      </c>
      <c r="F68" s="3">
        <f t="shared" ref="F68:L68" si="39">SUM(F69:F71)</f>
        <v>33</v>
      </c>
      <c r="G68" s="3">
        <f t="shared" si="39"/>
        <v>1143</v>
      </c>
      <c r="H68" s="3">
        <f t="shared" si="39"/>
        <v>1600</v>
      </c>
      <c r="I68" s="3">
        <f t="shared" si="39"/>
        <v>1453</v>
      </c>
      <c r="J68" s="3">
        <f t="shared" si="39"/>
        <v>938</v>
      </c>
      <c r="K68" s="3">
        <f t="shared" si="39"/>
        <v>339</v>
      </c>
      <c r="L68" s="13">
        <f t="shared" si="39"/>
        <v>69</v>
      </c>
    </row>
    <row r="69" spans="1:12" ht="18" customHeight="1" x14ac:dyDescent="0.2">
      <c r="C69" s="1" t="s">
        <v>13</v>
      </c>
      <c r="D69" s="3">
        <f t="shared" ref="D69:D72" si="40">SUM(E69:L69)</f>
        <v>3764</v>
      </c>
      <c r="E69" s="7" t="s">
        <v>31</v>
      </c>
      <c r="F69" s="4">
        <v>32</v>
      </c>
      <c r="G69" s="4">
        <v>895</v>
      </c>
      <c r="H69" s="4">
        <v>1079</v>
      </c>
      <c r="I69" s="4">
        <v>875</v>
      </c>
      <c r="J69" s="4">
        <v>602</v>
      </c>
      <c r="K69" s="4">
        <v>231</v>
      </c>
      <c r="L69" s="2">
        <v>50</v>
      </c>
    </row>
    <row r="70" spans="1:12" ht="18" customHeight="1" x14ac:dyDescent="0.2">
      <c r="C70" s="1" t="s">
        <v>14</v>
      </c>
      <c r="D70" s="3">
        <f t="shared" si="40"/>
        <v>1745</v>
      </c>
      <c r="E70" s="7" t="s">
        <v>31</v>
      </c>
      <c r="F70" s="7">
        <v>1</v>
      </c>
      <c r="G70" s="4">
        <v>225</v>
      </c>
      <c r="H70" s="4">
        <v>501</v>
      </c>
      <c r="I70" s="4">
        <v>566</v>
      </c>
      <c r="J70" s="4">
        <v>328</v>
      </c>
      <c r="K70" s="4">
        <v>105</v>
      </c>
      <c r="L70" s="2">
        <v>19</v>
      </c>
    </row>
    <row r="71" spans="1:12" ht="18" customHeight="1" x14ac:dyDescent="0.2">
      <c r="C71" s="10" t="s">
        <v>15</v>
      </c>
      <c r="D71" s="3">
        <f t="shared" si="40"/>
        <v>66</v>
      </c>
      <c r="E71" s="7" t="s">
        <v>31</v>
      </c>
      <c r="F71" s="7" t="s">
        <v>31</v>
      </c>
      <c r="G71" s="4">
        <v>23</v>
      </c>
      <c r="H71" s="4">
        <v>20</v>
      </c>
      <c r="I71" s="4">
        <v>12</v>
      </c>
      <c r="J71" s="4">
        <v>8</v>
      </c>
      <c r="K71" s="5">
        <v>3</v>
      </c>
      <c r="L71" s="9" t="s">
        <v>31</v>
      </c>
    </row>
    <row r="72" spans="1:12" ht="18" customHeight="1" x14ac:dyDescent="0.2">
      <c r="B72" s="1" t="s">
        <v>16</v>
      </c>
      <c r="D72" s="3">
        <f t="shared" si="40"/>
        <v>7</v>
      </c>
      <c r="E72" s="7" t="s">
        <v>31</v>
      </c>
      <c r="F72" s="7" t="s">
        <v>31</v>
      </c>
      <c r="G72" s="4">
        <v>2</v>
      </c>
      <c r="H72" s="4">
        <v>2</v>
      </c>
      <c r="I72" s="4">
        <v>2</v>
      </c>
      <c r="J72" s="7" t="s">
        <v>31</v>
      </c>
      <c r="K72" s="7" t="s">
        <v>31</v>
      </c>
      <c r="L72" s="9">
        <v>1</v>
      </c>
    </row>
    <row r="73" spans="1:12" ht="21" customHeight="1" x14ac:dyDescent="0.2">
      <c r="A73" s="2" t="s">
        <v>17</v>
      </c>
      <c r="D73" s="3">
        <f t="shared" ref="D73:L73" si="41">SUM(D74:D77)</f>
        <v>10758</v>
      </c>
      <c r="E73" s="3">
        <f t="shared" ref="E73" si="42">SUM(E74:E77)</f>
        <v>1</v>
      </c>
      <c r="F73" s="3">
        <f t="shared" si="41"/>
        <v>15</v>
      </c>
      <c r="G73" s="3">
        <f t="shared" si="41"/>
        <v>1548</v>
      </c>
      <c r="H73" s="3">
        <f t="shared" si="41"/>
        <v>2942</v>
      </c>
      <c r="I73" s="3">
        <f t="shared" si="41"/>
        <v>2658</v>
      </c>
      <c r="J73" s="3">
        <f t="shared" si="41"/>
        <v>2162</v>
      </c>
      <c r="K73" s="3">
        <f t="shared" si="41"/>
        <v>1280</v>
      </c>
      <c r="L73" s="13">
        <f t="shared" si="41"/>
        <v>152</v>
      </c>
    </row>
    <row r="74" spans="1:12" ht="18" customHeight="1" x14ac:dyDescent="0.2">
      <c r="C74" s="1" t="s">
        <v>35</v>
      </c>
      <c r="D74" s="3">
        <f t="shared" ref="D74:D77" si="43">SUM(E74:L74)</f>
        <v>186</v>
      </c>
      <c r="E74" s="7" t="s">
        <v>31</v>
      </c>
      <c r="F74" s="7" t="s">
        <v>31</v>
      </c>
      <c r="G74" s="7">
        <v>25</v>
      </c>
      <c r="H74" s="7">
        <v>43</v>
      </c>
      <c r="I74" s="7">
        <v>53</v>
      </c>
      <c r="J74" s="7">
        <v>36</v>
      </c>
      <c r="K74" s="7">
        <v>28</v>
      </c>
      <c r="L74" s="8">
        <v>1</v>
      </c>
    </row>
    <row r="75" spans="1:12" ht="18" customHeight="1" x14ac:dyDescent="0.2">
      <c r="C75" s="1" t="s">
        <v>36</v>
      </c>
      <c r="D75" s="3">
        <f t="shared" si="43"/>
        <v>10303</v>
      </c>
      <c r="E75" s="7">
        <v>1</v>
      </c>
      <c r="F75" s="7">
        <v>15</v>
      </c>
      <c r="G75" s="7">
        <v>1480</v>
      </c>
      <c r="H75" s="7">
        <v>2850</v>
      </c>
      <c r="I75" s="7">
        <v>2562</v>
      </c>
      <c r="J75" s="7">
        <v>2052</v>
      </c>
      <c r="K75" s="7">
        <v>1195</v>
      </c>
      <c r="L75" s="8">
        <v>148</v>
      </c>
    </row>
    <row r="76" spans="1:12" ht="18" customHeight="1" x14ac:dyDescent="0.2">
      <c r="C76" s="1" t="s">
        <v>37</v>
      </c>
      <c r="D76" s="3">
        <f t="shared" si="43"/>
        <v>233</v>
      </c>
      <c r="E76" s="7" t="s">
        <v>31</v>
      </c>
      <c r="F76" s="7" t="s">
        <v>31</v>
      </c>
      <c r="G76" s="7">
        <v>37</v>
      </c>
      <c r="H76" s="7">
        <v>39</v>
      </c>
      <c r="I76" s="7">
        <v>39</v>
      </c>
      <c r="J76" s="7">
        <v>62</v>
      </c>
      <c r="K76" s="7">
        <v>53</v>
      </c>
      <c r="L76" s="8">
        <v>3</v>
      </c>
    </row>
    <row r="77" spans="1:12" ht="18" customHeight="1" x14ac:dyDescent="0.2">
      <c r="C77" s="1" t="s">
        <v>10</v>
      </c>
      <c r="D77" s="3">
        <f t="shared" si="43"/>
        <v>36</v>
      </c>
      <c r="E77" s="7" t="s">
        <v>31</v>
      </c>
      <c r="F77" s="7" t="s">
        <v>31</v>
      </c>
      <c r="G77" s="5">
        <v>6</v>
      </c>
      <c r="H77" s="7">
        <v>10</v>
      </c>
      <c r="I77" s="5">
        <v>4</v>
      </c>
      <c r="J77" s="5">
        <v>12</v>
      </c>
      <c r="K77" s="7">
        <v>4</v>
      </c>
      <c r="L77" s="9" t="s">
        <v>31</v>
      </c>
    </row>
    <row r="78" spans="1:12" ht="21" customHeight="1" x14ac:dyDescent="0.2">
      <c r="A78" s="2" t="s">
        <v>18</v>
      </c>
      <c r="D78" s="3">
        <f>SUM(D79:D80)</f>
        <v>241</v>
      </c>
      <c r="E78" s="3" t="s">
        <v>31</v>
      </c>
      <c r="F78" s="3" t="s">
        <v>31</v>
      </c>
      <c r="G78" s="3">
        <f t="shared" ref="G78:L78" si="44">SUM(G79:G80)</f>
        <v>45</v>
      </c>
      <c r="H78" s="3">
        <f t="shared" si="44"/>
        <v>51</v>
      </c>
      <c r="I78" s="3">
        <f t="shared" si="44"/>
        <v>50</v>
      </c>
      <c r="J78" s="3">
        <f t="shared" si="44"/>
        <v>51</v>
      </c>
      <c r="K78" s="3">
        <f t="shared" si="44"/>
        <v>40</v>
      </c>
      <c r="L78" s="13">
        <f t="shared" si="44"/>
        <v>4</v>
      </c>
    </row>
    <row r="79" spans="1:12" ht="18" customHeight="1" x14ac:dyDescent="0.2">
      <c r="C79" s="1" t="s">
        <v>10</v>
      </c>
      <c r="D79" s="3">
        <f>SUM(E79:L79)</f>
        <v>202</v>
      </c>
      <c r="E79" s="7" t="s">
        <v>31</v>
      </c>
      <c r="F79" s="7" t="s">
        <v>31</v>
      </c>
      <c r="G79" s="7">
        <v>39</v>
      </c>
      <c r="H79" s="7">
        <v>43</v>
      </c>
      <c r="I79" s="7">
        <v>40</v>
      </c>
      <c r="J79" s="7">
        <v>44</v>
      </c>
      <c r="K79" s="7">
        <v>33</v>
      </c>
      <c r="L79" s="6">
        <v>3</v>
      </c>
    </row>
    <row r="80" spans="1:12" ht="18" customHeight="1" x14ac:dyDescent="0.2">
      <c r="C80" s="10" t="s">
        <v>12</v>
      </c>
      <c r="D80" s="3">
        <f>SUM(E80:L80)</f>
        <v>39</v>
      </c>
      <c r="E80" s="7" t="s">
        <v>31</v>
      </c>
      <c r="F80" s="7" t="s">
        <v>31</v>
      </c>
      <c r="G80" s="7">
        <v>6</v>
      </c>
      <c r="H80" s="7">
        <v>8</v>
      </c>
      <c r="I80" s="5">
        <v>10</v>
      </c>
      <c r="J80" s="7">
        <v>7</v>
      </c>
      <c r="K80" s="5">
        <v>7</v>
      </c>
      <c r="L80" s="6">
        <v>1</v>
      </c>
    </row>
    <row r="81" spans="1:12" ht="20.100000000000001" customHeight="1" x14ac:dyDescent="0.2">
      <c r="A81" s="2" t="s">
        <v>7</v>
      </c>
      <c r="D81" s="3"/>
      <c r="E81" s="3"/>
      <c r="F81" s="3"/>
      <c r="G81" s="3"/>
      <c r="H81" s="3"/>
      <c r="I81" s="3"/>
      <c r="J81" s="3"/>
      <c r="K81" s="3"/>
      <c r="L81" s="13"/>
    </row>
    <row r="82" spans="1:12" ht="12.6" customHeight="1" x14ac:dyDescent="0.2">
      <c r="A82" s="2" t="s">
        <v>25</v>
      </c>
      <c r="D82" s="3">
        <f>SUM(D83,D89,D93,D94,D90,D95)</f>
        <v>3551</v>
      </c>
      <c r="E82" s="3" t="s">
        <v>31</v>
      </c>
      <c r="F82" s="3">
        <f>SUM(F83,F89,F93,F94,F90,F95)</f>
        <v>10</v>
      </c>
      <c r="G82" s="3">
        <f t="shared" ref="G82:L82" si="45">SUM(G83,G89,G93,G94,G90,G95)</f>
        <v>570</v>
      </c>
      <c r="H82" s="3">
        <f t="shared" si="45"/>
        <v>1092</v>
      </c>
      <c r="I82" s="3">
        <f t="shared" si="45"/>
        <v>788</v>
      </c>
      <c r="J82" s="3">
        <f t="shared" si="45"/>
        <v>660</v>
      </c>
      <c r="K82" s="3">
        <f t="shared" si="45"/>
        <v>379</v>
      </c>
      <c r="L82" s="13">
        <f t="shared" si="45"/>
        <v>52</v>
      </c>
    </row>
    <row r="83" spans="1:12" ht="18" customHeight="1" x14ac:dyDescent="0.2">
      <c r="B83" s="1" t="s">
        <v>34</v>
      </c>
      <c r="D83" s="3">
        <f>SUM(D84:D88)</f>
        <v>3217</v>
      </c>
      <c r="E83" s="3" t="s">
        <v>31</v>
      </c>
      <c r="F83" s="3">
        <f t="shared" ref="F83:L83" si="46">SUM(F84:F88)</f>
        <v>8</v>
      </c>
      <c r="G83" s="3">
        <f>SUM(G84:G88)</f>
        <v>498</v>
      </c>
      <c r="H83" s="3">
        <f t="shared" si="46"/>
        <v>980</v>
      </c>
      <c r="I83" s="3">
        <f t="shared" si="46"/>
        <v>721</v>
      </c>
      <c r="J83" s="3">
        <f t="shared" si="46"/>
        <v>612</v>
      </c>
      <c r="K83" s="3">
        <f t="shared" si="46"/>
        <v>352</v>
      </c>
      <c r="L83" s="13">
        <f t="shared" si="46"/>
        <v>46</v>
      </c>
    </row>
    <row r="84" spans="1:12" ht="18" customHeight="1" x14ac:dyDescent="0.2">
      <c r="C84" s="1" t="s">
        <v>35</v>
      </c>
      <c r="D84" s="3">
        <f t="shared" ref="D84:D89" si="47">SUM(E84:L84)</f>
        <v>274</v>
      </c>
      <c r="E84" s="7" t="s">
        <v>31</v>
      </c>
      <c r="F84" s="7" t="s">
        <v>31</v>
      </c>
      <c r="G84" s="7">
        <v>42</v>
      </c>
      <c r="H84" s="7">
        <v>77</v>
      </c>
      <c r="I84" s="7">
        <v>64</v>
      </c>
      <c r="J84" s="7">
        <v>58</v>
      </c>
      <c r="K84" s="7">
        <v>29</v>
      </c>
      <c r="L84" s="6">
        <v>4</v>
      </c>
    </row>
    <row r="85" spans="1:12" ht="18" customHeight="1" x14ac:dyDescent="0.2">
      <c r="C85" s="1" t="s">
        <v>36</v>
      </c>
      <c r="D85" s="3">
        <f t="shared" si="47"/>
        <v>233</v>
      </c>
      <c r="E85" s="7" t="s">
        <v>31</v>
      </c>
      <c r="F85" s="7">
        <v>1</v>
      </c>
      <c r="G85" s="7">
        <v>45</v>
      </c>
      <c r="H85" s="7">
        <v>71</v>
      </c>
      <c r="I85" s="7">
        <v>45</v>
      </c>
      <c r="J85" s="7">
        <v>43</v>
      </c>
      <c r="K85" s="7">
        <v>22</v>
      </c>
      <c r="L85" s="6">
        <v>6</v>
      </c>
    </row>
    <row r="86" spans="1:12" ht="18" customHeight="1" x14ac:dyDescent="0.2">
      <c r="C86" s="1" t="s">
        <v>37</v>
      </c>
      <c r="D86" s="3">
        <f t="shared" si="47"/>
        <v>946</v>
      </c>
      <c r="E86" s="7" t="s">
        <v>31</v>
      </c>
      <c r="F86" s="5">
        <v>4</v>
      </c>
      <c r="G86" s="7">
        <v>197</v>
      </c>
      <c r="H86" s="7">
        <v>266</v>
      </c>
      <c r="I86" s="7">
        <v>209</v>
      </c>
      <c r="J86" s="7">
        <v>152</v>
      </c>
      <c r="K86" s="7">
        <v>101</v>
      </c>
      <c r="L86" s="9">
        <v>17</v>
      </c>
    </row>
    <row r="87" spans="1:12" ht="18" customHeight="1" x14ac:dyDescent="0.2">
      <c r="C87" s="1" t="s">
        <v>10</v>
      </c>
      <c r="D87" s="3">
        <f>SUM(E87:L87)</f>
        <v>170</v>
      </c>
      <c r="E87" s="7" t="s">
        <v>31</v>
      </c>
      <c r="F87" s="7">
        <v>2</v>
      </c>
      <c r="G87" s="4">
        <v>17</v>
      </c>
      <c r="H87" s="4">
        <v>46</v>
      </c>
      <c r="I87" s="4">
        <v>40</v>
      </c>
      <c r="J87" s="4">
        <v>39</v>
      </c>
      <c r="K87" s="4">
        <v>25</v>
      </c>
      <c r="L87" s="6">
        <v>1</v>
      </c>
    </row>
    <row r="88" spans="1:12" ht="18" customHeight="1" x14ac:dyDescent="0.2">
      <c r="C88" s="10" t="s">
        <v>12</v>
      </c>
      <c r="D88" s="3">
        <f>SUM(E88:L88)</f>
        <v>1594</v>
      </c>
      <c r="E88" s="7" t="s">
        <v>31</v>
      </c>
      <c r="F88" s="7">
        <v>1</v>
      </c>
      <c r="G88" s="5">
        <v>197</v>
      </c>
      <c r="H88" s="7">
        <v>520</v>
      </c>
      <c r="I88" s="7">
        <v>363</v>
      </c>
      <c r="J88" s="7">
        <v>320</v>
      </c>
      <c r="K88" s="7">
        <v>175</v>
      </c>
      <c r="L88" s="9">
        <v>18</v>
      </c>
    </row>
    <row r="89" spans="1:12" ht="18" customHeight="1" x14ac:dyDescent="0.2">
      <c r="B89" s="2" t="s">
        <v>38</v>
      </c>
      <c r="D89" s="3">
        <f t="shared" si="47"/>
        <v>35</v>
      </c>
      <c r="E89" s="7" t="s">
        <v>31</v>
      </c>
      <c r="F89" s="7" t="s">
        <v>31</v>
      </c>
      <c r="G89" s="5">
        <v>5</v>
      </c>
      <c r="H89" s="7">
        <v>16</v>
      </c>
      <c r="I89" s="5">
        <v>5</v>
      </c>
      <c r="J89" s="5">
        <v>3</v>
      </c>
      <c r="K89" s="5">
        <v>5</v>
      </c>
      <c r="L89" s="9">
        <v>1</v>
      </c>
    </row>
    <row r="90" spans="1:12" ht="18" customHeight="1" x14ac:dyDescent="0.2">
      <c r="B90" s="2" t="s">
        <v>39</v>
      </c>
      <c r="D90" s="3">
        <f>SUM(D91:D92)</f>
        <v>145</v>
      </c>
      <c r="E90" s="3" t="s">
        <v>31</v>
      </c>
      <c r="F90" s="3" t="s">
        <v>31</v>
      </c>
      <c r="G90" s="3">
        <f t="shared" ref="G90:K90" si="48">SUM(G91:G92)</f>
        <v>17</v>
      </c>
      <c r="H90" s="3">
        <f t="shared" si="48"/>
        <v>32</v>
      </c>
      <c r="I90" s="3">
        <f t="shared" si="48"/>
        <v>40</v>
      </c>
      <c r="J90" s="3">
        <f t="shared" si="48"/>
        <v>36</v>
      </c>
      <c r="K90" s="3">
        <f t="shared" si="48"/>
        <v>20</v>
      </c>
      <c r="L90" s="13" t="s">
        <v>31</v>
      </c>
    </row>
    <row r="91" spans="1:12" ht="18" customHeight="1" x14ac:dyDescent="0.2">
      <c r="C91" s="1" t="s">
        <v>13</v>
      </c>
      <c r="D91" s="3">
        <f t="shared" ref="D91:D98" si="49">SUM(E91:L91)</f>
        <v>138</v>
      </c>
      <c r="E91" s="7" t="s">
        <v>31</v>
      </c>
      <c r="F91" s="7" t="s">
        <v>31</v>
      </c>
      <c r="G91" s="5">
        <v>15</v>
      </c>
      <c r="H91" s="7">
        <v>30</v>
      </c>
      <c r="I91" s="7">
        <v>40</v>
      </c>
      <c r="J91" s="7">
        <v>33</v>
      </c>
      <c r="K91" s="7">
        <v>20</v>
      </c>
      <c r="L91" s="9" t="s">
        <v>31</v>
      </c>
    </row>
    <row r="92" spans="1:12" ht="18" customHeight="1" x14ac:dyDescent="0.2">
      <c r="C92" s="1" t="s">
        <v>14</v>
      </c>
      <c r="D92" s="3">
        <f>SUM(E92:L92)</f>
        <v>7</v>
      </c>
      <c r="E92" s="7" t="s">
        <v>31</v>
      </c>
      <c r="F92" s="7" t="s">
        <v>31</v>
      </c>
      <c r="G92" s="7">
        <v>2</v>
      </c>
      <c r="H92" s="5">
        <v>2</v>
      </c>
      <c r="I92" s="7" t="s">
        <v>31</v>
      </c>
      <c r="J92" s="5">
        <v>3</v>
      </c>
      <c r="K92" s="7" t="s">
        <v>31</v>
      </c>
      <c r="L92" s="9" t="s">
        <v>31</v>
      </c>
    </row>
    <row r="93" spans="1:12" ht="18" customHeight="1" x14ac:dyDescent="0.2">
      <c r="B93" s="1" t="s">
        <v>16</v>
      </c>
      <c r="C93" s="15"/>
      <c r="D93" s="3">
        <f t="shared" si="49"/>
        <v>24</v>
      </c>
      <c r="E93" s="7" t="s">
        <v>31</v>
      </c>
      <c r="F93" s="7" t="s">
        <v>31</v>
      </c>
      <c r="G93" s="5">
        <v>3</v>
      </c>
      <c r="H93" s="5">
        <v>12</v>
      </c>
      <c r="I93" s="5">
        <v>1</v>
      </c>
      <c r="J93" s="5">
        <v>5</v>
      </c>
      <c r="K93" s="7">
        <v>2</v>
      </c>
      <c r="L93" s="9">
        <v>1</v>
      </c>
    </row>
    <row r="94" spans="1:12" ht="18" customHeight="1" x14ac:dyDescent="0.2">
      <c r="B94" s="15" t="s">
        <v>28</v>
      </c>
      <c r="D94" s="3">
        <f t="shared" si="49"/>
        <v>4</v>
      </c>
      <c r="E94" s="7" t="s">
        <v>31</v>
      </c>
      <c r="F94" s="7" t="s">
        <v>31</v>
      </c>
      <c r="G94" s="5">
        <v>2</v>
      </c>
      <c r="H94" s="5">
        <v>1</v>
      </c>
      <c r="I94" s="5">
        <v>1</v>
      </c>
      <c r="J94" s="7" t="s">
        <v>31</v>
      </c>
      <c r="K94" s="7" t="s">
        <v>31</v>
      </c>
      <c r="L94" s="9" t="s">
        <v>31</v>
      </c>
    </row>
    <row r="95" spans="1:12" ht="18" customHeight="1" x14ac:dyDescent="0.2">
      <c r="B95" s="15" t="s">
        <v>29</v>
      </c>
      <c r="D95" s="3">
        <f t="shared" si="49"/>
        <v>126</v>
      </c>
      <c r="E95" s="7" t="s">
        <v>31</v>
      </c>
      <c r="F95" s="7">
        <v>2</v>
      </c>
      <c r="G95" s="5">
        <v>45</v>
      </c>
      <c r="H95" s="4">
        <v>51</v>
      </c>
      <c r="I95" s="5">
        <v>20</v>
      </c>
      <c r="J95" s="7">
        <v>4</v>
      </c>
      <c r="K95" s="7" t="s">
        <v>31</v>
      </c>
      <c r="L95" s="6">
        <v>4</v>
      </c>
    </row>
    <row r="96" spans="1:12" ht="21" customHeight="1" x14ac:dyDescent="0.2">
      <c r="A96" s="2" t="s">
        <v>19</v>
      </c>
      <c r="D96" s="3">
        <f t="shared" si="49"/>
        <v>11</v>
      </c>
      <c r="E96" s="7" t="s">
        <v>31</v>
      </c>
      <c r="F96" s="7" t="s">
        <v>31</v>
      </c>
      <c r="G96" s="7">
        <v>3</v>
      </c>
      <c r="H96" s="7">
        <v>1</v>
      </c>
      <c r="I96" s="7">
        <v>4</v>
      </c>
      <c r="J96" s="5">
        <v>1</v>
      </c>
      <c r="K96" s="5">
        <v>2</v>
      </c>
      <c r="L96" s="9" t="s">
        <v>31</v>
      </c>
    </row>
    <row r="97" spans="1:13" ht="21" customHeight="1" x14ac:dyDescent="0.2">
      <c r="A97" s="2" t="s">
        <v>22</v>
      </c>
      <c r="D97" s="3">
        <f t="shared" si="49"/>
        <v>9</v>
      </c>
      <c r="E97" s="7" t="s">
        <v>31</v>
      </c>
      <c r="F97" s="7" t="s">
        <v>31</v>
      </c>
      <c r="G97" s="5">
        <v>3</v>
      </c>
      <c r="H97" s="7" t="s">
        <v>31</v>
      </c>
      <c r="I97" s="7">
        <v>2</v>
      </c>
      <c r="J97" s="5">
        <v>2</v>
      </c>
      <c r="K97" s="7">
        <v>2</v>
      </c>
      <c r="L97" s="9" t="s">
        <v>31</v>
      </c>
    </row>
    <row r="98" spans="1:13" ht="21" customHeight="1" x14ac:dyDescent="0.2">
      <c r="A98" s="2" t="s">
        <v>23</v>
      </c>
      <c r="D98" s="3">
        <f t="shared" si="49"/>
        <v>66</v>
      </c>
      <c r="E98" s="7" t="s">
        <v>31</v>
      </c>
      <c r="F98" s="7" t="s">
        <v>31</v>
      </c>
      <c r="G98" s="4">
        <v>14</v>
      </c>
      <c r="H98" s="4">
        <v>16</v>
      </c>
      <c r="I98" s="4">
        <v>12</v>
      </c>
      <c r="J98" s="4">
        <v>15</v>
      </c>
      <c r="K98" s="7">
        <v>5</v>
      </c>
      <c r="L98" s="6">
        <v>4</v>
      </c>
    </row>
    <row r="99" spans="1:13" ht="24" customHeight="1" x14ac:dyDescent="0.2">
      <c r="A99" s="16" t="s">
        <v>26</v>
      </c>
      <c r="D99" s="3">
        <f>SUM(D100,D109,D118,D122,D126,D137,D138)</f>
        <v>14856</v>
      </c>
      <c r="E99" s="3">
        <f>SUM(E100,E109,E118,E126,E137,E138)</f>
        <v>9</v>
      </c>
      <c r="F99" s="3">
        <f>SUM(F100,F109,F118,F126,F137,F138)</f>
        <v>216</v>
      </c>
      <c r="G99" s="3">
        <f t="shared" ref="G99:L99" si="50">SUM(G100,G109,G118,G122,G126,G137,G138)</f>
        <v>3251</v>
      </c>
      <c r="H99" s="3">
        <f t="shared" si="50"/>
        <v>4894</v>
      </c>
      <c r="I99" s="3">
        <f t="shared" si="50"/>
        <v>3387</v>
      </c>
      <c r="J99" s="3">
        <f t="shared" si="50"/>
        <v>1852</v>
      </c>
      <c r="K99" s="3">
        <f t="shared" si="50"/>
        <v>1089</v>
      </c>
      <c r="L99" s="13">
        <f t="shared" si="50"/>
        <v>158</v>
      </c>
      <c r="M99" s="2"/>
    </row>
    <row r="100" spans="1:13" ht="21" customHeight="1" x14ac:dyDescent="0.2">
      <c r="A100" s="1" t="s">
        <v>9</v>
      </c>
      <c r="D100" s="3">
        <f>SUM(D101,D106,D107,D108)</f>
        <v>14185</v>
      </c>
      <c r="E100" s="3">
        <f t="shared" ref="E100:K100" si="51">SUM(E101,E106,E107,E108)</f>
        <v>8</v>
      </c>
      <c r="F100" s="3">
        <f t="shared" si="51"/>
        <v>214</v>
      </c>
      <c r="G100" s="3">
        <f t="shared" si="51"/>
        <v>3157</v>
      </c>
      <c r="H100" s="3">
        <f t="shared" si="51"/>
        <v>4663</v>
      </c>
      <c r="I100" s="3">
        <f t="shared" si="51"/>
        <v>3214</v>
      </c>
      <c r="J100" s="3">
        <f t="shared" si="51"/>
        <v>1738</v>
      </c>
      <c r="K100" s="3">
        <f t="shared" si="51"/>
        <v>1041</v>
      </c>
      <c r="L100" s="13">
        <f>SUM(L101,L106,L107,L108)</f>
        <v>150</v>
      </c>
    </row>
    <row r="101" spans="1:13" ht="21" customHeight="1" x14ac:dyDescent="0.2">
      <c r="B101" s="1" t="s">
        <v>34</v>
      </c>
      <c r="D101" s="3">
        <f>SUM(D102:D105)</f>
        <v>13920</v>
      </c>
      <c r="E101" s="3">
        <f t="shared" ref="E101:K101" si="52">SUM(E102:E105)</f>
        <v>5</v>
      </c>
      <c r="F101" s="3">
        <f t="shared" si="52"/>
        <v>210</v>
      </c>
      <c r="G101" s="3">
        <f t="shared" si="52"/>
        <v>3072</v>
      </c>
      <c r="H101" s="3">
        <f t="shared" si="52"/>
        <v>4563</v>
      </c>
      <c r="I101" s="3">
        <f t="shared" si="52"/>
        <v>3170</v>
      </c>
      <c r="J101" s="3">
        <f>SUM(J102:J105)</f>
        <v>1719</v>
      </c>
      <c r="K101" s="3">
        <f t="shared" si="52"/>
        <v>1036</v>
      </c>
      <c r="L101" s="13">
        <f>SUM(L102:L105)</f>
        <v>145</v>
      </c>
    </row>
    <row r="102" spans="1:13" ht="18" customHeight="1" x14ac:dyDescent="0.2">
      <c r="C102" s="1" t="s">
        <v>35</v>
      </c>
      <c r="D102" s="3">
        <f t="shared" ref="D102:D108" si="53">SUM(E102:L102)</f>
        <v>5962</v>
      </c>
      <c r="E102" s="7">
        <v>1</v>
      </c>
      <c r="F102" s="4">
        <v>105</v>
      </c>
      <c r="G102" s="4">
        <v>1068</v>
      </c>
      <c r="H102" s="4">
        <v>1763</v>
      </c>
      <c r="I102" s="4">
        <v>1481</v>
      </c>
      <c r="J102" s="4">
        <v>873</v>
      </c>
      <c r="K102" s="4">
        <v>605</v>
      </c>
      <c r="L102" s="2">
        <v>66</v>
      </c>
    </row>
    <row r="103" spans="1:13" ht="18" customHeight="1" x14ac:dyDescent="0.2">
      <c r="C103" s="1" t="s">
        <v>36</v>
      </c>
      <c r="D103" s="3">
        <f t="shared" si="53"/>
        <v>7248</v>
      </c>
      <c r="E103" s="7">
        <v>3</v>
      </c>
      <c r="F103" s="4">
        <v>91</v>
      </c>
      <c r="G103" s="4">
        <v>1867</v>
      </c>
      <c r="H103" s="4">
        <v>2569</v>
      </c>
      <c r="I103" s="4">
        <v>1524</v>
      </c>
      <c r="J103" s="4">
        <v>729</v>
      </c>
      <c r="K103" s="4">
        <v>388</v>
      </c>
      <c r="L103" s="2">
        <v>77</v>
      </c>
    </row>
    <row r="104" spans="1:13" ht="18" customHeight="1" x14ac:dyDescent="0.2">
      <c r="C104" s="1" t="s">
        <v>37</v>
      </c>
      <c r="D104" s="3">
        <f t="shared" si="53"/>
        <v>696</v>
      </c>
      <c r="E104" s="7">
        <v>1</v>
      </c>
      <c r="F104" s="4">
        <v>14</v>
      </c>
      <c r="G104" s="4">
        <v>136</v>
      </c>
      <c r="H104" s="4">
        <v>227</v>
      </c>
      <c r="I104" s="4">
        <v>160</v>
      </c>
      <c r="J104" s="4">
        <v>113</v>
      </c>
      <c r="K104" s="4">
        <v>43</v>
      </c>
      <c r="L104" s="2">
        <v>2</v>
      </c>
    </row>
    <row r="105" spans="1:13" ht="18" customHeight="1" x14ac:dyDescent="0.2">
      <c r="C105" s="1" t="s">
        <v>10</v>
      </c>
      <c r="D105" s="3">
        <f t="shared" si="53"/>
        <v>14</v>
      </c>
      <c r="E105" s="7" t="s">
        <v>31</v>
      </c>
      <c r="F105" s="7" t="s">
        <v>31</v>
      </c>
      <c r="G105" s="4">
        <v>1</v>
      </c>
      <c r="H105" s="4">
        <v>4</v>
      </c>
      <c r="I105" s="4">
        <v>5</v>
      </c>
      <c r="J105" s="4">
        <v>4</v>
      </c>
      <c r="K105" s="7" t="s">
        <v>31</v>
      </c>
      <c r="L105" s="9" t="s">
        <v>31</v>
      </c>
    </row>
    <row r="106" spans="1:13" ht="18" customHeight="1" x14ac:dyDescent="0.2">
      <c r="B106" s="2" t="s">
        <v>38</v>
      </c>
      <c r="D106" s="3">
        <f t="shared" si="53"/>
        <v>64</v>
      </c>
      <c r="E106" s="7" t="s">
        <v>31</v>
      </c>
      <c r="F106" s="7">
        <v>1</v>
      </c>
      <c r="G106" s="4">
        <v>15</v>
      </c>
      <c r="H106" s="4">
        <v>20</v>
      </c>
      <c r="I106" s="4">
        <v>14</v>
      </c>
      <c r="J106" s="4">
        <v>8</v>
      </c>
      <c r="K106" s="4">
        <v>5</v>
      </c>
      <c r="L106" s="9">
        <v>1</v>
      </c>
    </row>
    <row r="107" spans="1:13" ht="18" customHeight="1" x14ac:dyDescent="0.2">
      <c r="B107" s="15" t="s">
        <v>28</v>
      </c>
      <c r="D107" s="3">
        <f t="shared" si="53"/>
        <v>29</v>
      </c>
      <c r="E107" s="5">
        <v>3</v>
      </c>
      <c r="F107" s="5">
        <v>1</v>
      </c>
      <c r="G107" s="4">
        <v>9</v>
      </c>
      <c r="H107" s="4">
        <v>8</v>
      </c>
      <c r="I107" s="4">
        <v>4</v>
      </c>
      <c r="J107" s="4">
        <v>4</v>
      </c>
      <c r="K107" s="7" t="s">
        <v>31</v>
      </c>
      <c r="L107" s="9" t="s">
        <v>31</v>
      </c>
    </row>
    <row r="108" spans="1:13" ht="18" customHeight="1" x14ac:dyDescent="0.2">
      <c r="B108" s="15" t="s">
        <v>29</v>
      </c>
      <c r="D108" s="14">
        <f t="shared" si="53"/>
        <v>172</v>
      </c>
      <c r="E108" s="7" t="s">
        <v>31</v>
      </c>
      <c r="F108" s="5">
        <v>2</v>
      </c>
      <c r="G108" s="4">
        <v>61</v>
      </c>
      <c r="H108" s="4">
        <v>72</v>
      </c>
      <c r="I108" s="4">
        <v>26</v>
      </c>
      <c r="J108" s="4">
        <v>7</v>
      </c>
      <c r="K108" s="7" t="s">
        <v>31</v>
      </c>
      <c r="L108" s="6">
        <v>4</v>
      </c>
    </row>
    <row r="109" spans="1:13" ht="20.100000000000001" customHeight="1" x14ac:dyDescent="0.2">
      <c r="A109" s="1" t="s">
        <v>11</v>
      </c>
      <c r="D109" s="3">
        <f>SUM(D110,D117,D113)</f>
        <v>134</v>
      </c>
      <c r="E109" s="3" t="s">
        <v>31</v>
      </c>
      <c r="F109" s="3">
        <f t="shared" ref="F109:L109" si="54">SUM(F110,F117,F113)</f>
        <v>2</v>
      </c>
      <c r="G109" s="3">
        <f t="shared" si="54"/>
        <v>24</v>
      </c>
      <c r="H109" s="3">
        <f t="shared" si="54"/>
        <v>44</v>
      </c>
      <c r="I109" s="3">
        <f t="shared" si="54"/>
        <v>37</v>
      </c>
      <c r="J109" s="3">
        <f t="shared" si="54"/>
        <v>16</v>
      </c>
      <c r="K109" s="3">
        <f t="shared" si="54"/>
        <v>8</v>
      </c>
      <c r="L109" s="13">
        <f t="shared" si="54"/>
        <v>3</v>
      </c>
    </row>
    <row r="110" spans="1:13" ht="18" customHeight="1" x14ac:dyDescent="0.2">
      <c r="B110" s="1" t="s">
        <v>34</v>
      </c>
      <c r="D110" s="3">
        <f>SUM(D111:D112)</f>
        <v>71</v>
      </c>
      <c r="E110" s="3" t="s">
        <v>31</v>
      </c>
      <c r="F110" s="3">
        <f t="shared" ref="F110:K110" si="55">SUM(F111:F112)</f>
        <v>1</v>
      </c>
      <c r="G110" s="3">
        <f t="shared" si="55"/>
        <v>14</v>
      </c>
      <c r="H110" s="3">
        <f t="shared" si="55"/>
        <v>18</v>
      </c>
      <c r="I110" s="3">
        <f t="shared" si="55"/>
        <v>21</v>
      </c>
      <c r="J110" s="3">
        <f t="shared" si="55"/>
        <v>13</v>
      </c>
      <c r="K110" s="3">
        <f t="shared" si="55"/>
        <v>4</v>
      </c>
      <c r="L110" s="13" t="s">
        <v>31</v>
      </c>
    </row>
    <row r="111" spans="1:13" ht="18" customHeight="1" x14ac:dyDescent="0.2">
      <c r="C111" s="1" t="s">
        <v>10</v>
      </c>
      <c r="D111" s="3">
        <f>SUM(E111:L111)</f>
        <v>53</v>
      </c>
      <c r="E111" s="7" t="s">
        <v>31</v>
      </c>
      <c r="F111" s="7">
        <v>1</v>
      </c>
      <c r="G111" s="7">
        <v>11</v>
      </c>
      <c r="H111" s="7">
        <v>12</v>
      </c>
      <c r="I111" s="7">
        <v>17</v>
      </c>
      <c r="J111" s="7">
        <v>9</v>
      </c>
      <c r="K111" s="7">
        <v>3</v>
      </c>
      <c r="L111" s="9" t="s">
        <v>31</v>
      </c>
    </row>
    <row r="112" spans="1:13" ht="18" customHeight="1" x14ac:dyDescent="0.2">
      <c r="C112" s="10" t="s">
        <v>12</v>
      </c>
      <c r="D112" s="3">
        <f t="shared" ref="D112" si="56">SUM(E112:L112)</f>
        <v>18</v>
      </c>
      <c r="E112" s="7" t="s">
        <v>31</v>
      </c>
      <c r="F112" s="7" t="s">
        <v>31</v>
      </c>
      <c r="G112" s="4">
        <v>3</v>
      </c>
      <c r="H112" s="4">
        <v>6</v>
      </c>
      <c r="I112" s="4">
        <v>4</v>
      </c>
      <c r="J112" s="4">
        <v>4</v>
      </c>
      <c r="K112" s="4">
        <v>1</v>
      </c>
      <c r="L112" s="9" t="s">
        <v>31</v>
      </c>
    </row>
    <row r="113" spans="1:12" ht="18" customHeight="1" x14ac:dyDescent="0.2">
      <c r="B113" s="2" t="s">
        <v>39</v>
      </c>
      <c r="D113" s="3">
        <f>SUM(D114:D116)</f>
        <v>62</v>
      </c>
      <c r="E113" s="3" t="s">
        <v>31</v>
      </c>
      <c r="F113" s="3">
        <f>SUM(F114:F115)</f>
        <v>1</v>
      </c>
      <c r="G113" s="3">
        <f>SUM(G114:G115)</f>
        <v>10</v>
      </c>
      <c r="H113" s="3">
        <f>SUM(H114:H116)</f>
        <v>26</v>
      </c>
      <c r="I113" s="3">
        <f>SUM(I114:I115)</f>
        <v>15</v>
      </c>
      <c r="J113" s="3">
        <f>SUM(J114:J115)</f>
        <v>3</v>
      </c>
      <c r="K113" s="3">
        <f>SUM(K114:K115)</f>
        <v>4</v>
      </c>
      <c r="L113" s="13">
        <f>SUM(L114:L115)</f>
        <v>3</v>
      </c>
    </row>
    <row r="114" spans="1:12" ht="18" customHeight="1" x14ac:dyDescent="0.2">
      <c r="C114" s="1" t="s">
        <v>13</v>
      </c>
      <c r="D114" s="3">
        <f t="shared" ref="D114:D117" si="57">SUM(E114:L114)</f>
        <v>51</v>
      </c>
      <c r="E114" s="7" t="s">
        <v>31</v>
      </c>
      <c r="F114" s="7">
        <v>1</v>
      </c>
      <c r="G114" s="4">
        <v>10</v>
      </c>
      <c r="H114" s="4">
        <v>21</v>
      </c>
      <c r="I114" s="4">
        <v>10</v>
      </c>
      <c r="J114" s="4">
        <v>3</v>
      </c>
      <c r="K114" s="4">
        <v>3</v>
      </c>
      <c r="L114" s="2">
        <v>3</v>
      </c>
    </row>
    <row r="115" spans="1:12" ht="18" customHeight="1" x14ac:dyDescent="0.2">
      <c r="C115" s="1" t="s">
        <v>14</v>
      </c>
      <c r="D115" s="3">
        <f t="shared" si="57"/>
        <v>10</v>
      </c>
      <c r="E115" s="7" t="s">
        <v>31</v>
      </c>
      <c r="F115" s="7" t="s">
        <v>31</v>
      </c>
      <c r="G115" s="7" t="s">
        <v>31</v>
      </c>
      <c r="H115" s="4">
        <v>4</v>
      </c>
      <c r="I115" s="4">
        <v>5</v>
      </c>
      <c r="J115" s="7" t="s">
        <v>31</v>
      </c>
      <c r="K115" s="4">
        <v>1</v>
      </c>
      <c r="L115" s="9" t="s">
        <v>31</v>
      </c>
    </row>
    <row r="116" spans="1:12" ht="18" customHeight="1" x14ac:dyDescent="0.2">
      <c r="C116" s="10" t="s">
        <v>15</v>
      </c>
      <c r="D116" s="3">
        <f t="shared" si="57"/>
        <v>1</v>
      </c>
      <c r="E116" s="7" t="s">
        <v>31</v>
      </c>
      <c r="F116" s="7" t="s">
        <v>31</v>
      </c>
      <c r="G116" s="7" t="s">
        <v>31</v>
      </c>
      <c r="H116" s="4">
        <v>1</v>
      </c>
      <c r="I116" s="7" t="s">
        <v>31</v>
      </c>
      <c r="J116" s="7" t="s">
        <v>31</v>
      </c>
      <c r="K116" s="7" t="s">
        <v>31</v>
      </c>
      <c r="L116" s="9" t="s">
        <v>31</v>
      </c>
    </row>
    <row r="117" spans="1:12" ht="18" customHeight="1" x14ac:dyDescent="0.2">
      <c r="B117" s="1" t="s">
        <v>16</v>
      </c>
      <c r="D117" s="3">
        <f t="shared" si="57"/>
        <v>1</v>
      </c>
      <c r="E117" s="7" t="s">
        <v>31</v>
      </c>
      <c r="F117" s="7" t="s">
        <v>31</v>
      </c>
      <c r="G117" s="7" t="s">
        <v>31</v>
      </c>
      <c r="H117" s="7" t="s">
        <v>31</v>
      </c>
      <c r="I117" s="7">
        <v>1</v>
      </c>
      <c r="J117" s="7" t="s">
        <v>31</v>
      </c>
      <c r="K117" s="7" t="s">
        <v>31</v>
      </c>
      <c r="L117" s="9" t="s">
        <v>31</v>
      </c>
    </row>
    <row r="118" spans="1:12" ht="20.100000000000001" customHeight="1" x14ac:dyDescent="0.2">
      <c r="A118" s="2" t="s">
        <v>17</v>
      </c>
      <c r="D118" s="3">
        <f>SUM(D119:D121)</f>
        <v>250</v>
      </c>
      <c r="E118" s="3" t="s">
        <v>31</v>
      </c>
      <c r="F118" s="3" t="s">
        <v>31</v>
      </c>
      <c r="G118" s="3">
        <f t="shared" ref="G118:L118" si="58">SUM(G119:G121)</f>
        <v>32</v>
      </c>
      <c r="H118" s="3">
        <f t="shared" si="58"/>
        <v>87</v>
      </c>
      <c r="I118" s="3">
        <f t="shared" si="58"/>
        <v>63</v>
      </c>
      <c r="J118" s="3">
        <f t="shared" si="58"/>
        <v>47</v>
      </c>
      <c r="K118" s="3">
        <f t="shared" si="58"/>
        <v>20</v>
      </c>
      <c r="L118" s="13">
        <f t="shared" si="58"/>
        <v>1</v>
      </c>
    </row>
    <row r="119" spans="1:12" ht="18" customHeight="1" x14ac:dyDescent="0.2">
      <c r="C119" s="1" t="s">
        <v>35</v>
      </c>
      <c r="D119" s="3">
        <f t="shared" ref="D119:D121" si="59">SUM(E119:L119)</f>
        <v>16</v>
      </c>
      <c r="E119" s="7" t="s">
        <v>31</v>
      </c>
      <c r="F119" s="7" t="s">
        <v>31</v>
      </c>
      <c r="G119" s="7" t="s">
        <v>31</v>
      </c>
      <c r="H119" s="7">
        <v>6</v>
      </c>
      <c r="I119" s="7">
        <v>4</v>
      </c>
      <c r="J119" s="7">
        <v>5</v>
      </c>
      <c r="K119" s="7">
        <v>1</v>
      </c>
      <c r="L119" s="9" t="s">
        <v>31</v>
      </c>
    </row>
    <row r="120" spans="1:12" ht="18" customHeight="1" x14ac:dyDescent="0.2">
      <c r="C120" s="1" t="s">
        <v>36</v>
      </c>
      <c r="D120" s="3">
        <f t="shared" si="59"/>
        <v>231</v>
      </c>
      <c r="E120" s="7" t="s">
        <v>31</v>
      </c>
      <c r="F120" s="7" t="s">
        <v>31</v>
      </c>
      <c r="G120" s="7">
        <v>30</v>
      </c>
      <c r="H120" s="7">
        <v>80</v>
      </c>
      <c r="I120" s="7">
        <v>59</v>
      </c>
      <c r="J120" s="7">
        <v>42</v>
      </c>
      <c r="K120" s="7">
        <v>19</v>
      </c>
      <c r="L120" s="8">
        <v>1</v>
      </c>
    </row>
    <row r="121" spans="1:12" ht="18" customHeight="1" x14ac:dyDescent="0.2">
      <c r="C121" s="1" t="s">
        <v>37</v>
      </c>
      <c r="D121" s="3">
        <f t="shared" si="59"/>
        <v>3</v>
      </c>
      <c r="E121" s="7" t="s">
        <v>31</v>
      </c>
      <c r="F121" s="7" t="s">
        <v>31</v>
      </c>
      <c r="G121" s="7">
        <v>2</v>
      </c>
      <c r="H121" s="7">
        <v>1</v>
      </c>
      <c r="I121" s="7" t="s">
        <v>31</v>
      </c>
      <c r="J121" s="7" t="s">
        <v>31</v>
      </c>
      <c r="K121" s="7" t="s">
        <v>31</v>
      </c>
      <c r="L121" s="9" t="s">
        <v>31</v>
      </c>
    </row>
    <row r="122" spans="1:12" ht="20.100000000000001" customHeight="1" x14ac:dyDescent="0.2">
      <c r="A122" s="2" t="s">
        <v>18</v>
      </c>
      <c r="D122" s="3">
        <f>SUM(D123:D124)</f>
        <v>77</v>
      </c>
      <c r="E122" s="3" t="s">
        <v>31</v>
      </c>
      <c r="F122" s="3" t="s">
        <v>31</v>
      </c>
      <c r="G122" s="3">
        <f>SUM(G123:G124)</f>
        <v>2</v>
      </c>
      <c r="H122" s="3">
        <f t="shared" ref="H122:I122" si="60">SUM(H123:H124)</f>
        <v>13</v>
      </c>
      <c r="I122" s="3">
        <f t="shared" si="60"/>
        <v>23</v>
      </c>
      <c r="J122" s="3">
        <f>SUM(J123:J124)</f>
        <v>21</v>
      </c>
      <c r="K122" s="3">
        <f>SUM(K123:K124)</f>
        <v>17</v>
      </c>
      <c r="L122" s="13">
        <f t="shared" ref="L122" si="61">SUM(L123:L123)</f>
        <v>1</v>
      </c>
    </row>
    <row r="123" spans="1:12" ht="18" customHeight="1" x14ac:dyDescent="0.2">
      <c r="C123" s="1" t="s">
        <v>10</v>
      </c>
      <c r="D123" s="3">
        <f>SUM(E123:L123)</f>
        <v>70</v>
      </c>
      <c r="E123" s="7" t="s">
        <v>31</v>
      </c>
      <c r="F123" s="7" t="s">
        <v>31</v>
      </c>
      <c r="G123" s="7">
        <v>2</v>
      </c>
      <c r="H123" s="7">
        <v>13</v>
      </c>
      <c r="I123" s="7">
        <v>22</v>
      </c>
      <c r="J123" s="7">
        <v>17</v>
      </c>
      <c r="K123" s="7">
        <v>15</v>
      </c>
      <c r="L123" s="9">
        <v>1</v>
      </c>
    </row>
    <row r="124" spans="1:12" ht="18" customHeight="1" x14ac:dyDescent="0.2">
      <c r="C124" s="10" t="s">
        <v>12</v>
      </c>
      <c r="D124" s="3">
        <f>SUM(E124:L124)</f>
        <v>7</v>
      </c>
      <c r="E124" s="7" t="s">
        <v>31</v>
      </c>
      <c r="F124" s="7" t="s">
        <v>31</v>
      </c>
      <c r="G124" s="7" t="s">
        <v>31</v>
      </c>
      <c r="H124" s="7" t="s">
        <v>31</v>
      </c>
      <c r="I124" s="7">
        <v>1</v>
      </c>
      <c r="J124" s="7">
        <v>4</v>
      </c>
      <c r="K124" s="7">
        <v>2</v>
      </c>
      <c r="L124" s="9" t="s">
        <v>31</v>
      </c>
    </row>
    <row r="125" spans="1:12" ht="20.100000000000001" customHeight="1" x14ac:dyDescent="0.2">
      <c r="A125" s="2" t="s">
        <v>7</v>
      </c>
      <c r="D125" s="3"/>
      <c r="E125" s="3"/>
      <c r="F125" s="3"/>
      <c r="G125" s="3"/>
      <c r="H125" s="3"/>
      <c r="I125" s="3"/>
      <c r="J125" s="3"/>
      <c r="K125" s="3"/>
      <c r="L125" s="13"/>
    </row>
    <row r="126" spans="1:12" ht="12.6" customHeight="1" x14ac:dyDescent="0.2">
      <c r="A126" s="2" t="s">
        <v>25</v>
      </c>
      <c r="D126" s="3">
        <f>SUM(D127,D133,D135,D136,D134)</f>
        <v>207</v>
      </c>
      <c r="E126" s="3" t="s">
        <v>31</v>
      </c>
      <c r="F126" s="3" t="s">
        <v>31</v>
      </c>
      <c r="G126" s="3">
        <f>SUM(G127,G133,G135,G136,G134)</f>
        <v>35</v>
      </c>
      <c r="H126" s="3">
        <f t="shared" ref="H126:L126" si="62">SUM(H127,H133,H135,H136,H134)</f>
        <v>87</v>
      </c>
      <c r="I126" s="3">
        <f t="shared" si="62"/>
        <v>50</v>
      </c>
      <c r="J126" s="3">
        <f t="shared" si="62"/>
        <v>29</v>
      </c>
      <c r="K126" s="3">
        <f t="shared" si="62"/>
        <v>3</v>
      </c>
      <c r="L126" s="13">
        <f t="shared" si="62"/>
        <v>3</v>
      </c>
    </row>
    <row r="127" spans="1:12" ht="18" customHeight="1" x14ac:dyDescent="0.2">
      <c r="B127" s="1" t="s">
        <v>34</v>
      </c>
      <c r="D127" s="3">
        <f>SUM(D128:D132)</f>
        <v>194</v>
      </c>
      <c r="E127" s="3" t="s">
        <v>31</v>
      </c>
      <c r="F127" s="3" t="s">
        <v>31</v>
      </c>
      <c r="G127" s="3">
        <f>SUM(G128:G132)</f>
        <v>32</v>
      </c>
      <c r="H127" s="3">
        <f t="shared" ref="H127:L127" si="63">SUM(H128:H132)</f>
        <v>81</v>
      </c>
      <c r="I127" s="3">
        <f t="shared" si="63"/>
        <v>48</v>
      </c>
      <c r="J127" s="3">
        <f t="shared" si="63"/>
        <v>28</v>
      </c>
      <c r="K127" s="3">
        <f t="shared" si="63"/>
        <v>3</v>
      </c>
      <c r="L127" s="13">
        <f t="shared" si="63"/>
        <v>2</v>
      </c>
    </row>
    <row r="128" spans="1:12" ht="18" customHeight="1" x14ac:dyDescent="0.2">
      <c r="C128" s="1" t="s">
        <v>35</v>
      </c>
      <c r="D128" s="3">
        <f>SUM(E128:L128)</f>
        <v>18</v>
      </c>
      <c r="E128" s="7" t="s">
        <v>31</v>
      </c>
      <c r="F128" s="7" t="s">
        <v>31</v>
      </c>
      <c r="G128" s="7">
        <v>2</v>
      </c>
      <c r="H128" s="7">
        <v>7</v>
      </c>
      <c r="I128" s="7">
        <v>5</v>
      </c>
      <c r="J128" s="7">
        <v>3</v>
      </c>
      <c r="K128" s="7">
        <v>1</v>
      </c>
      <c r="L128" s="9" t="s">
        <v>31</v>
      </c>
    </row>
    <row r="129" spans="1:12" ht="18" customHeight="1" x14ac:dyDescent="0.2">
      <c r="C129" s="1" t="s">
        <v>36</v>
      </c>
      <c r="D129" s="3">
        <f t="shared" ref="D129:D130" si="64">SUM(E129:L129)</f>
        <v>6</v>
      </c>
      <c r="E129" s="7" t="s">
        <v>31</v>
      </c>
      <c r="F129" s="7" t="s">
        <v>31</v>
      </c>
      <c r="G129" s="7">
        <v>1</v>
      </c>
      <c r="H129" s="7">
        <v>2</v>
      </c>
      <c r="I129" s="7">
        <v>1</v>
      </c>
      <c r="J129" s="7">
        <v>2</v>
      </c>
      <c r="K129" s="7" t="s">
        <v>31</v>
      </c>
      <c r="L129" s="9" t="s">
        <v>31</v>
      </c>
    </row>
    <row r="130" spans="1:12" ht="18" customHeight="1" x14ac:dyDescent="0.2">
      <c r="C130" s="1" t="s">
        <v>37</v>
      </c>
      <c r="D130" s="3">
        <f t="shared" si="64"/>
        <v>22</v>
      </c>
      <c r="E130" s="7" t="s">
        <v>31</v>
      </c>
      <c r="F130" s="7" t="s">
        <v>31</v>
      </c>
      <c r="G130" s="7">
        <v>6</v>
      </c>
      <c r="H130" s="7">
        <v>6</v>
      </c>
      <c r="I130" s="7">
        <v>7</v>
      </c>
      <c r="J130" s="7">
        <v>3</v>
      </c>
      <c r="K130" s="7" t="s">
        <v>31</v>
      </c>
      <c r="L130" s="9" t="s">
        <v>31</v>
      </c>
    </row>
    <row r="131" spans="1:12" ht="18" customHeight="1" x14ac:dyDescent="0.2">
      <c r="C131" s="1" t="s">
        <v>10</v>
      </c>
      <c r="D131" s="3">
        <f>SUM(E131:L131)</f>
        <v>5</v>
      </c>
      <c r="E131" s="7" t="s">
        <v>31</v>
      </c>
      <c r="F131" s="7" t="s">
        <v>31</v>
      </c>
      <c r="G131" s="7" t="s">
        <v>31</v>
      </c>
      <c r="H131" s="4">
        <v>2</v>
      </c>
      <c r="I131" s="7">
        <v>2</v>
      </c>
      <c r="J131" s="4">
        <v>1</v>
      </c>
      <c r="K131" s="7" t="s">
        <v>31</v>
      </c>
      <c r="L131" s="9" t="s">
        <v>31</v>
      </c>
    </row>
    <row r="132" spans="1:12" ht="18" customHeight="1" x14ac:dyDescent="0.2">
      <c r="C132" s="10" t="s">
        <v>12</v>
      </c>
      <c r="D132" s="3">
        <f>SUM(E132:L132)</f>
        <v>143</v>
      </c>
      <c r="E132" s="7" t="s">
        <v>31</v>
      </c>
      <c r="F132" s="7" t="s">
        <v>31</v>
      </c>
      <c r="G132" s="5">
        <v>23</v>
      </c>
      <c r="H132" s="7">
        <v>64</v>
      </c>
      <c r="I132" s="7">
        <v>33</v>
      </c>
      <c r="J132" s="7">
        <v>19</v>
      </c>
      <c r="K132" s="7">
        <v>2</v>
      </c>
      <c r="L132" s="9">
        <v>2</v>
      </c>
    </row>
    <row r="133" spans="1:12" ht="18" customHeight="1" x14ac:dyDescent="0.2">
      <c r="B133" s="2" t="s">
        <v>38</v>
      </c>
      <c r="C133" s="2"/>
      <c r="D133" s="3">
        <f>SUM(E133:L133)</f>
        <v>1</v>
      </c>
      <c r="E133" s="7" t="s">
        <v>31</v>
      </c>
      <c r="F133" s="7" t="s">
        <v>31</v>
      </c>
      <c r="G133" s="7" t="s">
        <v>31</v>
      </c>
      <c r="H133" s="7" t="s">
        <v>31</v>
      </c>
      <c r="I133" s="7">
        <v>1</v>
      </c>
      <c r="J133" s="7" t="s">
        <v>31</v>
      </c>
      <c r="K133" s="7" t="s">
        <v>31</v>
      </c>
      <c r="L133" s="9" t="s">
        <v>31</v>
      </c>
    </row>
    <row r="134" spans="1:12" ht="16.5" customHeight="1" x14ac:dyDescent="0.2">
      <c r="B134" s="2" t="s">
        <v>42</v>
      </c>
      <c r="D134" s="3">
        <f>SUM(E134:L134)</f>
        <v>1</v>
      </c>
      <c r="E134" s="7" t="s">
        <v>31</v>
      </c>
      <c r="F134" s="7" t="s">
        <v>31</v>
      </c>
      <c r="G134" s="7" t="s">
        <v>31</v>
      </c>
      <c r="H134" s="7" t="s">
        <v>31</v>
      </c>
      <c r="I134" s="7" t="s">
        <v>31</v>
      </c>
      <c r="J134" s="7">
        <v>1</v>
      </c>
      <c r="K134" s="7" t="s">
        <v>31</v>
      </c>
      <c r="L134" s="9" t="s">
        <v>31</v>
      </c>
    </row>
    <row r="135" spans="1:12" ht="18" customHeight="1" x14ac:dyDescent="0.2">
      <c r="B135" s="15" t="s">
        <v>16</v>
      </c>
      <c r="D135" s="3">
        <f t="shared" ref="D135:D138" si="65">SUM(E135:L135)</f>
        <v>7</v>
      </c>
      <c r="E135" s="7" t="s">
        <v>31</v>
      </c>
      <c r="F135" s="7" t="s">
        <v>31</v>
      </c>
      <c r="G135" s="7">
        <v>2</v>
      </c>
      <c r="H135" s="5">
        <v>4</v>
      </c>
      <c r="I135" s="7">
        <v>1</v>
      </c>
      <c r="J135" s="7" t="s">
        <v>31</v>
      </c>
      <c r="K135" s="7" t="s">
        <v>31</v>
      </c>
      <c r="L135" s="9" t="s">
        <v>31</v>
      </c>
    </row>
    <row r="136" spans="1:12" ht="18" customHeight="1" x14ac:dyDescent="0.2">
      <c r="B136" s="15" t="s">
        <v>29</v>
      </c>
      <c r="D136" s="3">
        <f t="shared" si="65"/>
        <v>4</v>
      </c>
      <c r="E136" s="7" t="s">
        <v>31</v>
      </c>
      <c r="F136" s="7" t="s">
        <v>31</v>
      </c>
      <c r="G136" s="7">
        <v>1</v>
      </c>
      <c r="H136" s="5">
        <v>2</v>
      </c>
      <c r="I136" s="7" t="s">
        <v>31</v>
      </c>
      <c r="J136" s="7" t="s">
        <v>31</v>
      </c>
      <c r="K136" s="7" t="s">
        <v>31</v>
      </c>
      <c r="L136" s="9">
        <v>1</v>
      </c>
    </row>
    <row r="137" spans="1:12" ht="18" customHeight="1" x14ac:dyDescent="0.2">
      <c r="A137" s="2" t="s">
        <v>19</v>
      </c>
      <c r="D137" s="3">
        <f t="shared" si="65"/>
        <v>2</v>
      </c>
      <c r="E137" s="7" t="s">
        <v>31</v>
      </c>
      <c r="F137" s="7" t="s">
        <v>31</v>
      </c>
      <c r="G137" s="7">
        <v>1</v>
      </c>
      <c r="H137" s="7" t="s">
        <v>31</v>
      </c>
      <c r="I137" s="7" t="s">
        <v>31</v>
      </c>
      <c r="J137" s="7">
        <v>1</v>
      </c>
      <c r="K137" s="7" t="s">
        <v>31</v>
      </c>
      <c r="L137" s="9" t="s">
        <v>31</v>
      </c>
    </row>
    <row r="138" spans="1:12" ht="18" customHeight="1" x14ac:dyDescent="0.2">
      <c r="A138" s="2" t="s">
        <v>23</v>
      </c>
      <c r="D138" s="3">
        <f t="shared" si="65"/>
        <v>1</v>
      </c>
      <c r="E138" s="7">
        <v>1</v>
      </c>
      <c r="F138" s="7" t="s">
        <v>31</v>
      </c>
      <c r="G138" s="7" t="s">
        <v>31</v>
      </c>
      <c r="H138" s="7" t="s">
        <v>31</v>
      </c>
      <c r="I138" s="7" t="s">
        <v>31</v>
      </c>
      <c r="J138" s="7" t="s">
        <v>31</v>
      </c>
      <c r="K138" s="7" t="s">
        <v>31</v>
      </c>
      <c r="L138" s="9" t="s">
        <v>31</v>
      </c>
    </row>
    <row r="139" spans="1:12" ht="9.9499999999999993" customHeight="1" x14ac:dyDescent="0.2">
      <c r="A139" s="27"/>
      <c r="B139" s="27"/>
      <c r="C139" s="26"/>
      <c r="D139" s="17"/>
      <c r="E139" s="18"/>
      <c r="F139" s="18"/>
      <c r="G139" s="11"/>
      <c r="H139" s="11"/>
      <c r="I139" s="11"/>
      <c r="J139" s="11"/>
      <c r="K139" s="19"/>
      <c r="L139" s="20"/>
    </row>
    <row r="140" spans="1:12" ht="9.9499999999999993" customHeight="1" x14ac:dyDescent="0.2">
      <c r="C140" s="2"/>
      <c r="D140" s="29"/>
      <c r="E140" s="30"/>
      <c r="F140" s="30"/>
      <c r="K140" s="8"/>
      <c r="L140" s="30"/>
    </row>
    <row r="141" spans="1:12" ht="15" customHeight="1" x14ac:dyDescent="0.2">
      <c r="A141" s="28" t="s">
        <v>41</v>
      </c>
    </row>
    <row r="142" spans="1:12" ht="15" customHeight="1" x14ac:dyDescent="0.2">
      <c r="A142" s="1" t="s">
        <v>30</v>
      </c>
    </row>
    <row r="143" spans="1:12" ht="15" customHeight="1" x14ac:dyDescent="0.2"/>
  </sheetData>
  <mergeCells count="12">
    <mergeCell ref="B63:C63"/>
    <mergeCell ref="B68:C68"/>
    <mergeCell ref="A5:C7"/>
    <mergeCell ref="D5:L5"/>
    <mergeCell ref="D6:D7"/>
    <mergeCell ref="E6:L6"/>
    <mergeCell ref="A1:L1"/>
    <mergeCell ref="A2:L2"/>
    <mergeCell ref="A3:L3"/>
    <mergeCell ref="A4:L4"/>
    <mergeCell ref="B62:C62"/>
    <mergeCell ref="A9:C9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ignoredErrors>
    <ignoredError sqref="G90:K90 G68:I68 G101:J101 F56:K56 G83:L83 I127" formulaRange="1"/>
    <ignoredError sqref="D90 D73 D68 D122 D118 D113 F23 K23:L23 G28:L28 D23 D28 D33 G48 J47 H50 H113 D78" formula="1"/>
    <ignoredError sqref="F73 G23:I23 J23 H45:K45" formula="1" formulaRange="1"/>
    <ignoredError sqref="G4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451-25</vt:lpstr>
      <vt:lpstr>'451-25'!Títulos_a_imprimir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2023-07-28T19:32:53Z</cp:lastPrinted>
  <dcterms:created xsi:type="dcterms:W3CDTF">2017-11-21T18:43:02Z</dcterms:created>
  <dcterms:modified xsi:type="dcterms:W3CDTF">2023-10-06T14:42:21Z</dcterms:modified>
</cp:coreProperties>
</file>