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preudhomme\Desktop\CSV DEL BOLETIN 2024\"/>
    </mc:Choice>
  </mc:AlternateContent>
  <bookViews>
    <workbookView xWindow="0" yWindow="0" windowWidth="12195" windowHeight="7860"/>
  </bookViews>
  <sheets>
    <sheet name="3" sheetId="2" r:id="rId1"/>
  </sheets>
  <definedNames>
    <definedName name="_xlnm.Print_Titles" localSheetId="0">'3'!$1:$9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2" l="1"/>
  <c r="H65" i="2" l="1"/>
  <c r="D65" i="2"/>
  <c r="H64" i="2"/>
  <c r="D64" i="2"/>
  <c r="H63" i="2"/>
  <c r="D63" i="2"/>
  <c r="C63" i="2" s="1"/>
  <c r="H62" i="2"/>
  <c r="D62" i="2"/>
  <c r="H61" i="2"/>
  <c r="D61" i="2"/>
  <c r="H60" i="2"/>
  <c r="D60" i="2"/>
  <c r="H59" i="2"/>
  <c r="D59" i="2"/>
  <c r="H58" i="2"/>
  <c r="D58" i="2"/>
  <c r="H57" i="2"/>
  <c r="D57" i="2"/>
  <c r="C57" i="2" s="1"/>
  <c r="H56" i="2"/>
  <c r="C56" i="2" s="1"/>
  <c r="D56" i="2"/>
  <c r="H55" i="2"/>
  <c r="D55" i="2"/>
  <c r="H54" i="2"/>
  <c r="D54" i="2"/>
  <c r="J52" i="2"/>
  <c r="I52" i="2"/>
  <c r="F52" i="2"/>
  <c r="E52" i="2"/>
  <c r="H51" i="2"/>
  <c r="D51" i="2"/>
  <c r="H50" i="2"/>
  <c r="C50" i="2" s="1"/>
  <c r="D50" i="2"/>
  <c r="H49" i="2"/>
  <c r="D49" i="2"/>
  <c r="C49" i="2" s="1"/>
  <c r="H48" i="2"/>
  <c r="D48" i="2"/>
  <c r="H47" i="2"/>
  <c r="D47" i="2"/>
  <c r="H46" i="2"/>
  <c r="D46" i="2"/>
  <c r="C46" i="2" s="1"/>
  <c r="H45" i="2"/>
  <c r="D45" i="2"/>
  <c r="H44" i="2"/>
  <c r="D44" i="2"/>
  <c r="C44" i="2" s="1"/>
  <c r="H43" i="2"/>
  <c r="D43" i="2"/>
  <c r="H42" i="2"/>
  <c r="D42" i="2"/>
  <c r="C42" i="2" s="1"/>
  <c r="H41" i="2"/>
  <c r="D41" i="2"/>
  <c r="C41" i="2" s="1"/>
  <c r="H40" i="2"/>
  <c r="D40" i="2"/>
  <c r="C40" i="2" s="1"/>
  <c r="J38" i="2"/>
  <c r="I38" i="2"/>
  <c r="F38" i="2"/>
  <c r="E38" i="2"/>
  <c r="H37" i="2"/>
  <c r="D37" i="2"/>
  <c r="H36" i="2"/>
  <c r="D36" i="2"/>
  <c r="H35" i="2"/>
  <c r="D35" i="2"/>
  <c r="H34" i="2"/>
  <c r="D34" i="2"/>
  <c r="C34" i="2" s="1"/>
  <c r="H33" i="2"/>
  <c r="D33" i="2"/>
  <c r="H32" i="2"/>
  <c r="D32" i="2"/>
  <c r="C32" i="2"/>
  <c r="H31" i="2"/>
  <c r="D31" i="2"/>
  <c r="C31" i="2" s="1"/>
  <c r="H30" i="2"/>
  <c r="D30" i="2"/>
  <c r="C30" i="2" s="1"/>
  <c r="H29" i="2"/>
  <c r="D29" i="2"/>
  <c r="H28" i="2"/>
  <c r="D28" i="2"/>
  <c r="C28" i="2" s="1"/>
  <c r="H27" i="2"/>
  <c r="D27" i="2"/>
  <c r="C27" i="2" s="1"/>
  <c r="H26" i="2"/>
  <c r="D26" i="2"/>
  <c r="J24" i="2"/>
  <c r="I24" i="2"/>
  <c r="F24" i="2"/>
  <c r="E24" i="2"/>
  <c r="J23" i="2"/>
  <c r="I23" i="2"/>
  <c r="H23" i="2" s="1"/>
  <c r="G23" i="2"/>
  <c r="F23" i="2"/>
  <c r="E23" i="2"/>
  <c r="J22" i="2"/>
  <c r="I22" i="2"/>
  <c r="G22" i="2"/>
  <c r="F22" i="2"/>
  <c r="E22" i="2"/>
  <c r="J21" i="2"/>
  <c r="I21" i="2"/>
  <c r="G21" i="2"/>
  <c r="F21" i="2"/>
  <c r="E21" i="2"/>
  <c r="J20" i="2"/>
  <c r="I20" i="2"/>
  <c r="G20" i="2"/>
  <c r="F20" i="2"/>
  <c r="E20" i="2"/>
  <c r="J19" i="2"/>
  <c r="I19" i="2"/>
  <c r="H19" i="2" s="1"/>
  <c r="G19" i="2"/>
  <c r="F19" i="2"/>
  <c r="E19" i="2"/>
  <c r="J18" i="2"/>
  <c r="I18" i="2"/>
  <c r="G18" i="2"/>
  <c r="F18" i="2"/>
  <c r="E18" i="2"/>
  <c r="J17" i="2"/>
  <c r="I17" i="2"/>
  <c r="G17" i="2"/>
  <c r="F17" i="2"/>
  <c r="E17" i="2"/>
  <c r="J16" i="2"/>
  <c r="I16" i="2"/>
  <c r="G16" i="2"/>
  <c r="F16" i="2"/>
  <c r="E16" i="2"/>
  <c r="J15" i="2"/>
  <c r="I15" i="2"/>
  <c r="G15" i="2"/>
  <c r="F15" i="2"/>
  <c r="E15" i="2"/>
  <c r="J14" i="2"/>
  <c r="I14" i="2"/>
  <c r="G14" i="2"/>
  <c r="F14" i="2"/>
  <c r="E14" i="2"/>
  <c r="J13" i="2"/>
  <c r="H13" i="2" s="1"/>
  <c r="I13" i="2"/>
  <c r="G13" i="2"/>
  <c r="F13" i="2"/>
  <c r="E13" i="2"/>
  <c r="J12" i="2"/>
  <c r="I12" i="2"/>
  <c r="H12" i="2"/>
  <c r="G12" i="2"/>
  <c r="F12" i="2"/>
  <c r="E12" i="2"/>
  <c r="C61" i="2" l="1"/>
  <c r="C59" i="2"/>
  <c r="C35" i="2"/>
  <c r="C54" i="2"/>
  <c r="D17" i="2"/>
  <c r="C17" i="2" s="1"/>
  <c r="C45" i="2"/>
  <c r="C33" i="2"/>
  <c r="C62" i="2"/>
  <c r="H17" i="2"/>
  <c r="C55" i="2"/>
  <c r="H21" i="2"/>
  <c r="C37" i="2"/>
  <c r="C51" i="2"/>
  <c r="C60" i="2"/>
  <c r="C43" i="2"/>
  <c r="D18" i="2"/>
  <c r="H14" i="2"/>
  <c r="C29" i="2"/>
  <c r="C47" i="2"/>
  <c r="C64" i="2"/>
  <c r="H22" i="2"/>
  <c r="G10" i="2"/>
  <c r="H18" i="2"/>
  <c r="D23" i="2"/>
  <c r="C23" i="2" s="1"/>
  <c r="D16" i="2"/>
  <c r="D13" i="2"/>
  <c r="C13" i="2" s="1"/>
  <c r="C36" i="2"/>
  <c r="D22" i="2"/>
  <c r="D15" i="2"/>
  <c r="H15" i="2"/>
  <c r="D12" i="2"/>
  <c r="C12" i="2" s="1"/>
  <c r="D21" i="2"/>
  <c r="C21" i="2" s="1"/>
  <c r="D20" i="2"/>
  <c r="I10" i="2"/>
  <c r="H16" i="2"/>
  <c r="D24" i="2"/>
  <c r="H52" i="2"/>
  <c r="C58" i="2"/>
  <c r="C65" i="2"/>
  <c r="D14" i="2"/>
  <c r="C14" i="2" s="1"/>
  <c r="C26" i="2"/>
  <c r="D52" i="2"/>
  <c r="H20" i="2"/>
  <c r="J10" i="2"/>
  <c r="D19" i="2"/>
  <c r="C19" i="2" s="1"/>
  <c r="C48" i="2"/>
  <c r="D38" i="2"/>
  <c r="E10" i="2"/>
  <c r="H38" i="2"/>
  <c r="F10" i="2"/>
  <c r="H24" i="2"/>
  <c r="C18" i="2" l="1"/>
  <c r="C22" i="2"/>
  <c r="C38" i="2"/>
  <c r="E39" i="2" s="1"/>
  <c r="C15" i="2"/>
  <c r="C16" i="2"/>
  <c r="C20" i="2"/>
  <c r="J39" i="2"/>
  <c r="I39" i="2"/>
  <c r="C24" i="2"/>
  <c r="H25" i="2" s="1"/>
  <c r="C52" i="2"/>
  <c r="E53" i="2" s="1"/>
  <c r="D10" i="2"/>
  <c r="H10" i="2"/>
  <c r="H39" i="2" l="1"/>
  <c r="D53" i="2"/>
  <c r="F39" i="2"/>
  <c r="D39" i="2"/>
  <c r="C39" i="2" s="1"/>
  <c r="H53" i="2"/>
  <c r="G53" i="2"/>
  <c r="F53" i="2"/>
  <c r="I53" i="2"/>
  <c r="J53" i="2"/>
  <c r="C10" i="2"/>
  <c r="F11" i="2" s="1"/>
  <c r="D25" i="2"/>
  <c r="C25" i="2" s="1"/>
  <c r="J25" i="2"/>
  <c r="I25" i="2"/>
  <c r="E25" i="2"/>
  <c r="F25" i="2"/>
  <c r="J11" i="2" l="1"/>
  <c r="C53" i="2"/>
  <c r="D11" i="2"/>
  <c r="E11" i="2"/>
  <c r="I11" i="2"/>
  <c r="G11" i="2"/>
  <c r="H11" i="2"/>
  <c r="C11" i="2" s="1"/>
</calcChain>
</file>

<file path=xl/sharedStrings.xml><?xml version="1.0" encoding="utf-8"?>
<sst xmlns="http://schemas.openxmlformats.org/spreadsheetml/2006/main" count="80" uniqueCount="38">
  <si>
    <t xml:space="preserve">                  </t>
  </si>
  <si>
    <t>Puerto y mes</t>
  </si>
  <si>
    <t>Entrada de pasajeros</t>
  </si>
  <si>
    <t>Total</t>
  </si>
  <si>
    <t>Clase</t>
  </si>
  <si>
    <t>Visitantes</t>
  </si>
  <si>
    <t>Residentes</t>
  </si>
  <si>
    <t xml:space="preserve">Total (1)       </t>
  </si>
  <si>
    <t>Turistas</t>
  </si>
  <si>
    <t xml:space="preserve">Excursio-nistas                                                                                                                                                     </t>
  </si>
  <si>
    <t>Pasajeros en  cruceros</t>
  </si>
  <si>
    <t>Panameños</t>
  </si>
  <si>
    <t>Extranjeros</t>
  </si>
  <si>
    <t>TOTAL</t>
  </si>
  <si>
    <t>Porcentaje (2)</t>
  </si>
  <si>
    <t>Enero</t>
  </si>
  <si>
    <t>Febrero</t>
  </si>
  <si>
    <t>Marzo</t>
  </si>
  <si>
    <t>Abril</t>
  </si>
  <si>
    <t>Mayo</t>
  </si>
  <si>
    <t>Junio</t>
  </si>
  <si>
    <t>Julio</t>
  </si>
  <si>
    <t>Agosto</t>
  </si>
  <si>
    <t>Septiembre</t>
  </si>
  <si>
    <t>Octubre</t>
  </si>
  <si>
    <t>Noviembre</t>
  </si>
  <si>
    <t>Diciembre</t>
  </si>
  <si>
    <t>Aeropuerto Internacional de Tocumen</t>
  </si>
  <si>
    <t>-</t>
  </si>
  <si>
    <t>Paso Canoas Internacional</t>
  </si>
  <si>
    <t>Otros puertos (3)</t>
  </si>
  <si>
    <t>(3) Se refiere a los puertos de Aguadulce, Almirante, Amador, Amador Resort (Crucero), Bahía Las Minas, Balboa, Bocas Isla  (aéreo y marítimo), Colon Container Terminal, Colón 2000, Colón 2000 (Crucero), Cristóbal, Cristóbal (Crucero), Charco Azul, Chiriquí Grande, El Porvenir, Enrique  Malek  (David),  Flamenco, Guabito, Home Port, Home Port (Crucero), Howard, Jaqué, Manzanillo, Marco A. Gelabert, Muelle 3 (Colón), Muelle 16 (Colón), Portobelo, Puerto Armuelles (marítimo), Puerto Mutis, Puerto Obaldía, Puerto Pedregal, Río Hato, Río Sereno, Rodman,  Shelter Bay (Colón) y Vacamonte.</t>
  </si>
  <si>
    <t xml:space="preserve">.. Dato no aplicable al grupo o categoría.   </t>
  </si>
  <si>
    <t xml:space="preserve">- Cantidad nula o cero.      </t>
  </si>
  <si>
    <t>Fuente: Servicio Nacional de Migración.</t>
  </si>
  <si>
    <t>(2) De existir diferencia entre el total y los parciales se debe al redondeo.</t>
  </si>
  <si>
    <t>Cuadro 3. ENTRADA DE PASAJEROS A LA REPÚBLICA, POR CLASE, SEGÚN PUERTO Y MES: AÑO 2024</t>
  </si>
  <si>
    <t>(1) El total de visitantes  incluye los turistas, excursionistas y los pasajeros en cruceros.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</si>
</sst>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quot;;&quot;-&quot;"/>
    <numFmt numFmtId="165" formatCode="0.0"/>
    <numFmt numFmtId="166" formatCode="#,##0.0;&quot;-&quot;;&quot;-&quot;"/>
    <numFmt numFmtId="167" formatCode="#,##0.0"/>
  </numFmts>
  <fonts count="13" x14ac:knownFonts="1">
    <font>
      <sz val="11"/>
      <color theme="1"/>
      <name val="Calibri"/>
      <family val="2"/>
      <scheme val="minor"/>
    </font>
    <font>
      <sz val="10"/>
      <name val="Arial"/>
      <family val="2"/>
    </font>
    <font>
      <b/>
      <sz val="10"/>
      <name val="Arial"/>
      <family val="2"/>
    </font>
    <font>
      <b/>
      <sz val="13"/>
      <name val="Arial"/>
      <family val="2"/>
    </font>
    <font>
      <sz val="9"/>
      <name val="Arial"/>
      <family val="2"/>
    </font>
    <font>
      <b/>
      <sz val="10"/>
      <color theme="0"/>
      <name val="Arial"/>
      <family val="2"/>
    </font>
    <font>
      <sz val="10"/>
      <color indexed="10"/>
      <name val="Arial"/>
      <family val="2"/>
    </font>
    <font>
      <sz val="12"/>
      <name val="Arial"/>
      <family val="2"/>
    </font>
    <font>
      <b/>
      <sz val="12"/>
      <name val="Arial"/>
      <family val="2"/>
    </font>
    <font>
      <sz val="10"/>
      <color indexed="8"/>
      <name val="Arial"/>
      <family val="2"/>
    </font>
    <font>
      <b/>
      <sz val="10"/>
      <color indexed="8"/>
      <name val="Arial"/>
      <family val="2"/>
    </font>
    <font>
      <b/>
      <sz val="11"/>
      <name val="Arial"/>
      <family val="2"/>
    </font>
    <font>
      <b/>
      <sz val="9"/>
      <name val="Arial"/>
      <family val="2"/>
    </font>
  </fonts>
  <fills count="3">
    <fill>
      <patternFill patternType="none"/>
    </fill>
    <fill>
      <patternFill patternType="gray125"/>
    </fill>
    <fill>
      <patternFill patternType="solid">
        <fgColor rgb="FF0F243E"/>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 fillId="0" borderId="0"/>
  </cellStyleXfs>
  <cellXfs count="77">
    <xf numFmtId="0" fontId="0" fillId="0" borderId="0" xfId="0"/>
    <xf numFmtId="0" fontId="3" fillId="0" borderId="0" xfId="1" applyFont="1"/>
    <xf numFmtId="0" fontId="4" fillId="0" borderId="0" xfId="1" applyFont="1"/>
    <xf numFmtId="0" fontId="1" fillId="0" borderId="2" xfId="1" applyBorder="1" applyAlignment="1">
      <alignment horizontal="center" vertical="center" wrapText="1"/>
    </xf>
    <xf numFmtId="0" fontId="6" fillId="0" borderId="2" xfId="1" applyFont="1" applyBorder="1"/>
    <xf numFmtId="3" fontId="1" fillId="0" borderId="3" xfId="1" applyNumberFormat="1" applyBorder="1" applyAlignment="1">
      <alignment horizontal="center" vertical="center" wrapText="1"/>
    </xf>
    <xf numFmtId="3" fontId="1" fillId="0" borderId="4" xfId="1" applyNumberFormat="1" applyBorder="1" applyAlignment="1">
      <alignment horizontal="center" vertical="center" wrapText="1"/>
    </xf>
    <xf numFmtId="3" fontId="2" fillId="0" borderId="0" xfId="1" applyNumberFormat="1" applyFont="1" applyAlignment="1">
      <alignment horizontal="right"/>
    </xf>
    <xf numFmtId="3" fontId="2" fillId="0" borderId="3" xfId="1" applyNumberFormat="1" applyFont="1" applyBorder="1" applyAlignment="1">
      <alignment horizontal="right"/>
    </xf>
    <xf numFmtId="3" fontId="2" fillId="0" borderId="4" xfId="1" applyNumberFormat="1" applyFont="1" applyBorder="1" applyAlignment="1">
      <alignment horizontal="right"/>
    </xf>
    <xf numFmtId="0" fontId="7" fillId="0" borderId="0" xfId="1" applyFont="1"/>
    <xf numFmtId="164" fontId="1" fillId="0" borderId="0" xfId="1" applyNumberFormat="1" applyAlignment="1">
      <alignment horizontal="right"/>
    </xf>
    <xf numFmtId="165" fontId="2" fillId="0" borderId="3" xfId="1" applyNumberFormat="1" applyFont="1" applyBorder="1" applyAlignment="1">
      <alignment horizontal="right"/>
    </xf>
    <xf numFmtId="166" fontId="2" fillId="0" borderId="3" xfId="1" applyNumberFormat="1" applyFont="1" applyBorder="1" applyAlignment="1">
      <alignment horizontal="right"/>
    </xf>
    <xf numFmtId="0" fontId="8" fillId="0" borderId="0" xfId="1" applyFont="1"/>
    <xf numFmtId="164" fontId="9" fillId="0" borderId="0" xfId="1" applyNumberFormat="1" applyFont="1" applyAlignment="1">
      <alignment horizontal="right"/>
    </xf>
    <xf numFmtId="3" fontId="1" fillId="0" borderId="2" xfId="1" applyNumberFormat="1" applyBorder="1" applyAlignment="1">
      <alignment horizontal="left"/>
    </xf>
    <xf numFmtId="164" fontId="2" fillId="0" borderId="3" xfId="1" applyNumberFormat="1" applyFont="1" applyBorder="1" applyAlignment="1">
      <alignment horizontal="right"/>
    </xf>
    <xf numFmtId="164" fontId="2" fillId="0" borderId="4" xfId="1" applyNumberFormat="1" applyFont="1" applyBorder="1" applyAlignment="1">
      <alignment horizontal="right"/>
    </xf>
    <xf numFmtId="164" fontId="4" fillId="0" borderId="0" xfId="1" applyNumberFormat="1" applyFont="1"/>
    <xf numFmtId="164" fontId="10" fillId="0" borderId="0" xfId="1" applyNumberFormat="1" applyFont="1" applyAlignment="1">
      <alignment horizontal="right"/>
    </xf>
    <xf numFmtId="164" fontId="8" fillId="0" borderId="0" xfId="1" applyNumberFormat="1" applyFont="1"/>
    <xf numFmtId="166" fontId="1" fillId="0" borderId="3" xfId="1" applyNumberFormat="1" applyBorder="1" applyAlignment="1">
      <alignment horizontal="right"/>
    </xf>
    <xf numFmtId="164" fontId="1" fillId="0" borderId="3" xfId="1" applyNumberFormat="1" applyBorder="1" applyAlignment="1">
      <alignment horizontal="right"/>
    </xf>
    <xf numFmtId="3" fontId="9" fillId="0" borderId="0" xfId="1" applyNumberFormat="1" applyFont="1" applyAlignment="1">
      <alignment horizontal="right"/>
    </xf>
    <xf numFmtId="164" fontId="9" fillId="0" borderId="4" xfId="1" applyNumberFormat="1" applyFont="1" applyBorder="1" applyAlignment="1">
      <alignment horizontal="right"/>
    </xf>
    <xf numFmtId="3" fontId="1" fillId="0" borderId="0" xfId="1" applyNumberFormat="1"/>
    <xf numFmtId="3" fontId="1" fillId="0" borderId="4" xfId="1" applyNumberFormat="1" applyBorder="1"/>
    <xf numFmtId="3" fontId="4" fillId="0" borderId="0" xfId="1" applyNumberFormat="1" applyFont="1"/>
    <xf numFmtId="164" fontId="1" fillId="0" borderId="4" xfId="1" applyNumberFormat="1" applyBorder="1" applyAlignment="1">
      <alignment horizontal="right"/>
    </xf>
    <xf numFmtId="164" fontId="1" fillId="0" borderId="3" xfId="1" applyNumberFormat="1" applyBorder="1"/>
    <xf numFmtId="164" fontId="1" fillId="0" borderId="0" xfId="1" applyNumberFormat="1"/>
    <xf numFmtId="164" fontId="1" fillId="0" borderId="4" xfId="1" applyNumberFormat="1" applyBorder="1"/>
    <xf numFmtId="164" fontId="1" fillId="0" borderId="3" xfId="1" applyNumberFormat="1" applyBorder="1" applyAlignment="1">
      <alignment horizontal="right" wrapText="1"/>
    </xf>
    <xf numFmtId="164" fontId="1" fillId="0" borderId="4" xfId="1" applyNumberFormat="1" applyBorder="1" applyAlignment="1">
      <alignment horizontal="right" wrapText="1"/>
    </xf>
    <xf numFmtId="3" fontId="12" fillId="0" borderId="0" xfId="1" applyNumberFormat="1" applyFont="1"/>
    <xf numFmtId="0" fontId="4" fillId="0" borderId="5" xfId="1" applyFont="1" applyBorder="1"/>
    <xf numFmtId="0" fontId="1" fillId="0" borderId="6" xfId="1" applyBorder="1"/>
    <xf numFmtId="3" fontId="1" fillId="0" borderId="7" xfId="1" applyNumberFormat="1" applyBorder="1" applyAlignment="1">
      <alignment wrapText="1"/>
    </xf>
    <xf numFmtId="3" fontId="1" fillId="0" borderId="7" xfId="1" applyNumberFormat="1" applyBorder="1" applyAlignment="1">
      <alignment horizontal="right" wrapText="1" indent="1"/>
    </xf>
    <xf numFmtId="3" fontId="1" fillId="0" borderId="8" xfId="1" applyNumberFormat="1" applyBorder="1" applyAlignment="1">
      <alignment horizontal="right" wrapText="1" indent="1"/>
    </xf>
    <xf numFmtId="0" fontId="1" fillId="0" borderId="9" xfId="1" applyBorder="1"/>
    <xf numFmtId="0" fontId="4" fillId="0" borderId="0" xfId="1" applyFont="1" applyAlignment="1">
      <alignment vertical="top"/>
    </xf>
    <xf numFmtId="0" fontId="4" fillId="0" borderId="0" xfId="1" applyFont="1" applyAlignment="1">
      <alignment vertical="center"/>
    </xf>
    <xf numFmtId="0" fontId="4" fillId="0" borderId="0" xfId="1" applyFont="1" applyAlignment="1">
      <alignment wrapText="1"/>
    </xf>
    <xf numFmtId="0" fontId="1" fillId="0" borderId="0" xfId="1"/>
    <xf numFmtId="3" fontId="4" fillId="0" borderId="0" xfId="1" applyNumberFormat="1" applyFont="1" applyAlignment="1">
      <alignment horizontal="right"/>
    </xf>
    <xf numFmtId="166" fontId="1" fillId="0" borderId="3" xfId="0" applyNumberFormat="1" applyFont="1" applyFill="1" applyBorder="1" applyAlignment="1">
      <alignment horizontal="right"/>
    </xf>
    <xf numFmtId="166" fontId="1" fillId="0" borderId="4" xfId="0" applyNumberFormat="1" applyFont="1" applyFill="1" applyBorder="1" applyAlignment="1">
      <alignment horizontal="right"/>
    </xf>
    <xf numFmtId="166" fontId="1" fillId="0" borderId="3" xfId="1" applyNumberFormat="1" applyFont="1" applyBorder="1" applyAlignment="1">
      <alignment horizontal="right"/>
    </xf>
    <xf numFmtId="166" fontId="1" fillId="0" borderId="4" xfId="1" applyNumberFormat="1" applyFont="1" applyBorder="1" applyAlignment="1">
      <alignment horizontal="right"/>
    </xf>
    <xf numFmtId="165" fontId="1" fillId="0" borderId="4" xfId="1" applyNumberFormat="1" applyFont="1" applyBorder="1" applyAlignment="1">
      <alignment horizontal="right"/>
    </xf>
    <xf numFmtId="3" fontId="1" fillId="0" borderId="2" xfId="1" applyNumberFormat="1" applyFill="1" applyBorder="1" applyAlignment="1">
      <alignment horizontal="left"/>
    </xf>
    <xf numFmtId="0" fontId="8" fillId="0" borderId="0" xfId="1" applyFont="1" applyFill="1"/>
    <xf numFmtId="164" fontId="2" fillId="0" borderId="4" xfId="1" applyNumberFormat="1" applyFont="1" applyFill="1" applyBorder="1" applyAlignment="1">
      <alignment horizontal="right"/>
    </xf>
    <xf numFmtId="0" fontId="11" fillId="0" borderId="0" xfId="1" applyFont="1" applyFill="1"/>
    <xf numFmtId="167" fontId="2" fillId="0" borderId="3" xfId="1" applyNumberFormat="1" applyFont="1" applyFill="1" applyBorder="1" applyAlignment="1">
      <alignment horizontal="right"/>
    </xf>
    <xf numFmtId="167" fontId="9" fillId="0" borderId="4" xfId="1" applyNumberFormat="1" applyFont="1" applyFill="1" applyBorder="1" applyAlignment="1">
      <alignment horizontal="right"/>
    </xf>
    <xf numFmtId="3" fontId="4" fillId="0" borderId="0" xfId="1" applyNumberFormat="1" applyFont="1" applyFill="1"/>
    <xf numFmtId="3" fontId="8" fillId="0" borderId="0" xfId="1" applyNumberFormat="1" applyFont="1" applyFill="1"/>
    <xf numFmtId="0" fontId="4" fillId="0" borderId="0" xfId="1" applyFont="1" applyFill="1"/>
    <xf numFmtId="164" fontId="2" fillId="0" borderId="3" xfId="1" applyNumberFormat="1" applyFont="1" applyFill="1" applyBorder="1" applyAlignment="1">
      <alignment horizontal="right"/>
    </xf>
    <xf numFmtId="164" fontId="1" fillId="0" borderId="3" xfId="1" applyNumberFormat="1" applyFill="1" applyBorder="1"/>
    <xf numFmtId="164" fontId="1" fillId="0" borderId="3" xfId="1" applyNumberFormat="1" applyFill="1" applyBorder="1" applyAlignment="1">
      <alignment horizontal="right"/>
    </xf>
    <xf numFmtId="164" fontId="1" fillId="0" borderId="0" xfId="1" applyNumberFormat="1" applyFill="1"/>
    <xf numFmtId="164" fontId="1" fillId="0" borderId="4" xfId="1" applyNumberFormat="1" applyFill="1" applyBorder="1"/>
    <xf numFmtId="0" fontId="4" fillId="0" borderId="0" xfId="1" applyFont="1" applyAlignment="1"/>
    <xf numFmtId="3" fontId="2" fillId="0" borderId="0" xfId="1" applyNumberFormat="1" applyFont="1" applyAlignment="1">
      <alignment horizontal="center"/>
    </xf>
    <xf numFmtId="3" fontId="2" fillId="0" borderId="2" xfId="1" applyNumberFormat="1" applyFont="1" applyBorder="1" applyAlignment="1">
      <alignment horizontal="center"/>
    </xf>
    <xf numFmtId="3" fontId="1" fillId="0" borderId="0" xfId="1" applyNumberFormat="1" applyAlignment="1">
      <alignment horizontal="center" vertical="center"/>
    </xf>
    <xf numFmtId="3"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3" fontId="1" fillId="0" borderId="0" xfId="1" applyNumberFormat="1" applyAlignment="1">
      <alignment horizontal="center"/>
    </xf>
    <xf numFmtId="3" fontId="1" fillId="0" borderId="2" xfId="1" applyNumberFormat="1" applyBorder="1" applyAlignment="1">
      <alignment horizontal="center"/>
    </xf>
    <xf numFmtId="3" fontId="1" fillId="0" borderId="0" xfId="1" applyNumberFormat="1" applyFill="1" applyAlignment="1">
      <alignment horizontal="center"/>
    </xf>
    <xf numFmtId="3" fontId="1" fillId="0" borderId="2" xfId="1" applyNumberFormat="1" applyFill="1" applyBorder="1" applyAlignment="1">
      <alignment horizontal="center"/>
    </xf>
    <xf numFmtId="3" fontId="1" fillId="0" borderId="0" xfId="1" applyNumberFormat="1" applyAlignment="1">
      <alignment horizontal="justify" vertical="justify"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zoomScaleNormal="100" workbookViewId="0">
      <selection sqref="A1:J1"/>
    </sheetView>
  </sheetViews>
  <sheetFormatPr baseColWidth="10" defaultColWidth="11.42578125" defaultRowHeight="12" x14ac:dyDescent="0.2"/>
  <cols>
    <col min="1" max="1" width="2.85546875" style="2" customWidth="1"/>
    <col min="2" max="2" width="31" style="2" customWidth="1"/>
    <col min="3" max="3" width="11.5703125" style="2" customWidth="1"/>
    <col min="4" max="4" width="10.85546875" style="2" customWidth="1"/>
    <col min="5" max="5" width="11.85546875" style="2" customWidth="1"/>
    <col min="6" max="7" width="11.7109375" style="2" customWidth="1"/>
    <col min="8" max="8" width="11" style="2" customWidth="1"/>
    <col min="9" max="9" width="12" style="2" customWidth="1"/>
    <col min="10" max="10" width="11.7109375" style="2" customWidth="1"/>
    <col min="11" max="16384" width="11.42578125" style="2"/>
  </cols>
  <sheetData>
    <row r="1" spans="1:15" s="1" customFormat="1" ht="18.75" customHeight="1" x14ac:dyDescent="0.25">
      <c r="A1" s="67" t="s">
        <v>36</v>
      </c>
      <c r="B1" s="67"/>
      <c r="C1" s="67"/>
      <c r="D1" s="67"/>
      <c r="E1" s="67"/>
      <c r="F1" s="67"/>
      <c r="G1" s="67"/>
      <c r="H1" s="67"/>
      <c r="I1" s="67"/>
      <c r="J1" s="67"/>
    </row>
    <row r="2" spans="1:15" ht="12.75" customHeight="1" x14ac:dyDescent="0.2">
      <c r="B2" s="69" t="s">
        <v>0</v>
      </c>
      <c r="C2" s="69"/>
      <c r="D2" s="69"/>
      <c r="E2" s="69"/>
      <c r="F2" s="69"/>
      <c r="G2" s="69"/>
      <c r="H2" s="69"/>
      <c r="I2" s="69"/>
      <c r="J2" s="69"/>
    </row>
    <row r="3" spans="1:15" ht="21.95" customHeight="1" x14ac:dyDescent="0.2">
      <c r="A3" s="70" t="s">
        <v>1</v>
      </c>
      <c r="B3" s="70"/>
      <c r="C3" s="70" t="s">
        <v>2</v>
      </c>
      <c r="D3" s="70"/>
      <c r="E3" s="70"/>
      <c r="F3" s="70"/>
      <c r="G3" s="70"/>
      <c r="H3" s="70"/>
      <c r="I3" s="70"/>
      <c r="J3" s="70"/>
    </row>
    <row r="4" spans="1:15" ht="21.95" customHeight="1" x14ac:dyDescent="0.2">
      <c r="A4" s="70"/>
      <c r="B4" s="70"/>
      <c r="C4" s="70" t="s">
        <v>3</v>
      </c>
      <c r="D4" s="70" t="s">
        <v>4</v>
      </c>
      <c r="E4" s="70"/>
      <c r="F4" s="70"/>
      <c r="G4" s="70"/>
      <c r="H4" s="70"/>
      <c r="I4" s="70"/>
      <c r="J4" s="70"/>
    </row>
    <row r="5" spans="1:15" ht="21.95" customHeight="1" x14ac:dyDescent="0.2">
      <c r="A5" s="70"/>
      <c r="B5" s="70"/>
      <c r="C5" s="70"/>
      <c r="D5" s="71" t="s">
        <v>5</v>
      </c>
      <c r="E5" s="71"/>
      <c r="F5" s="71"/>
      <c r="G5" s="71"/>
      <c r="H5" s="70" t="s">
        <v>6</v>
      </c>
      <c r="I5" s="70"/>
      <c r="J5" s="70"/>
    </row>
    <row r="6" spans="1:15" ht="9.9499999999999993" customHeight="1" x14ac:dyDescent="0.2">
      <c r="A6" s="70"/>
      <c r="B6" s="70"/>
      <c r="C6" s="70"/>
      <c r="D6" s="70" t="s">
        <v>7</v>
      </c>
      <c r="E6" s="70" t="s">
        <v>8</v>
      </c>
      <c r="F6" s="70" t="s">
        <v>9</v>
      </c>
      <c r="G6" s="70" t="s">
        <v>10</v>
      </c>
      <c r="H6" s="70" t="s">
        <v>3</v>
      </c>
      <c r="I6" s="70" t="s">
        <v>11</v>
      </c>
      <c r="J6" s="70" t="s">
        <v>12</v>
      </c>
    </row>
    <row r="7" spans="1:15" ht="14.1" customHeight="1" x14ac:dyDescent="0.2">
      <c r="A7" s="70"/>
      <c r="B7" s="70"/>
      <c r="C7" s="70"/>
      <c r="D7" s="70"/>
      <c r="E7" s="70"/>
      <c r="F7" s="70"/>
      <c r="G7" s="70"/>
      <c r="H7" s="70"/>
      <c r="I7" s="70"/>
      <c r="J7" s="70"/>
    </row>
    <row r="8" spans="1:15" ht="22.5" customHeight="1" x14ac:dyDescent="0.2">
      <c r="A8" s="70"/>
      <c r="B8" s="70"/>
      <c r="C8" s="70"/>
      <c r="D8" s="70"/>
      <c r="E8" s="70"/>
      <c r="F8" s="70"/>
      <c r="G8" s="70"/>
      <c r="H8" s="70"/>
      <c r="I8" s="70"/>
      <c r="J8" s="70"/>
    </row>
    <row r="9" spans="1:15" ht="12.75" customHeight="1" x14ac:dyDescent="0.2">
      <c r="B9" s="3"/>
      <c r="C9" s="4"/>
      <c r="D9" s="5"/>
      <c r="E9" s="6"/>
      <c r="F9" s="5"/>
      <c r="G9" s="5"/>
      <c r="H9" s="5"/>
      <c r="I9" s="5"/>
      <c r="J9" s="6"/>
      <c r="L9" s="7"/>
    </row>
    <row r="10" spans="1:15" s="10" customFormat="1" ht="27" customHeight="1" x14ac:dyDescent="0.2">
      <c r="A10" s="67" t="s">
        <v>13</v>
      </c>
      <c r="B10" s="68"/>
      <c r="C10" s="8">
        <f>SUM(C12:C23)</f>
        <v>3607977</v>
      </c>
      <c r="D10" s="8">
        <f t="shared" ref="D10:J10" si="0">SUM(D12:D23)</f>
        <v>2498612</v>
      </c>
      <c r="E10" s="8">
        <f t="shared" si="0"/>
        <v>2098836</v>
      </c>
      <c r="F10" s="8">
        <f t="shared" si="0"/>
        <v>366333</v>
      </c>
      <c r="G10" s="8">
        <f t="shared" si="0"/>
        <v>33443</v>
      </c>
      <c r="H10" s="8">
        <f t="shared" si="0"/>
        <v>1109365</v>
      </c>
      <c r="I10" s="8">
        <f t="shared" si="0"/>
        <v>880957</v>
      </c>
      <c r="J10" s="9">
        <f t="shared" si="0"/>
        <v>228408</v>
      </c>
      <c r="L10" s="7"/>
      <c r="O10" s="11"/>
    </row>
    <row r="11" spans="1:15" s="14" customFormat="1" ht="21" customHeight="1" x14ac:dyDescent="0.25">
      <c r="A11" s="72" t="s">
        <v>14</v>
      </c>
      <c r="B11" s="73"/>
      <c r="C11" s="12">
        <f>SUM(D11+H11)</f>
        <v>100</v>
      </c>
      <c r="D11" s="49">
        <f>SUM(D10/C10*100)</f>
        <v>69.252437030502136</v>
      </c>
      <c r="E11" s="50">
        <f>SUM(E10/C10*100)</f>
        <v>58.172100321038634</v>
      </c>
      <c r="F11" s="49">
        <f>SUM(F10/C10*100)</f>
        <v>10.153418383764642</v>
      </c>
      <c r="G11" s="49">
        <f>SUM(G10/C10*100)</f>
        <v>0.92691832569886112</v>
      </c>
      <c r="H11" s="49">
        <f>SUM(H10/C10*100)</f>
        <v>30.747562969497867</v>
      </c>
      <c r="I11" s="49">
        <f>SUM(I10/C10*100)</f>
        <v>24.416923943805628</v>
      </c>
      <c r="J11" s="51">
        <f>SUM(J10/C10*100)</f>
        <v>6.3306390256922374</v>
      </c>
      <c r="L11" s="7"/>
      <c r="M11" s="15"/>
      <c r="N11" s="15"/>
      <c r="O11" s="11"/>
    </row>
    <row r="12" spans="1:15" ht="18.600000000000001" customHeight="1" x14ac:dyDescent="0.2">
      <c r="B12" s="16" t="s">
        <v>15</v>
      </c>
      <c r="C12" s="17">
        <f>SUM(D12,H12)</f>
        <v>380756</v>
      </c>
      <c r="D12" s="17">
        <f>SUM(F12+G12+E12)</f>
        <v>252806</v>
      </c>
      <c r="E12" s="17">
        <f t="shared" ref="E12:F23" si="1">SUM(E26+E40+E54)</f>
        <v>203481</v>
      </c>
      <c r="F12" s="17">
        <f t="shared" si="1"/>
        <v>40153</v>
      </c>
      <c r="G12" s="17">
        <f t="shared" ref="G12:G17" si="2">SUM(G54)</f>
        <v>9172</v>
      </c>
      <c r="H12" s="17">
        <f>SUM(I12+J12)</f>
        <v>127950</v>
      </c>
      <c r="I12" s="17">
        <f t="shared" ref="I12:J23" si="3">SUM(I26+I40+I54)</f>
        <v>82908</v>
      </c>
      <c r="J12" s="18">
        <f t="shared" si="3"/>
        <v>45042</v>
      </c>
      <c r="L12" s="7"/>
      <c r="M12" s="15"/>
      <c r="N12" s="15"/>
      <c r="O12" s="11"/>
    </row>
    <row r="13" spans="1:15" ht="18.600000000000001" customHeight="1" x14ac:dyDescent="0.2">
      <c r="B13" s="16" t="s">
        <v>16</v>
      </c>
      <c r="C13" s="17">
        <f t="shared" ref="C13:C23" si="4">SUM(D13,H13)</f>
        <v>335906</v>
      </c>
      <c r="D13" s="17">
        <f t="shared" ref="D13:D21" si="5">SUM(F13+G13+E13)</f>
        <v>210756</v>
      </c>
      <c r="E13" s="17">
        <f t="shared" si="1"/>
        <v>176785</v>
      </c>
      <c r="F13" s="17">
        <f t="shared" si="1"/>
        <v>25389</v>
      </c>
      <c r="G13" s="17">
        <f t="shared" si="2"/>
        <v>8582</v>
      </c>
      <c r="H13" s="17">
        <f t="shared" ref="H13:H23" si="6">SUM(I13+J13)</f>
        <v>125150</v>
      </c>
      <c r="I13" s="17">
        <f t="shared" si="3"/>
        <v>89484</v>
      </c>
      <c r="J13" s="18">
        <f t="shared" si="3"/>
        <v>35666</v>
      </c>
      <c r="L13" s="7"/>
      <c r="M13" s="15"/>
      <c r="N13" s="15"/>
      <c r="O13" s="19"/>
    </row>
    <row r="14" spans="1:15" ht="18.600000000000001" customHeight="1" x14ac:dyDescent="0.2">
      <c r="B14" s="16" t="s">
        <v>17</v>
      </c>
      <c r="C14" s="17">
        <f t="shared" si="4"/>
        <v>344365</v>
      </c>
      <c r="D14" s="17">
        <f t="shared" si="5"/>
        <v>240977</v>
      </c>
      <c r="E14" s="17">
        <f t="shared" si="1"/>
        <v>205986</v>
      </c>
      <c r="F14" s="17">
        <f t="shared" si="1"/>
        <v>27897</v>
      </c>
      <c r="G14" s="17">
        <f t="shared" si="2"/>
        <v>7094</v>
      </c>
      <c r="H14" s="17">
        <f t="shared" si="6"/>
        <v>103388</v>
      </c>
      <c r="I14" s="17">
        <f t="shared" si="3"/>
        <v>69000</v>
      </c>
      <c r="J14" s="18">
        <f t="shared" si="3"/>
        <v>34388</v>
      </c>
      <c r="L14" s="7"/>
      <c r="M14" s="15"/>
      <c r="N14" s="15"/>
      <c r="O14" s="15"/>
    </row>
    <row r="15" spans="1:15" ht="18.600000000000001" customHeight="1" x14ac:dyDescent="0.2">
      <c r="B15" s="16" t="s">
        <v>18</v>
      </c>
      <c r="C15" s="17">
        <f t="shared" si="4"/>
        <v>268644</v>
      </c>
      <c r="D15" s="17">
        <f t="shared" si="5"/>
        <v>193254</v>
      </c>
      <c r="E15" s="17">
        <f t="shared" si="1"/>
        <v>157383</v>
      </c>
      <c r="F15" s="17">
        <f t="shared" si="1"/>
        <v>32278</v>
      </c>
      <c r="G15" s="17">
        <f t="shared" si="2"/>
        <v>3593</v>
      </c>
      <c r="H15" s="17">
        <f t="shared" si="6"/>
        <v>75390</v>
      </c>
      <c r="I15" s="17">
        <f t="shared" si="3"/>
        <v>60228</v>
      </c>
      <c r="J15" s="18">
        <f t="shared" si="3"/>
        <v>15162</v>
      </c>
      <c r="M15" s="15"/>
      <c r="N15" s="15"/>
      <c r="O15" s="15"/>
    </row>
    <row r="16" spans="1:15" ht="18.600000000000001" customHeight="1" x14ac:dyDescent="0.2">
      <c r="B16" s="16" t="s">
        <v>19</v>
      </c>
      <c r="C16" s="17">
        <f t="shared" si="4"/>
        <v>253388</v>
      </c>
      <c r="D16" s="17">
        <f t="shared" si="5"/>
        <v>182241</v>
      </c>
      <c r="E16" s="17">
        <f t="shared" si="1"/>
        <v>149175</v>
      </c>
      <c r="F16" s="17">
        <f t="shared" si="1"/>
        <v>32684</v>
      </c>
      <c r="G16" s="17">
        <f t="shared" si="2"/>
        <v>382</v>
      </c>
      <c r="H16" s="17">
        <f t="shared" si="6"/>
        <v>71147</v>
      </c>
      <c r="I16" s="17">
        <f t="shared" si="3"/>
        <v>62967</v>
      </c>
      <c r="J16" s="18">
        <f t="shared" si="3"/>
        <v>8180</v>
      </c>
      <c r="M16" s="15"/>
      <c r="N16" s="15"/>
      <c r="O16" s="15"/>
    </row>
    <row r="17" spans="1:15" ht="18.600000000000001" customHeight="1" x14ac:dyDescent="0.2">
      <c r="B17" s="16" t="s">
        <v>20</v>
      </c>
      <c r="C17" s="17">
        <f t="shared" si="4"/>
        <v>273380</v>
      </c>
      <c r="D17" s="17">
        <f t="shared" si="5"/>
        <v>191460</v>
      </c>
      <c r="E17" s="17">
        <f t="shared" si="1"/>
        <v>168268</v>
      </c>
      <c r="F17" s="17">
        <f t="shared" si="1"/>
        <v>23159</v>
      </c>
      <c r="G17" s="17">
        <f t="shared" si="2"/>
        <v>33</v>
      </c>
      <c r="H17" s="17">
        <f t="shared" si="6"/>
        <v>81920</v>
      </c>
      <c r="I17" s="17">
        <f t="shared" si="3"/>
        <v>73187</v>
      </c>
      <c r="J17" s="18">
        <f t="shared" si="3"/>
        <v>8733</v>
      </c>
      <c r="M17" s="20"/>
      <c r="N17" s="15"/>
      <c r="O17" s="15"/>
    </row>
    <row r="18" spans="1:15" ht="18.600000000000001" customHeight="1" x14ac:dyDescent="0.2">
      <c r="B18" s="16" t="s">
        <v>21</v>
      </c>
      <c r="C18" s="17">
        <f t="shared" si="4"/>
        <v>293170</v>
      </c>
      <c r="D18" s="17">
        <f t="shared" si="5"/>
        <v>214618</v>
      </c>
      <c r="E18" s="17">
        <f t="shared" si="1"/>
        <v>175225</v>
      </c>
      <c r="F18" s="17">
        <f t="shared" si="1"/>
        <v>39393</v>
      </c>
      <c r="G18" s="17">
        <f t="shared" ref="G18:G23" si="7">SUM(G60)</f>
        <v>0</v>
      </c>
      <c r="H18" s="17">
        <f t="shared" si="6"/>
        <v>78552</v>
      </c>
      <c r="I18" s="17">
        <f t="shared" si="3"/>
        <v>71884</v>
      </c>
      <c r="J18" s="18">
        <f t="shared" si="3"/>
        <v>6668</v>
      </c>
      <c r="M18" s="15"/>
      <c r="N18" s="15"/>
      <c r="O18" s="15"/>
    </row>
    <row r="19" spans="1:15" ht="18.600000000000001" customHeight="1" x14ac:dyDescent="0.2">
      <c r="B19" s="16" t="s">
        <v>22</v>
      </c>
      <c r="C19" s="17">
        <f t="shared" si="4"/>
        <v>272206</v>
      </c>
      <c r="D19" s="17">
        <f t="shared" si="5"/>
        <v>200604</v>
      </c>
      <c r="E19" s="17">
        <f t="shared" si="1"/>
        <v>166944</v>
      </c>
      <c r="F19" s="17">
        <f t="shared" si="1"/>
        <v>33660</v>
      </c>
      <c r="G19" s="17">
        <f t="shared" si="7"/>
        <v>0</v>
      </c>
      <c r="H19" s="17">
        <f t="shared" si="6"/>
        <v>71602</v>
      </c>
      <c r="I19" s="17">
        <f t="shared" si="3"/>
        <v>64546</v>
      </c>
      <c r="J19" s="18">
        <f t="shared" si="3"/>
        <v>7056</v>
      </c>
      <c r="M19" s="15"/>
      <c r="N19" s="15"/>
      <c r="O19" s="15"/>
    </row>
    <row r="20" spans="1:15" ht="18.600000000000001" customHeight="1" x14ac:dyDescent="0.2">
      <c r="B20" s="16" t="s">
        <v>23</v>
      </c>
      <c r="C20" s="17">
        <f t="shared" si="4"/>
        <v>256940</v>
      </c>
      <c r="D20" s="17">
        <f t="shared" si="5"/>
        <v>174523</v>
      </c>
      <c r="E20" s="17">
        <f t="shared" si="1"/>
        <v>151124</v>
      </c>
      <c r="F20" s="17">
        <f t="shared" si="1"/>
        <v>23399</v>
      </c>
      <c r="G20" s="17">
        <f t="shared" si="7"/>
        <v>0</v>
      </c>
      <c r="H20" s="17">
        <f t="shared" si="6"/>
        <v>82417</v>
      </c>
      <c r="I20" s="17">
        <f t="shared" si="3"/>
        <v>75410</v>
      </c>
      <c r="J20" s="18">
        <f t="shared" si="3"/>
        <v>7007</v>
      </c>
      <c r="M20" s="15"/>
      <c r="N20" s="15"/>
      <c r="O20" s="15"/>
    </row>
    <row r="21" spans="1:15" ht="18.600000000000001" customHeight="1" x14ac:dyDescent="0.2">
      <c r="B21" s="16" t="s">
        <v>24</v>
      </c>
      <c r="C21" s="17">
        <f t="shared" si="4"/>
        <v>266651</v>
      </c>
      <c r="D21" s="17">
        <f t="shared" si="5"/>
        <v>187197</v>
      </c>
      <c r="E21" s="17">
        <f t="shared" si="1"/>
        <v>156165</v>
      </c>
      <c r="F21" s="17">
        <f t="shared" si="1"/>
        <v>30778</v>
      </c>
      <c r="G21" s="17">
        <f t="shared" si="7"/>
        <v>254</v>
      </c>
      <c r="H21" s="17">
        <f t="shared" si="6"/>
        <v>79454</v>
      </c>
      <c r="I21" s="17">
        <f t="shared" si="3"/>
        <v>64938</v>
      </c>
      <c r="J21" s="18">
        <f t="shared" si="3"/>
        <v>14516</v>
      </c>
      <c r="M21" s="15"/>
      <c r="N21" s="15"/>
      <c r="O21" s="15"/>
    </row>
    <row r="22" spans="1:15" ht="18.600000000000001" customHeight="1" x14ac:dyDescent="0.2">
      <c r="B22" s="16" t="s">
        <v>25</v>
      </c>
      <c r="C22" s="17">
        <f>SUM(D22,H22)</f>
        <v>311911</v>
      </c>
      <c r="D22" s="17">
        <f>SUM(F22+G22+E22)</f>
        <v>209293</v>
      </c>
      <c r="E22" s="17">
        <f t="shared" si="1"/>
        <v>174210</v>
      </c>
      <c r="F22" s="17">
        <f t="shared" si="1"/>
        <v>34938</v>
      </c>
      <c r="G22" s="17">
        <f t="shared" si="7"/>
        <v>145</v>
      </c>
      <c r="H22" s="17">
        <f t="shared" si="6"/>
        <v>102618</v>
      </c>
      <c r="I22" s="17">
        <f t="shared" si="3"/>
        <v>88410</v>
      </c>
      <c r="J22" s="18">
        <f t="shared" si="3"/>
        <v>14208</v>
      </c>
      <c r="M22" s="15"/>
      <c r="N22" s="15"/>
      <c r="O22" s="15"/>
    </row>
    <row r="23" spans="1:15" ht="18.600000000000001" customHeight="1" x14ac:dyDescent="0.2">
      <c r="B23" s="16" t="s">
        <v>26</v>
      </c>
      <c r="C23" s="17">
        <f t="shared" si="4"/>
        <v>350660</v>
      </c>
      <c r="D23" s="17">
        <f>SUM(F23+G23+E23)</f>
        <v>240883</v>
      </c>
      <c r="E23" s="17">
        <f t="shared" si="1"/>
        <v>214090</v>
      </c>
      <c r="F23" s="17">
        <f t="shared" si="1"/>
        <v>22605</v>
      </c>
      <c r="G23" s="17">
        <f t="shared" si="7"/>
        <v>4188</v>
      </c>
      <c r="H23" s="17">
        <f t="shared" si="6"/>
        <v>109777</v>
      </c>
      <c r="I23" s="17">
        <f t="shared" si="3"/>
        <v>77995</v>
      </c>
      <c r="J23" s="18">
        <f t="shared" si="3"/>
        <v>31782</v>
      </c>
      <c r="M23" s="15"/>
      <c r="N23" s="15"/>
      <c r="O23" s="15"/>
    </row>
    <row r="24" spans="1:15" s="14" customFormat="1" ht="27" customHeight="1" x14ac:dyDescent="0.25">
      <c r="A24" s="16" t="s">
        <v>27</v>
      </c>
      <c r="C24" s="17">
        <f>SUM(C26:C37)</f>
        <v>3032621</v>
      </c>
      <c r="D24" s="17">
        <f>SUM(D26:D37)</f>
        <v>2040238</v>
      </c>
      <c r="E24" s="17">
        <f>SUM(E26:E37)</f>
        <v>1725505</v>
      </c>
      <c r="F24" s="17">
        <f>SUM(F26:F37)</f>
        <v>314733</v>
      </c>
      <c r="G24" s="17">
        <v>0</v>
      </c>
      <c r="H24" s="17">
        <f>SUM(H26:H37)</f>
        <v>992383</v>
      </c>
      <c r="I24" s="17">
        <f>SUM(I26:I37)</f>
        <v>766462</v>
      </c>
      <c r="J24" s="18">
        <f>SUM(J26:J37)</f>
        <v>225921</v>
      </c>
      <c r="K24" s="21"/>
      <c r="M24" s="15"/>
      <c r="N24" s="15"/>
      <c r="O24" s="15"/>
    </row>
    <row r="25" spans="1:15" s="14" customFormat="1" ht="21" customHeight="1" x14ac:dyDescent="0.25">
      <c r="A25" s="72" t="s">
        <v>14</v>
      </c>
      <c r="B25" s="73"/>
      <c r="C25" s="13">
        <f>SUM(D25+H25)</f>
        <v>100</v>
      </c>
      <c r="D25" s="22">
        <f>SUM(D24/$C$24)*100</f>
        <v>67.276392269261478</v>
      </c>
      <c r="E25" s="47">
        <f t="shared" ref="E25:F25" si="8">SUM(E24/$C$24)*100</f>
        <v>56.898141904313135</v>
      </c>
      <c r="F25" s="47">
        <f t="shared" si="8"/>
        <v>10.37825036494834</v>
      </c>
      <c r="G25" s="23" t="s">
        <v>28</v>
      </c>
      <c r="H25" s="22">
        <f>SUM(H24/$C$24)*100</f>
        <v>32.723607730738522</v>
      </c>
      <c r="I25" s="47">
        <f t="shared" ref="I25:J25" si="9">SUM(I24/$C$24)*100</f>
        <v>25.273913225556377</v>
      </c>
      <c r="J25" s="48">
        <f t="shared" si="9"/>
        <v>7.4496945051821513</v>
      </c>
      <c r="L25" s="24"/>
    </row>
    <row r="26" spans="1:15" ht="18.600000000000001" customHeight="1" x14ac:dyDescent="0.2">
      <c r="B26" s="16" t="s">
        <v>15</v>
      </c>
      <c r="C26" s="17">
        <f t="shared" ref="C26:C37" si="10">SUM(D26+H26)</f>
        <v>304201</v>
      </c>
      <c r="D26" s="17">
        <f t="shared" ref="D26:D37" si="11">SUM(E26:G26)</f>
        <v>190071</v>
      </c>
      <c r="E26" s="25">
        <v>156346</v>
      </c>
      <c r="F26" s="25">
        <v>33725</v>
      </c>
      <c r="G26" s="25">
        <v>0</v>
      </c>
      <c r="H26" s="17">
        <f t="shared" ref="H26:H37" si="12">SUM(I26:J26)</f>
        <v>114130</v>
      </c>
      <c r="I26" s="26">
        <v>69504</v>
      </c>
      <c r="J26" s="27">
        <v>44626</v>
      </c>
      <c r="L26" s="24"/>
    </row>
    <row r="27" spans="1:15" ht="18.600000000000001" customHeight="1" x14ac:dyDescent="0.2">
      <c r="B27" s="16" t="s">
        <v>16</v>
      </c>
      <c r="C27" s="17">
        <f t="shared" si="10"/>
        <v>278986</v>
      </c>
      <c r="D27" s="17">
        <f t="shared" si="11"/>
        <v>166887</v>
      </c>
      <c r="E27" s="25">
        <v>144825</v>
      </c>
      <c r="F27" s="25">
        <v>22062</v>
      </c>
      <c r="G27" s="25">
        <v>0</v>
      </c>
      <c r="H27" s="17">
        <f t="shared" si="12"/>
        <v>112099</v>
      </c>
      <c r="I27" s="26">
        <v>76725</v>
      </c>
      <c r="J27" s="27">
        <v>35374</v>
      </c>
      <c r="L27" s="24"/>
    </row>
    <row r="28" spans="1:15" ht="18.600000000000001" customHeight="1" x14ac:dyDescent="0.2">
      <c r="B28" s="16" t="s">
        <v>17</v>
      </c>
      <c r="C28" s="17">
        <f t="shared" si="10"/>
        <v>288792</v>
      </c>
      <c r="D28" s="17">
        <f t="shared" si="11"/>
        <v>193208</v>
      </c>
      <c r="E28" s="25">
        <v>169518</v>
      </c>
      <c r="F28" s="25">
        <v>23690</v>
      </c>
      <c r="G28" s="25">
        <v>0</v>
      </c>
      <c r="H28" s="17">
        <f t="shared" si="12"/>
        <v>95584</v>
      </c>
      <c r="I28" s="26">
        <v>61267</v>
      </c>
      <c r="J28" s="27">
        <v>34317</v>
      </c>
      <c r="L28" s="24"/>
    </row>
    <row r="29" spans="1:15" ht="18.600000000000001" customHeight="1" x14ac:dyDescent="0.2">
      <c r="B29" s="16" t="s">
        <v>18</v>
      </c>
      <c r="C29" s="17">
        <f t="shared" si="10"/>
        <v>227351</v>
      </c>
      <c r="D29" s="17">
        <f t="shared" si="11"/>
        <v>159832</v>
      </c>
      <c r="E29" s="25">
        <v>131159</v>
      </c>
      <c r="F29" s="25">
        <v>28673</v>
      </c>
      <c r="G29" s="25">
        <v>0</v>
      </c>
      <c r="H29" s="17">
        <f t="shared" si="12"/>
        <v>67519</v>
      </c>
      <c r="I29" s="26">
        <v>52605</v>
      </c>
      <c r="J29" s="27">
        <v>14914</v>
      </c>
      <c r="L29" s="24"/>
    </row>
    <row r="30" spans="1:15" ht="18.600000000000001" customHeight="1" x14ac:dyDescent="0.2">
      <c r="B30" s="16" t="s">
        <v>19</v>
      </c>
      <c r="C30" s="17">
        <f t="shared" si="10"/>
        <v>219647</v>
      </c>
      <c r="D30" s="17">
        <f t="shared" si="11"/>
        <v>155833</v>
      </c>
      <c r="E30" s="25">
        <v>129044</v>
      </c>
      <c r="F30" s="25">
        <v>26789</v>
      </c>
      <c r="G30" s="25">
        <v>0</v>
      </c>
      <c r="H30" s="17">
        <f t="shared" si="12"/>
        <v>63814</v>
      </c>
      <c r="I30" s="26">
        <v>55839</v>
      </c>
      <c r="J30" s="27">
        <v>7975</v>
      </c>
      <c r="L30" s="24"/>
    </row>
    <row r="31" spans="1:15" ht="18.600000000000001" customHeight="1" x14ac:dyDescent="0.2">
      <c r="B31" s="16" t="s">
        <v>20</v>
      </c>
      <c r="C31" s="17">
        <f t="shared" si="10"/>
        <v>236474</v>
      </c>
      <c r="D31" s="17">
        <f t="shared" si="11"/>
        <v>163697</v>
      </c>
      <c r="E31" s="25">
        <v>144223</v>
      </c>
      <c r="F31" s="25">
        <v>19474</v>
      </c>
      <c r="G31" s="25">
        <v>0</v>
      </c>
      <c r="H31" s="17">
        <f t="shared" si="12"/>
        <v>72777</v>
      </c>
      <c r="I31" s="26">
        <v>64259</v>
      </c>
      <c r="J31" s="27">
        <v>8518</v>
      </c>
      <c r="L31" s="24"/>
    </row>
    <row r="32" spans="1:15" ht="18.600000000000001" customHeight="1" x14ac:dyDescent="0.2">
      <c r="B32" s="16" t="s">
        <v>21</v>
      </c>
      <c r="C32" s="17">
        <f t="shared" si="10"/>
        <v>248045</v>
      </c>
      <c r="D32" s="17">
        <f t="shared" si="11"/>
        <v>178015</v>
      </c>
      <c r="E32" s="25">
        <v>145931</v>
      </c>
      <c r="F32" s="25">
        <v>32084</v>
      </c>
      <c r="G32" s="25">
        <v>0</v>
      </c>
      <c r="H32" s="17">
        <f t="shared" si="12"/>
        <v>70030</v>
      </c>
      <c r="I32" s="26">
        <v>63581</v>
      </c>
      <c r="J32" s="27">
        <v>6449</v>
      </c>
      <c r="L32" s="24"/>
    </row>
    <row r="33" spans="1:12" ht="18.600000000000001" customHeight="1" x14ac:dyDescent="0.2">
      <c r="B33" s="16" t="s">
        <v>22</v>
      </c>
      <c r="C33" s="17">
        <f t="shared" si="10"/>
        <v>230926</v>
      </c>
      <c r="D33" s="17">
        <f t="shared" si="11"/>
        <v>167916</v>
      </c>
      <c r="E33" s="25">
        <v>138710</v>
      </c>
      <c r="F33" s="25">
        <v>29206</v>
      </c>
      <c r="G33" s="25">
        <v>0</v>
      </c>
      <c r="H33" s="17">
        <f t="shared" si="12"/>
        <v>63010</v>
      </c>
      <c r="I33" s="26">
        <v>56146</v>
      </c>
      <c r="J33" s="27">
        <v>6864</v>
      </c>
      <c r="L33" s="24"/>
    </row>
    <row r="34" spans="1:12" ht="18.600000000000001" customHeight="1" x14ac:dyDescent="0.2">
      <c r="B34" s="16" t="s">
        <v>23</v>
      </c>
      <c r="C34" s="17">
        <f t="shared" si="10"/>
        <v>218373</v>
      </c>
      <c r="D34" s="17">
        <f t="shared" si="11"/>
        <v>146765</v>
      </c>
      <c r="E34" s="25">
        <v>125385</v>
      </c>
      <c r="F34" s="25">
        <v>21380</v>
      </c>
      <c r="G34" s="25">
        <v>0</v>
      </c>
      <c r="H34" s="17">
        <f t="shared" si="12"/>
        <v>71608</v>
      </c>
      <c r="I34" s="26">
        <v>64798</v>
      </c>
      <c r="J34" s="27">
        <v>6810</v>
      </c>
      <c r="L34" s="24"/>
    </row>
    <row r="35" spans="1:12" ht="18.600000000000001" customHeight="1" x14ac:dyDescent="0.2">
      <c r="B35" s="16" t="s">
        <v>24</v>
      </c>
      <c r="C35" s="17">
        <f t="shared" si="10"/>
        <v>228126</v>
      </c>
      <c r="D35" s="17">
        <f t="shared" si="11"/>
        <v>157000</v>
      </c>
      <c r="E35" s="25">
        <v>130269</v>
      </c>
      <c r="F35" s="25">
        <v>26731</v>
      </c>
      <c r="G35" s="25">
        <v>0</v>
      </c>
      <c r="H35" s="17">
        <f t="shared" si="12"/>
        <v>71126</v>
      </c>
      <c r="I35" s="26">
        <v>56815</v>
      </c>
      <c r="J35" s="27">
        <v>14311</v>
      </c>
      <c r="L35" s="24"/>
    </row>
    <row r="36" spans="1:12" ht="18.600000000000001" customHeight="1" x14ac:dyDescent="0.2">
      <c r="B36" s="16" t="s">
        <v>25</v>
      </c>
      <c r="C36" s="17">
        <f t="shared" si="10"/>
        <v>264122</v>
      </c>
      <c r="D36" s="17">
        <f t="shared" si="11"/>
        <v>172614</v>
      </c>
      <c r="E36" s="25">
        <v>142125</v>
      </c>
      <c r="F36" s="25">
        <v>30489</v>
      </c>
      <c r="G36" s="25">
        <v>0</v>
      </c>
      <c r="H36" s="17">
        <f t="shared" si="12"/>
        <v>91508</v>
      </c>
      <c r="I36" s="26">
        <v>77505</v>
      </c>
      <c r="J36" s="27">
        <v>14003</v>
      </c>
      <c r="L36" s="24"/>
    </row>
    <row r="37" spans="1:12" ht="18.600000000000001" customHeight="1" x14ac:dyDescent="0.2">
      <c r="B37" s="16" t="s">
        <v>26</v>
      </c>
      <c r="C37" s="17">
        <f t="shared" si="10"/>
        <v>287578</v>
      </c>
      <c r="D37" s="17">
        <f t="shared" si="11"/>
        <v>188400</v>
      </c>
      <c r="E37" s="25">
        <v>167970</v>
      </c>
      <c r="F37" s="25">
        <v>20430</v>
      </c>
      <c r="G37" s="25">
        <v>0</v>
      </c>
      <c r="H37" s="17">
        <f t="shared" si="12"/>
        <v>99178</v>
      </c>
      <c r="I37" s="26">
        <v>67418</v>
      </c>
      <c r="J37" s="27">
        <v>31760</v>
      </c>
      <c r="L37" s="24"/>
    </row>
    <row r="38" spans="1:12" ht="27" customHeight="1" x14ac:dyDescent="0.2">
      <c r="A38" s="16" t="s">
        <v>29</v>
      </c>
      <c r="C38" s="18">
        <f>SUM(C40:C51)</f>
        <v>152756</v>
      </c>
      <c r="D38" s="18">
        <f t="shared" ref="D38:J38" si="13">SUM(D40:D51)</f>
        <v>102996</v>
      </c>
      <c r="E38" s="18">
        <f t="shared" si="13"/>
        <v>95419</v>
      </c>
      <c r="F38" s="18">
        <f t="shared" si="13"/>
        <v>7577</v>
      </c>
      <c r="G38" s="17">
        <v>0</v>
      </c>
      <c r="H38" s="18">
        <f t="shared" si="13"/>
        <v>49760</v>
      </c>
      <c r="I38" s="18">
        <f t="shared" si="13"/>
        <v>49569</v>
      </c>
      <c r="J38" s="18">
        <f t="shared" si="13"/>
        <v>191</v>
      </c>
      <c r="L38" s="28"/>
    </row>
    <row r="39" spans="1:12" ht="21" customHeight="1" x14ac:dyDescent="0.2">
      <c r="A39" s="72" t="s">
        <v>14</v>
      </c>
      <c r="B39" s="73"/>
      <c r="C39" s="13">
        <f>SUM(D39+H39)</f>
        <v>100</v>
      </c>
      <c r="D39" s="22">
        <f>(D38/$C$38)*100</f>
        <v>67.425174788551672</v>
      </c>
      <c r="E39" s="47">
        <f t="shared" ref="E39:F39" si="14">(E38/$C$38)*100</f>
        <v>62.464976825787531</v>
      </c>
      <c r="F39" s="47">
        <f t="shared" si="14"/>
        <v>4.9601979627641466</v>
      </c>
      <c r="G39" s="23" t="s">
        <v>28</v>
      </c>
      <c r="H39" s="22">
        <f>(H38/$C$38)*100</f>
        <v>32.574825211448321</v>
      </c>
      <c r="I39" s="47">
        <f t="shared" ref="I39:J39" si="15">(I38/$C$38)*100</f>
        <v>32.449789206315955</v>
      </c>
      <c r="J39" s="48">
        <f t="shared" si="15"/>
        <v>0.12503600513236796</v>
      </c>
    </row>
    <row r="40" spans="1:12" ht="18.600000000000001" customHeight="1" x14ac:dyDescent="0.2">
      <c r="B40" s="16" t="s">
        <v>15</v>
      </c>
      <c r="C40" s="17">
        <f>SUM(D40+H40)</f>
        <v>20123</v>
      </c>
      <c r="D40" s="17">
        <f>SUM(E40:G40)</f>
        <v>14438</v>
      </c>
      <c r="E40" s="25">
        <v>13894</v>
      </c>
      <c r="F40" s="25">
        <v>544</v>
      </c>
      <c r="G40" s="23">
        <v>0</v>
      </c>
      <c r="H40" s="17">
        <f t="shared" ref="H40:H51" si="16">SUM(I40:J40)</f>
        <v>5685</v>
      </c>
      <c r="I40" s="25">
        <v>5657</v>
      </c>
      <c r="J40" s="29">
        <v>28</v>
      </c>
    </row>
    <row r="41" spans="1:12" ht="18.600000000000001" customHeight="1" x14ac:dyDescent="0.2">
      <c r="B41" s="16" t="s">
        <v>16</v>
      </c>
      <c r="C41" s="17">
        <f t="shared" ref="C41:C51" si="17">SUM(D41+H41)</f>
        <v>12530</v>
      </c>
      <c r="D41" s="17">
        <f t="shared" ref="D41:D51" si="18">SUM(E41:G41)</f>
        <v>7185</v>
      </c>
      <c r="E41" s="25">
        <v>6856</v>
      </c>
      <c r="F41" s="25">
        <v>329</v>
      </c>
      <c r="G41" s="23">
        <v>0</v>
      </c>
      <c r="H41" s="17">
        <f t="shared" si="16"/>
        <v>5345</v>
      </c>
      <c r="I41" s="25">
        <v>5322</v>
      </c>
      <c r="J41" s="25">
        <v>23</v>
      </c>
    </row>
    <row r="42" spans="1:12" ht="18.600000000000001" customHeight="1" x14ac:dyDescent="0.2">
      <c r="B42" s="16" t="s">
        <v>17</v>
      </c>
      <c r="C42" s="17">
        <f t="shared" si="17"/>
        <v>13777</v>
      </c>
      <c r="D42" s="17">
        <f t="shared" si="18"/>
        <v>10083</v>
      </c>
      <c r="E42" s="25">
        <v>9727</v>
      </c>
      <c r="F42" s="25">
        <v>356</v>
      </c>
      <c r="G42" s="23">
        <v>0</v>
      </c>
      <c r="H42" s="17">
        <f t="shared" si="16"/>
        <v>3694</v>
      </c>
      <c r="I42" s="25">
        <v>3692</v>
      </c>
      <c r="J42" s="25">
        <v>2</v>
      </c>
    </row>
    <row r="43" spans="1:12" ht="18.600000000000001" customHeight="1" x14ac:dyDescent="0.2">
      <c r="B43" s="16" t="s">
        <v>18</v>
      </c>
      <c r="C43" s="17">
        <f t="shared" si="17"/>
        <v>9966</v>
      </c>
      <c r="D43" s="17">
        <f t="shared" si="18"/>
        <v>6760</v>
      </c>
      <c r="E43" s="25">
        <v>6534</v>
      </c>
      <c r="F43" s="25">
        <v>226</v>
      </c>
      <c r="G43" s="23">
        <v>0</v>
      </c>
      <c r="H43" s="17">
        <f t="shared" si="16"/>
        <v>3206</v>
      </c>
      <c r="I43" s="25">
        <v>3193</v>
      </c>
      <c r="J43" s="25">
        <v>13</v>
      </c>
    </row>
    <row r="44" spans="1:12" ht="18.600000000000001" customHeight="1" x14ac:dyDescent="0.2">
      <c r="B44" s="16" t="s">
        <v>19</v>
      </c>
      <c r="C44" s="17">
        <f t="shared" si="17"/>
        <v>9665</v>
      </c>
      <c r="D44" s="17">
        <f t="shared" si="18"/>
        <v>6206</v>
      </c>
      <c r="E44" s="25">
        <v>3318</v>
      </c>
      <c r="F44" s="25">
        <v>2888</v>
      </c>
      <c r="G44" s="23">
        <v>0</v>
      </c>
      <c r="H44" s="17">
        <f t="shared" si="16"/>
        <v>3459</v>
      </c>
      <c r="I44" s="25">
        <v>3446</v>
      </c>
      <c r="J44" s="25">
        <v>13</v>
      </c>
    </row>
    <row r="45" spans="1:12" ht="18.600000000000001" customHeight="1" x14ac:dyDescent="0.2">
      <c r="B45" s="16" t="s">
        <v>20</v>
      </c>
      <c r="C45" s="17">
        <f t="shared" si="17"/>
        <v>9994</v>
      </c>
      <c r="D45" s="17">
        <f t="shared" si="18"/>
        <v>6450</v>
      </c>
      <c r="E45" s="25">
        <v>6176</v>
      </c>
      <c r="F45" s="25">
        <v>274</v>
      </c>
      <c r="G45" s="23">
        <v>0</v>
      </c>
      <c r="H45" s="17">
        <f t="shared" si="16"/>
        <v>3544</v>
      </c>
      <c r="I45" s="25">
        <v>3518</v>
      </c>
      <c r="J45" s="25">
        <v>26</v>
      </c>
    </row>
    <row r="46" spans="1:12" ht="18.600000000000001" customHeight="1" x14ac:dyDescent="0.2">
      <c r="B46" s="16" t="s">
        <v>21</v>
      </c>
      <c r="C46" s="17">
        <f t="shared" si="17"/>
        <v>12582</v>
      </c>
      <c r="D46" s="17">
        <f t="shared" si="18"/>
        <v>9229</v>
      </c>
      <c r="E46" s="25">
        <v>8642</v>
      </c>
      <c r="F46" s="25">
        <v>587</v>
      </c>
      <c r="G46" s="23">
        <v>0</v>
      </c>
      <c r="H46" s="17">
        <f t="shared" si="16"/>
        <v>3353</v>
      </c>
      <c r="I46" s="25">
        <v>3353</v>
      </c>
      <c r="J46" s="29">
        <v>0</v>
      </c>
    </row>
    <row r="47" spans="1:12" ht="18.600000000000001" customHeight="1" x14ac:dyDescent="0.2">
      <c r="B47" s="16" t="s">
        <v>22</v>
      </c>
      <c r="C47" s="17">
        <f t="shared" si="17"/>
        <v>10300</v>
      </c>
      <c r="D47" s="17">
        <f t="shared" si="18"/>
        <v>6858</v>
      </c>
      <c r="E47" s="25">
        <v>6633</v>
      </c>
      <c r="F47" s="29">
        <v>225</v>
      </c>
      <c r="G47" s="23">
        <v>0</v>
      </c>
      <c r="H47" s="17">
        <f t="shared" si="16"/>
        <v>3442</v>
      </c>
      <c r="I47" s="25">
        <v>3442</v>
      </c>
      <c r="J47" s="29">
        <v>0</v>
      </c>
    </row>
    <row r="48" spans="1:12" ht="18.600000000000001" customHeight="1" x14ac:dyDescent="0.2">
      <c r="B48" s="16" t="s">
        <v>23</v>
      </c>
      <c r="C48" s="17">
        <f t="shared" si="17"/>
        <v>11625</v>
      </c>
      <c r="D48" s="17">
        <f t="shared" si="18"/>
        <v>6766</v>
      </c>
      <c r="E48" s="25">
        <v>6465</v>
      </c>
      <c r="F48" s="29">
        <v>301</v>
      </c>
      <c r="G48" s="23">
        <v>0</v>
      </c>
      <c r="H48" s="17">
        <f t="shared" si="16"/>
        <v>4859</v>
      </c>
      <c r="I48" s="25">
        <v>4835</v>
      </c>
      <c r="J48" s="25">
        <v>24</v>
      </c>
    </row>
    <row r="49" spans="1:17" ht="18.600000000000001" customHeight="1" x14ac:dyDescent="0.2">
      <c r="B49" s="16" t="s">
        <v>24</v>
      </c>
      <c r="C49" s="17">
        <f t="shared" si="17"/>
        <v>10451</v>
      </c>
      <c r="D49" s="17">
        <f t="shared" si="18"/>
        <v>6782</v>
      </c>
      <c r="E49" s="25">
        <v>6317</v>
      </c>
      <c r="F49" s="29">
        <v>465</v>
      </c>
      <c r="G49" s="23">
        <v>0</v>
      </c>
      <c r="H49" s="17">
        <f t="shared" si="16"/>
        <v>3669</v>
      </c>
      <c r="I49" s="25">
        <v>3636</v>
      </c>
      <c r="J49" s="25">
        <v>33</v>
      </c>
    </row>
    <row r="50" spans="1:17" ht="18.600000000000001" customHeight="1" x14ac:dyDescent="0.2">
      <c r="B50" s="16" t="s">
        <v>25</v>
      </c>
      <c r="C50" s="17">
        <f t="shared" si="17"/>
        <v>12242</v>
      </c>
      <c r="D50" s="17">
        <f t="shared" si="18"/>
        <v>7721</v>
      </c>
      <c r="E50" s="25">
        <v>7182</v>
      </c>
      <c r="F50" s="29">
        <v>539</v>
      </c>
      <c r="G50" s="23">
        <v>0</v>
      </c>
      <c r="H50" s="17">
        <f t="shared" si="16"/>
        <v>4521</v>
      </c>
      <c r="I50" s="25">
        <v>4494</v>
      </c>
      <c r="J50" s="25">
        <v>27</v>
      </c>
    </row>
    <row r="51" spans="1:17" ht="18.600000000000001" customHeight="1" x14ac:dyDescent="0.2">
      <c r="B51" s="16" t="s">
        <v>26</v>
      </c>
      <c r="C51" s="17">
        <f t="shared" si="17"/>
        <v>19501</v>
      </c>
      <c r="D51" s="17">
        <f t="shared" si="18"/>
        <v>14518</v>
      </c>
      <c r="E51" s="25">
        <v>13675</v>
      </c>
      <c r="F51" s="29">
        <v>843</v>
      </c>
      <c r="G51" s="23">
        <v>0</v>
      </c>
      <c r="H51" s="17">
        <f t="shared" si="16"/>
        <v>4983</v>
      </c>
      <c r="I51" s="25">
        <v>4981</v>
      </c>
      <c r="J51" s="25">
        <v>2</v>
      </c>
    </row>
    <row r="52" spans="1:17" s="53" customFormat="1" ht="27" customHeight="1" x14ac:dyDescent="0.25">
      <c r="A52" s="52" t="s">
        <v>30</v>
      </c>
      <c r="C52" s="54">
        <f t="shared" ref="C52:J52" si="19">SUM(C54:C65)</f>
        <v>422600</v>
      </c>
      <c r="D52" s="54">
        <f t="shared" si="19"/>
        <v>355378</v>
      </c>
      <c r="E52" s="54">
        <f t="shared" si="19"/>
        <v>277912</v>
      </c>
      <c r="F52" s="54">
        <f t="shared" si="19"/>
        <v>44023</v>
      </c>
      <c r="G52" s="54">
        <f t="shared" si="19"/>
        <v>33443</v>
      </c>
      <c r="H52" s="54">
        <f t="shared" si="19"/>
        <v>67222</v>
      </c>
      <c r="I52" s="54">
        <f t="shared" si="19"/>
        <v>64926</v>
      </c>
      <c r="J52" s="54">
        <f t="shared" si="19"/>
        <v>2296</v>
      </c>
      <c r="M52" s="55"/>
      <c r="O52" s="55"/>
    </row>
    <row r="53" spans="1:17" s="53" customFormat="1" ht="21" customHeight="1" x14ac:dyDescent="0.25">
      <c r="A53" s="74" t="s">
        <v>14</v>
      </c>
      <c r="B53" s="75"/>
      <c r="C53" s="56">
        <f>SUM(D53+H53)</f>
        <v>100</v>
      </c>
      <c r="D53" s="57">
        <f t="shared" ref="D53:J53" si="20">(D52/$C$52)*100</f>
        <v>84.093232371036436</v>
      </c>
      <c r="E53" s="57">
        <f t="shared" si="20"/>
        <v>65.762423095125413</v>
      </c>
      <c r="F53" s="57">
        <f t="shared" si="20"/>
        <v>10.417179365830572</v>
      </c>
      <c r="G53" s="57">
        <f t="shared" si="20"/>
        <v>7.9136299100804539</v>
      </c>
      <c r="H53" s="57">
        <f t="shared" si="20"/>
        <v>15.906767628963559</v>
      </c>
      <c r="I53" s="57">
        <f t="shared" si="20"/>
        <v>15.363464268812116</v>
      </c>
      <c r="J53" s="57">
        <f t="shared" si="20"/>
        <v>0.54330336015144343</v>
      </c>
      <c r="M53" s="58"/>
      <c r="N53" s="58"/>
      <c r="O53" s="58"/>
      <c r="P53" s="58"/>
      <c r="Q53" s="59"/>
    </row>
    <row r="54" spans="1:17" s="60" customFormat="1" ht="18.600000000000001" customHeight="1" x14ac:dyDescent="0.2">
      <c r="B54" s="52" t="s">
        <v>15</v>
      </c>
      <c r="C54" s="61">
        <f>SUM(D54+H54)</f>
        <v>56432</v>
      </c>
      <c r="D54" s="61">
        <f>SUM(E54:G54)</f>
        <v>48297</v>
      </c>
      <c r="E54" s="62">
        <v>33241</v>
      </c>
      <c r="F54" s="62">
        <v>5884</v>
      </c>
      <c r="G54" s="63">
        <v>9172</v>
      </c>
      <c r="H54" s="61">
        <f>SUM(I54:J54)</f>
        <v>8135</v>
      </c>
      <c r="I54" s="64">
        <v>7747</v>
      </c>
      <c r="J54" s="65">
        <v>388</v>
      </c>
      <c r="M54" s="58"/>
      <c r="N54" s="58"/>
      <c r="O54" s="58"/>
      <c r="P54" s="58"/>
      <c r="Q54" s="58"/>
    </row>
    <row r="55" spans="1:17" ht="18.600000000000001" customHeight="1" x14ac:dyDescent="0.2">
      <c r="B55" s="16" t="s">
        <v>16</v>
      </c>
      <c r="C55" s="17">
        <f t="shared" ref="C55:C65" si="21">SUM(D55+H55)</f>
        <v>44390</v>
      </c>
      <c r="D55" s="17">
        <f t="shared" ref="D55:D65" si="22">SUM(E55:G55)</f>
        <v>36684</v>
      </c>
      <c r="E55" s="31">
        <v>25104</v>
      </c>
      <c r="F55" s="30">
        <v>2998</v>
      </c>
      <c r="G55" s="23">
        <v>8582</v>
      </c>
      <c r="H55" s="17">
        <f t="shared" ref="H55:H65" si="23">SUM(I55:J55)</f>
        <v>7706</v>
      </c>
      <c r="I55" s="31">
        <v>7437</v>
      </c>
      <c r="J55" s="32">
        <v>269</v>
      </c>
      <c r="M55" s="28"/>
      <c r="N55" s="28"/>
      <c r="O55" s="28"/>
      <c r="P55" s="28"/>
      <c r="Q55" s="28"/>
    </row>
    <row r="56" spans="1:17" ht="18.600000000000001" customHeight="1" x14ac:dyDescent="0.2">
      <c r="B56" s="16" t="s">
        <v>17</v>
      </c>
      <c r="C56" s="17">
        <f t="shared" si="21"/>
        <v>41796</v>
      </c>
      <c r="D56" s="17">
        <f t="shared" si="22"/>
        <v>37686</v>
      </c>
      <c r="E56" s="31">
        <v>26741</v>
      </c>
      <c r="F56" s="30">
        <v>3851</v>
      </c>
      <c r="G56" s="23">
        <v>7094</v>
      </c>
      <c r="H56" s="17">
        <f t="shared" si="23"/>
        <v>4110</v>
      </c>
      <c r="I56" s="31">
        <v>4041</v>
      </c>
      <c r="J56" s="32">
        <v>69</v>
      </c>
      <c r="M56" s="28"/>
      <c r="N56" s="28"/>
      <c r="O56" s="28"/>
      <c r="P56" s="28"/>
      <c r="Q56" s="28"/>
    </row>
    <row r="57" spans="1:17" ht="18.600000000000001" customHeight="1" x14ac:dyDescent="0.2">
      <c r="B57" s="16" t="s">
        <v>18</v>
      </c>
      <c r="C57" s="17">
        <f t="shared" si="21"/>
        <v>31327</v>
      </c>
      <c r="D57" s="17">
        <f t="shared" si="22"/>
        <v>26662</v>
      </c>
      <c r="E57" s="31">
        <v>19690</v>
      </c>
      <c r="F57" s="30">
        <v>3379</v>
      </c>
      <c r="G57" s="23">
        <v>3593</v>
      </c>
      <c r="H57" s="17">
        <f t="shared" si="23"/>
        <v>4665</v>
      </c>
      <c r="I57" s="31">
        <v>4430</v>
      </c>
      <c r="J57" s="32">
        <v>235</v>
      </c>
      <c r="M57" s="28"/>
      <c r="N57" s="28"/>
      <c r="O57" s="28"/>
      <c r="P57" s="28"/>
      <c r="Q57" s="28"/>
    </row>
    <row r="58" spans="1:17" ht="18.600000000000001" customHeight="1" x14ac:dyDescent="0.2">
      <c r="B58" s="16" t="s">
        <v>19</v>
      </c>
      <c r="C58" s="17">
        <f t="shared" si="21"/>
        <v>24076</v>
      </c>
      <c r="D58" s="17">
        <f t="shared" si="22"/>
        <v>20202</v>
      </c>
      <c r="E58" s="31">
        <v>16813</v>
      </c>
      <c r="F58" s="30">
        <v>3007</v>
      </c>
      <c r="G58" s="23">
        <v>382</v>
      </c>
      <c r="H58" s="17">
        <f t="shared" si="23"/>
        <v>3874</v>
      </c>
      <c r="I58" s="31">
        <v>3682</v>
      </c>
      <c r="J58" s="34">
        <v>192</v>
      </c>
      <c r="M58" s="28"/>
      <c r="N58" s="28"/>
      <c r="O58" s="28"/>
      <c r="P58" s="28"/>
      <c r="Q58" s="28"/>
    </row>
    <row r="59" spans="1:17" ht="18.600000000000001" customHeight="1" x14ac:dyDescent="0.2">
      <c r="B59" s="16" t="s">
        <v>20</v>
      </c>
      <c r="C59" s="17">
        <f t="shared" si="21"/>
        <v>26912</v>
      </c>
      <c r="D59" s="17">
        <f t="shared" si="22"/>
        <v>21313</v>
      </c>
      <c r="E59" s="31">
        <v>17869</v>
      </c>
      <c r="F59" s="30">
        <v>3411</v>
      </c>
      <c r="G59" s="33">
        <v>33</v>
      </c>
      <c r="H59" s="17">
        <f t="shared" si="23"/>
        <v>5599</v>
      </c>
      <c r="I59" s="31">
        <v>5410</v>
      </c>
      <c r="J59" s="34">
        <v>189</v>
      </c>
      <c r="M59" s="28"/>
      <c r="N59" s="28"/>
      <c r="O59" s="28"/>
      <c r="P59" s="28"/>
      <c r="Q59" s="28"/>
    </row>
    <row r="60" spans="1:17" ht="18.600000000000001" customHeight="1" x14ac:dyDescent="0.2">
      <c r="B60" s="16" t="s">
        <v>21</v>
      </c>
      <c r="C60" s="17">
        <f t="shared" si="21"/>
        <v>32543</v>
      </c>
      <c r="D60" s="17">
        <f t="shared" si="22"/>
        <v>27374</v>
      </c>
      <c r="E60" s="31">
        <v>20652</v>
      </c>
      <c r="F60" s="30">
        <v>6722</v>
      </c>
      <c r="G60" s="23">
        <v>0</v>
      </c>
      <c r="H60" s="17">
        <f t="shared" si="23"/>
        <v>5169</v>
      </c>
      <c r="I60" s="31">
        <v>4950</v>
      </c>
      <c r="J60" s="32">
        <v>219</v>
      </c>
      <c r="M60" s="28"/>
      <c r="N60" s="28"/>
      <c r="O60" s="28"/>
      <c r="P60" s="28"/>
      <c r="Q60" s="28"/>
    </row>
    <row r="61" spans="1:17" ht="18.600000000000001" customHeight="1" x14ac:dyDescent="0.2">
      <c r="B61" s="16" t="s">
        <v>22</v>
      </c>
      <c r="C61" s="17">
        <f t="shared" si="21"/>
        <v>30980</v>
      </c>
      <c r="D61" s="17">
        <f t="shared" si="22"/>
        <v>25830</v>
      </c>
      <c r="E61" s="31">
        <v>21601</v>
      </c>
      <c r="F61" s="30">
        <v>4229</v>
      </c>
      <c r="G61" s="23">
        <v>0</v>
      </c>
      <c r="H61" s="17">
        <f t="shared" si="23"/>
        <v>5150</v>
      </c>
      <c r="I61" s="31">
        <v>4958</v>
      </c>
      <c r="J61" s="34">
        <v>192</v>
      </c>
      <c r="M61" s="28"/>
      <c r="N61" s="28"/>
      <c r="O61" s="28"/>
      <c r="P61" s="28"/>
      <c r="Q61" s="28"/>
    </row>
    <row r="62" spans="1:17" ht="18.600000000000001" customHeight="1" x14ac:dyDescent="0.2">
      <c r="B62" s="16" t="s">
        <v>23</v>
      </c>
      <c r="C62" s="17">
        <f t="shared" si="21"/>
        <v>26942</v>
      </c>
      <c r="D62" s="17">
        <f t="shared" si="22"/>
        <v>20992</v>
      </c>
      <c r="E62" s="31">
        <v>19274</v>
      </c>
      <c r="F62" s="30">
        <v>1718</v>
      </c>
      <c r="G62" s="33" t="s">
        <v>28</v>
      </c>
      <c r="H62" s="17">
        <f t="shared" si="23"/>
        <v>5950</v>
      </c>
      <c r="I62" s="31">
        <v>5777</v>
      </c>
      <c r="J62" s="34">
        <v>173</v>
      </c>
      <c r="M62" s="28"/>
      <c r="N62" s="28"/>
      <c r="O62" s="28"/>
      <c r="P62" s="28"/>
      <c r="Q62" s="28"/>
    </row>
    <row r="63" spans="1:17" ht="18.600000000000001" customHeight="1" x14ac:dyDescent="0.2">
      <c r="B63" s="16" t="s">
        <v>24</v>
      </c>
      <c r="C63" s="17">
        <f t="shared" si="21"/>
        <v>28074</v>
      </c>
      <c r="D63" s="17">
        <f t="shared" si="22"/>
        <v>23415</v>
      </c>
      <c r="E63" s="31">
        <v>19579</v>
      </c>
      <c r="F63" s="30">
        <v>3582</v>
      </c>
      <c r="G63" s="23">
        <v>254</v>
      </c>
      <c r="H63" s="17">
        <f t="shared" si="23"/>
        <v>4659</v>
      </c>
      <c r="I63" s="31">
        <v>4487</v>
      </c>
      <c r="J63" s="32">
        <v>172</v>
      </c>
      <c r="M63" s="28"/>
      <c r="N63" s="28"/>
      <c r="O63" s="28"/>
      <c r="P63" s="28"/>
      <c r="Q63" s="28"/>
    </row>
    <row r="64" spans="1:17" ht="18.600000000000001" customHeight="1" x14ac:dyDescent="0.2">
      <c r="B64" s="16" t="s">
        <v>25</v>
      </c>
      <c r="C64" s="17">
        <f t="shared" si="21"/>
        <v>35547</v>
      </c>
      <c r="D64" s="17">
        <f t="shared" si="22"/>
        <v>28958</v>
      </c>
      <c r="E64" s="31">
        <v>24903</v>
      </c>
      <c r="F64" s="30">
        <v>3910</v>
      </c>
      <c r="G64" s="23">
        <v>145</v>
      </c>
      <c r="H64" s="17">
        <f t="shared" si="23"/>
        <v>6589</v>
      </c>
      <c r="I64" s="31">
        <v>6411</v>
      </c>
      <c r="J64" s="32">
        <v>178</v>
      </c>
      <c r="M64" s="28"/>
      <c r="N64" s="28"/>
      <c r="O64" s="28"/>
      <c r="P64" s="28"/>
      <c r="Q64" s="28"/>
    </row>
    <row r="65" spans="1:17" ht="18.600000000000001" customHeight="1" x14ac:dyDescent="0.2">
      <c r="B65" s="16" t="s">
        <v>26</v>
      </c>
      <c r="C65" s="17">
        <f t="shared" si="21"/>
        <v>43581</v>
      </c>
      <c r="D65" s="17">
        <f t="shared" si="22"/>
        <v>37965</v>
      </c>
      <c r="E65" s="31">
        <v>32445</v>
      </c>
      <c r="F65" s="30">
        <v>1332</v>
      </c>
      <c r="G65" s="23">
        <v>4188</v>
      </c>
      <c r="H65" s="17">
        <f t="shared" si="23"/>
        <v>5616</v>
      </c>
      <c r="I65" s="31">
        <v>5596</v>
      </c>
      <c r="J65" s="32">
        <v>20</v>
      </c>
      <c r="M65" s="35"/>
      <c r="N65" s="35"/>
      <c r="O65" s="35"/>
      <c r="P65" s="35"/>
      <c r="Q65" s="35"/>
    </row>
    <row r="66" spans="1:17" ht="11.1" customHeight="1" x14ac:dyDescent="0.2">
      <c r="A66" s="36"/>
      <c r="B66" s="37"/>
      <c r="C66" s="38"/>
      <c r="D66" s="38"/>
      <c r="E66" s="38"/>
      <c r="F66" s="38"/>
      <c r="G66" s="38"/>
      <c r="H66" s="38"/>
      <c r="I66" s="39"/>
      <c r="J66" s="40"/>
      <c r="M66" s="28"/>
      <c r="N66" s="28"/>
      <c r="O66" s="28"/>
      <c r="P66" s="28"/>
      <c r="Q66" s="28"/>
    </row>
    <row r="67" spans="1:17" ht="12" customHeight="1" x14ac:dyDescent="0.2">
      <c r="B67" s="41"/>
      <c r="C67" s="26"/>
      <c r="D67" s="26"/>
      <c r="E67" s="26"/>
      <c r="F67" s="26"/>
      <c r="G67" s="26"/>
      <c r="H67" s="26"/>
      <c r="I67" s="26"/>
      <c r="J67" s="26"/>
    </row>
    <row r="68" spans="1:17" ht="15.75" customHeight="1" x14ac:dyDescent="0.2">
      <c r="A68" s="26" t="s">
        <v>37</v>
      </c>
      <c r="C68" s="26"/>
      <c r="D68" s="26"/>
      <c r="E68" s="26"/>
      <c r="F68" s="26"/>
      <c r="G68" s="26"/>
      <c r="H68" s="26"/>
      <c r="I68" s="26"/>
      <c r="J68" s="26"/>
    </row>
    <row r="69" spans="1:17" ht="15" customHeight="1" x14ac:dyDescent="0.2">
      <c r="A69" s="26" t="s">
        <v>35</v>
      </c>
      <c r="I69" s="28"/>
      <c r="J69" s="28"/>
    </row>
    <row r="70" spans="1:17" s="66" customFormat="1" ht="65.25" customHeight="1" x14ac:dyDescent="0.2">
      <c r="A70" s="76" t="s">
        <v>31</v>
      </c>
      <c r="B70" s="76"/>
      <c r="C70" s="76"/>
      <c r="D70" s="76"/>
      <c r="E70" s="76"/>
      <c r="F70" s="76"/>
      <c r="G70" s="76"/>
      <c r="H70" s="76"/>
      <c r="I70" s="76"/>
      <c r="J70" s="76"/>
      <c r="K70" s="42"/>
    </row>
    <row r="71" spans="1:17" ht="15.75" customHeight="1" x14ac:dyDescent="0.2">
      <c r="A71" s="26" t="s">
        <v>32</v>
      </c>
      <c r="C71" s="43"/>
      <c r="D71" s="44"/>
      <c r="E71" s="44"/>
      <c r="F71" s="44"/>
      <c r="G71" s="44"/>
      <c r="H71" s="44"/>
      <c r="I71" s="44"/>
      <c r="J71" s="44"/>
    </row>
    <row r="72" spans="1:17" ht="15.75" customHeight="1" x14ac:dyDescent="0.2">
      <c r="A72" s="45" t="s">
        <v>33</v>
      </c>
      <c r="C72" s="43"/>
      <c r="D72" s="44"/>
      <c r="E72" s="44"/>
      <c r="F72" s="44"/>
      <c r="G72" s="44"/>
      <c r="H72" s="44"/>
      <c r="I72" s="44"/>
      <c r="J72" s="44"/>
    </row>
    <row r="73" spans="1:17" ht="15.75" customHeight="1" x14ac:dyDescent="0.2">
      <c r="A73" s="45" t="s">
        <v>34</v>
      </c>
      <c r="C73" s="44"/>
      <c r="D73" s="44"/>
      <c r="E73" s="44"/>
      <c r="F73" s="44"/>
      <c r="G73" s="44"/>
      <c r="H73" s="44"/>
      <c r="I73" s="44"/>
      <c r="J73" s="44"/>
    </row>
    <row r="74" spans="1:17" ht="15.95" customHeight="1" x14ac:dyDescent="0.2">
      <c r="C74" s="28"/>
      <c r="D74" s="46"/>
      <c r="E74" s="46"/>
      <c r="F74" s="46"/>
      <c r="G74" s="28"/>
      <c r="H74" s="46"/>
      <c r="I74" s="46"/>
      <c r="J74" s="46"/>
    </row>
    <row r="75" spans="1:17" ht="15.95" customHeight="1" x14ac:dyDescent="0.2">
      <c r="C75" s="28"/>
      <c r="D75" s="46"/>
      <c r="E75" s="46"/>
      <c r="F75" s="46"/>
      <c r="G75" s="28"/>
      <c r="H75" s="46"/>
      <c r="I75" s="46"/>
      <c r="J75" s="46"/>
    </row>
    <row r="76" spans="1:17" ht="15.95" customHeight="1" x14ac:dyDescent="0.2">
      <c r="B76" s="28"/>
      <c r="G76" s="28"/>
      <c r="H76" s="28"/>
      <c r="I76" s="28"/>
      <c r="J76" s="28"/>
    </row>
    <row r="77" spans="1:17" x14ac:dyDescent="0.2">
      <c r="B77" s="28"/>
      <c r="C77" s="28"/>
      <c r="D77" s="28"/>
      <c r="E77" s="28"/>
      <c r="F77" s="28"/>
      <c r="G77" s="28"/>
      <c r="H77" s="28"/>
      <c r="I77" s="28"/>
      <c r="J77" s="28"/>
    </row>
    <row r="78" spans="1:17" x14ac:dyDescent="0.2">
      <c r="I78" s="28"/>
      <c r="J78" s="28"/>
    </row>
    <row r="82" spans="2:10" x14ac:dyDescent="0.2">
      <c r="B82" s="28"/>
      <c r="C82" s="28"/>
      <c r="D82" s="28"/>
      <c r="E82" s="28"/>
      <c r="F82" s="28"/>
      <c r="G82" s="28"/>
      <c r="H82" s="28"/>
    </row>
    <row r="83" spans="2:10" x14ac:dyDescent="0.2">
      <c r="B83" s="28"/>
      <c r="C83" s="28"/>
      <c r="D83" s="28"/>
      <c r="E83" s="28"/>
      <c r="F83" s="28"/>
      <c r="G83" s="28"/>
      <c r="H83" s="28"/>
      <c r="I83" s="28"/>
      <c r="J83" s="28"/>
    </row>
    <row r="84" spans="2:10" x14ac:dyDescent="0.2">
      <c r="I84" s="28"/>
      <c r="J84" s="28"/>
    </row>
  </sheetData>
  <mergeCells count="21">
    <mergeCell ref="A11:B11"/>
    <mergeCell ref="A25:B25"/>
    <mergeCell ref="A39:B39"/>
    <mergeCell ref="A53:B53"/>
    <mergeCell ref="A70:J70"/>
    <mergeCell ref="A10:B10"/>
    <mergeCell ref="A1:J1"/>
    <mergeCell ref="B2:J2"/>
    <mergeCell ref="A3:B8"/>
    <mergeCell ref="C3:J3"/>
    <mergeCell ref="C4:C8"/>
    <mergeCell ref="D4:J4"/>
    <mergeCell ref="D5:G5"/>
    <mergeCell ref="H5:J5"/>
    <mergeCell ref="D6:D8"/>
    <mergeCell ref="E6:E8"/>
    <mergeCell ref="F6:F8"/>
    <mergeCell ref="G6:G8"/>
    <mergeCell ref="H6:H8"/>
    <mergeCell ref="I6:I8"/>
    <mergeCell ref="J6:J8"/>
  </mergeCells>
  <printOptions horizontalCentered="1"/>
  <pageMargins left="0.74803149606299213" right="0.74803149606299213" top="0.98425196850393704" bottom="0.98425196850393704" header="0" footer="0"/>
  <pageSetup scale="70" orientation="portrait" r:id="rId1"/>
  <ignoredErrors>
    <ignoredError sqref="C38 C5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vt:lpstr>
      <vt:lpstr>'3'!Títulos_a_imprimir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PREUDHOMME</dc:creator>
  <cp:lastModifiedBy>DANIEL PREUDHOMME</cp:lastModifiedBy>
  <cp:lastPrinted>2026-02-03T20:36:49Z</cp:lastPrinted>
  <dcterms:created xsi:type="dcterms:W3CDTF">2025-08-28T19:48:35Z</dcterms:created>
  <dcterms:modified xsi:type="dcterms:W3CDTF">2026-02-03T20:37:19Z</dcterms:modified>
</cp:coreProperties>
</file>