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1600" windowHeight="9735"/>
  </bookViews>
  <sheets>
    <sheet name="23" sheetId="1" r:id="rId1"/>
  </sheets>
  <definedNames>
    <definedName name="_xlnm.Print_Titles" localSheetId="0">'23'!$1:$9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9" i="1"/>
  <c r="D23" i="1"/>
  <c r="D11" i="1" l="1"/>
  <c r="G12" i="1"/>
  <c r="H12" i="1"/>
  <c r="F13" i="1"/>
  <c r="F14" i="1"/>
  <c r="B14" i="1" s="1"/>
  <c r="F15" i="1"/>
  <c r="B15" i="1" s="1"/>
  <c r="F16" i="1"/>
  <c r="B16" i="1" s="1"/>
  <c r="F17" i="1"/>
  <c r="B17" i="1" s="1"/>
  <c r="F18" i="1"/>
  <c r="B18" i="1" s="1"/>
  <c r="G19" i="1"/>
  <c r="H19" i="1"/>
  <c r="F20" i="1"/>
  <c r="B20" i="1" s="1"/>
  <c r="F21" i="1"/>
  <c r="F22" i="1"/>
  <c r="B22" i="1" s="1"/>
  <c r="E23" i="1"/>
  <c r="E11" i="1" s="1"/>
  <c r="G23" i="1"/>
  <c r="H23" i="1"/>
  <c r="F24" i="1"/>
  <c r="F25" i="1"/>
  <c r="B25" i="1" s="1"/>
  <c r="F26" i="1"/>
  <c r="B26" i="1" s="1"/>
  <c r="F27" i="1"/>
  <c r="B27" i="1" s="1"/>
  <c r="F28" i="1"/>
  <c r="B28" i="1" s="1"/>
  <c r="F29" i="1"/>
  <c r="B29" i="1" s="1"/>
  <c r="F30" i="1"/>
  <c r="B30" i="1" s="1"/>
  <c r="F31" i="1"/>
  <c r="B31" i="1" s="1"/>
  <c r="F32" i="1"/>
  <c r="B32" i="1" s="1"/>
  <c r="F33" i="1"/>
  <c r="B33" i="1" s="1"/>
  <c r="F34" i="1"/>
  <c r="B34" i="1" s="1"/>
  <c r="F36" i="1"/>
  <c r="B36" i="1" s="1"/>
  <c r="F37" i="1"/>
  <c r="B37" i="1" s="1"/>
  <c r="F38" i="1"/>
  <c r="B38" i="1" s="1"/>
  <c r="F40" i="1"/>
  <c r="B40" i="1" s="1"/>
  <c r="F41" i="1"/>
  <c r="B41" i="1" s="1"/>
  <c r="F42" i="1"/>
  <c r="B42" i="1" s="1"/>
  <c r="F43" i="1"/>
  <c r="B43" i="1" s="1"/>
  <c r="F44" i="1"/>
  <c r="B44" i="1" s="1"/>
  <c r="F46" i="1"/>
  <c r="B46" i="1" s="1"/>
  <c r="F47" i="1"/>
  <c r="B47" i="1" s="1"/>
  <c r="F48" i="1"/>
  <c r="B48" i="1" s="1"/>
  <c r="F35" i="1"/>
  <c r="B35" i="1" s="1"/>
  <c r="F49" i="1"/>
  <c r="B49" i="1" s="1"/>
  <c r="F50" i="1"/>
  <c r="B50" i="1" s="1"/>
  <c r="F51" i="1"/>
  <c r="B51" i="1" s="1"/>
  <c r="F52" i="1"/>
  <c r="B52" i="1" s="1"/>
  <c r="F53" i="1"/>
  <c r="B53" i="1" s="1"/>
  <c r="B21" i="1" l="1"/>
  <c r="F19" i="1"/>
  <c r="F12" i="1"/>
  <c r="H11" i="1"/>
  <c r="G11" i="1"/>
  <c r="F23" i="1"/>
  <c r="B19" i="1"/>
  <c r="B24" i="1"/>
  <c r="B13" i="1"/>
  <c r="B12" i="1" s="1"/>
  <c r="F11" i="1" l="1"/>
  <c r="B23" i="1"/>
  <c r="B11" i="1" s="1"/>
  <c r="C41" i="1" l="1"/>
  <c r="C37" i="1"/>
  <c r="C22" i="1"/>
  <c r="C52" i="1"/>
  <c r="C36" i="1"/>
  <c r="C27" i="1"/>
  <c r="C53" i="1"/>
  <c r="C43" i="1"/>
  <c r="C51" i="1"/>
  <c r="C38" i="1"/>
  <c r="C31" i="1"/>
  <c r="C34" i="1"/>
  <c r="C17" i="1"/>
  <c r="C18" i="1"/>
  <c r="C49" i="1"/>
  <c r="C29" i="1"/>
  <c r="C28" i="1"/>
  <c r="C14" i="1"/>
  <c r="C48" i="1"/>
  <c r="C47" i="1"/>
  <c r="C50" i="1"/>
  <c r="C35" i="1"/>
  <c r="C25" i="1"/>
  <c r="C20" i="1"/>
  <c r="C44" i="1"/>
  <c r="C42" i="1"/>
  <c r="C30" i="1"/>
  <c r="C46" i="1"/>
  <c r="C32" i="1"/>
  <c r="C15" i="1"/>
  <c r="C26" i="1"/>
  <c r="C16" i="1"/>
  <c r="C40" i="1"/>
  <c r="C33" i="1"/>
  <c r="C21" i="1"/>
  <c r="C13" i="1"/>
  <c r="C24" i="1"/>
  <c r="C12" i="1" l="1"/>
  <c r="C23" i="1"/>
  <c r="C19" i="1"/>
  <c r="C11" i="1" l="1"/>
</calcChain>
</file>

<file path=xl/sharedStrings.xml><?xml version="1.0" encoding="utf-8"?>
<sst xmlns="http://schemas.openxmlformats.org/spreadsheetml/2006/main" count="73" uniqueCount="62">
  <si>
    <t>Fuente: Servicio Nacional de Migración.</t>
  </si>
  <si>
    <t>0.0 Cuando la cantidad es menor a la midad de la unidad o fracción decimal adoptada para la expresión del dato.</t>
  </si>
  <si>
    <t xml:space="preserve">- Cantidad nula o cero.   </t>
  </si>
  <si>
    <t xml:space="preserve">.. Dato no aplicable al grupo o categoría.   </t>
  </si>
  <si>
    <t>Vacamonte</t>
  </si>
  <si>
    <t>Sherter Bay</t>
  </si>
  <si>
    <t>Rodman</t>
  </si>
  <si>
    <t>Puerto Obaldía</t>
  </si>
  <si>
    <t>Puerto Armuelles</t>
  </si>
  <si>
    <t>Marítima: (Continuación)</t>
  </si>
  <si>
    <t>Portobelo</t>
  </si>
  <si>
    <t>Pedregal</t>
  </si>
  <si>
    <t>-</t>
  </si>
  <si>
    <t>Muelle 16</t>
  </si>
  <si>
    <t xml:space="preserve">Muelle 3 </t>
  </si>
  <si>
    <t>Manzanillo</t>
  </si>
  <si>
    <t>Jaqué</t>
  </si>
  <si>
    <t>Home Port</t>
  </si>
  <si>
    <t>Flamenco</t>
  </si>
  <si>
    <t>Cristóbal</t>
  </si>
  <si>
    <t>Colón Container</t>
  </si>
  <si>
    <t>Colón 2000</t>
  </si>
  <si>
    <t>Chiriquí Grande</t>
  </si>
  <si>
    <t>Charco Azul</t>
  </si>
  <si>
    <t>Bocas Marítimo</t>
  </si>
  <si>
    <t>Balboa</t>
  </si>
  <si>
    <t>Bahía Las Minas</t>
  </si>
  <si>
    <t>Almirante</t>
  </si>
  <si>
    <t>Marítima</t>
  </si>
  <si>
    <t>..</t>
  </si>
  <si>
    <t>Río Sereno (Chiriquí)</t>
  </si>
  <si>
    <t>Paso Canoas Internacional</t>
  </si>
  <si>
    <t>Guabito</t>
  </si>
  <si>
    <t>Terrestre</t>
  </si>
  <si>
    <t>Río Hato</t>
  </si>
  <si>
    <t>Marcos A. Gelabert</t>
  </si>
  <si>
    <t>Howard</t>
  </si>
  <si>
    <t>Enrique Malek (David)</t>
  </si>
  <si>
    <t>Bocas, Isla</t>
  </si>
  <si>
    <t>Aérea</t>
  </si>
  <si>
    <t xml:space="preserve"> TOTAL</t>
  </si>
  <si>
    <t xml:space="preserve">Extranje-ros                                                                                                                                                    </t>
  </si>
  <si>
    <t xml:space="preserve">Paname-ños                                                                                                                                                     </t>
  </si>
  <si>
    <t>Total</t>
  </si>
  <si>
    <t>Residentes</t>
  </si>
  <si>
    <t>Pasaje-ros en cruceros</t>
  </si>
  <si>
    <t>Visitan-tes</t>
  </si>
  <si>
    <t>Clase</t>
  </si>
  <si>
    <t>Porcenta-je                 (1)</t>
  </si>
  <si>
    <t>Salida de pasajeros</t>
  </si>
  <si>
    <t>Vía y puerto</t>
  </si>
  <si>
    <t>Aeropuerto Internacional de Tocumen</t>
  </si>
  <si>
    <t>(1) De existir diferencia entre el total y los parciales se debe al redondeo.</t>
  </si>
  <si>
    <t xml:space="preserve">   Panamá (Pacífico)</t>
  </si>
  <si>
    <t xml:space="preserve">Cuadro 23. SALIDA DE PASAJEROS DE LA REPÚBLICA, POR CLASE, </t>
  </si>
  <si>
    <t>SEGÚN VÍA Y PUERTO: AÑO 2024</t>
  </si>
  <si>
    <t>Panamá Port Company - Cristobal (crucero)</t>
  </si>
  <si>
    <t>Port Colon 2000 / Terminal de cruceros de</t>
  </si>
  <si>
    <t>Port Colon 2000 - Home Port (crucero)</t>
  </si>
  <si>
    <t>Port Colon 2000 (crucero)</t>
  </si>
  <si>
    <t>El Porvenir</t>
  </si>
  <si>
    <t>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</si>
</sst>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#,##0;&quot;-&quot;;&quot;-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4" fillId="0" borderId="2" xfId="1" applyNumberFormat="1" applyFont="1" applyBorder="1" applyAlignment="1">
      <alignment horizontal="right"/>
    </xf>
    <xf numFmtId="3" fontId="5" fillId="0" borderId="2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3" fontId="5" fillId="0" borderId="2" xfId="1" applyNumberFormat="1" applyFont="1" applyFill="1" applyBorder="1" applyAlignment="1">
      <alignment horizontal="right"/>
    </xf>
    <xf numFmtId="0" fontId="4" fillId="0" borderId="3" xfId="0" applyFont="1" applyBorder="1"/>
    <xf numFmtId="3" fontId="3" fillId="0" borderId="0" xfId="1" applyNumberFormat="1" applyFont="1" applyFill="1" applyBorder="1" applyAlignment="1">
      <alignment horizontal="right" vertical="center"/>
    </xf>
    <xf numFmtId="165" fontId="4" fillId="0" borderId="4" xfId="1" applyNumberFormat="1" applyFont="1" applyFill="1" applyBorder="1" applyAlignment="1">
      <alignment horizontal="right"/>
    </xf>
    <xf numFmtId="165" fontId="5" fillId="0" borderId="5" xfId="1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3" fontId="5" fillId="0" borderId="5" xfId="1" applyNumberFormat="1" applyFont="1" applyFill="1" applyBorder="1" applyAlignment="1">
      <alignment horizontal="right"/>
    </xf>
    <xf numFmtId="3" fontId="4" fillId="0" borderId="0" xfId="0" applyNumberFormat="1" applyFont="1"/>
    <xf numFmtId="0" fontId="4" fillId="0" borderId="6" xfId="0" applyFont="1" applyBorder="1" applyAlignment="1">
      <alignment horizontal="center"/>
    </xf>
    <xf numFmtId="165" fontId="4" fillId="0" borderId="0" xfId="0" applyNumberFormat="1" applyFont="1"/>
    <xf numFmtId="165" fontId="5" fillId="0" borderId="4" xfId="1" applyNumberFormat="1" applyFont="1" applyFill="1" applyBorder="1" applyAlignment="1">
      <alignment horizontal="right"/>
    </xf>
    <xf numFmtId="164" fontId="5" fillId="0" borderId="5" xfId="1" applyNumberFormat="1" applyFont="1" applyBorder="1" applyAlignment="1">
      <alignment horizontal="right"/>
    </xf>
    <xf numFmtId="165" fontId="2" fillId="0" borderId="0" xfId="0" applyNumberFormat="1" applyFont="1"/>
    <xf numFmtId="165" fontId="4" fillId="0" borderId="4" xfId="0" applyNumberFormat="1" applyFont="1" applyBorder="1"/>
    <xf numFmtId="165" fontId="4" fillId="0" borderId="0" xfId="1" applyNumberFormat="1" applyFont="1" applyFill="1" applyBorder="1" applyAlignment="1">
      <alignment horizontal="right"/>
    </xf>
    <xf numFmtId="165" fontId="6" fillId="0" borderId="0" xfId="0" applyNumberFormat="1" applyFont="1"/>
    <xf numFmtId="165" fontId="5" fillId="0" borderId="0" xfId="1" applyNumberFormat="1" applyFont="1" applyFill="1" applyBorder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/>
    <xf numFmtId="49" fontId="4" fillId="0" borderId="0" xfId="0" applyNumberFormat="1" applyFont="1" applyAlignme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wrapText="1"/>
    </xf>
    <xf numFmtId="0" fontId="7" fillId="2" borderId="7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37.42578125" style="3" customWidth="1"/>
    <col min="2" max="2" width="9.28515625" style="4" customWidth="1"/>
    <col min="3" max="3" width="9.85546875" style="5" customWidth="1"/>
    <col min="4" max="5" width="9" style="3" customWidth="1"/>
    <col min="6" max="6" width="9" style="4" customWidth="1"/>
    <col min="7" max="8" width="9" style="3" customWidth="1"/>
    <col min="9" max="9" width="14.5703125" style="2" customWidth="1"/>
    <col min="10" max="245" width="11.42578125" style="1"/>
    <col min="246" max="246" width="33.5703125" style="1" customWidth="1"/>
    <col min="247" max="247" width="14.28515625" style="1" customWidth="1"/>
    <col min="248" max="250" width="13" style="1" customWidth="1"/>
    <col min="251" max="251" width="14" style="1" customWidth="1"/>
    <col min="252" max="253" width="14.140625" style="1" customWidth="1"/>
    <col min="254" max="254" width="17.85546875" style="1" customWidth="1"/>
    <col min="255" max="255" width="20.140625" style="1" customWidth="1"/>
    <col min="256" max="256" width="14.7109375" style="1" bestFit="1" customWidth="1"/>
    <col min="257" max="501" width="11.42578125" style="1"/>
    <col min="502" max="502" width="33.5703125" style="1" customWidth="1"/>
    <col min="503" max="503" width="14.28515625" style="1" customWidth="1"/>
    <col min="504" max="506" width="13" style="1" customWidth="1"/>
    <col min="507" max="507" width="14" style="1" customWidth="1"/>
    <col min="508" max="509" width="14.140625" style="1" customWidth="1"/>
    <col min="510" max="510" width="17.85546875" style="1" customWidth="1"/>
    <col min="511" max="511" width="20.140625" style="1" customWidth="1"/>
    <col min="512" max="512" width="14.7109375" style="1" bestFit="1" customWidth="1"/>
    <col min="513" max="757" width="11.42578125" style="1"/>
    <col min="758" max="758" width="33.5703125" style="1" customWidth="1"/>
    <col min="759" max="759" width="14.28515625" style="1" customWidth="1"/>
    <col min="760" max="762" width="13" style="1" customWidth="1"/>
    <col min="763" max="763" width="14" style="1" customWidth="1"/>
    <col min="764" max="765" width="14.140625" style="1" customWidth="1"/>
    <col min="766" max="766" width="17.85546875" style="1" customWidth="1"/>
    <col min="767" max="767" width="20.140625" style="1" customWidth="1"/>
    <col min="768" max="768" width="14.7109375" style="1" bestFit="1" customWidth="1"/>
    <col min="769" max="1013" width="11.42578125" style="1"/>
    <col min="1014" max="1014" width="33.5703125" style="1" customWidth="1"/>
    <col min="1015" max="1015" width="14.28515625" style="1" customWidth="1"/>
    <col min="1016" max="1018" width="13" style="1" customWidth="1"/>
    <col min="1019" max="1019" width="14" style="1" customWidth="1"/>
    <col min="1020" max="1021" width="14.140625" style="1" customWidth="1"/>
    <col min="1022" max="1022" width="17.85546875" style="1" customWidth="1"/>
    <col min="1023" max="1023" width="20.140625" style="1" customWidth="1"/>
    <col min="1024" max="1024" width="14.7109375" style="1" bestFit="1" customWidth="1"/>
    <col min="1025" max="1269" width="11.42578125" style="1"/>
    <col min="1270" max="1270" width="33.5703125" style="1" customWidth="1"/>
    <col min="1271" max="1271" width="14.28515625" style="1" customWidth="1"/>
    <col min="1272" max="1274" width="13" style="1" customWidth="1"/>
    <col min="1275" max="1275" width="14" style="1" customWidth="1"/>
    <col min="1276" max="1277" width="14.140625" style="1" customWidth="1"/>
    <col min="1278" max="1278" width="17.85546875" style="1" customWidth="1"/>
    <col min="1279" max="1279" width="20.140625" style="1" customWidth="1"/>
    <col min="1280" max="1280" width="14.7109375" style="1" bestFit="1" customWidth="1"/>
    <col min="1281" max="1525" width="11.42578125" style="1"/>
    <col min="1526" max="1526" width="33.5703125" style="1" customWidth="1"/>
    <col min="1527" max="1527" width="14.28515625" style="1" customWidth="1"/>
    <col min="1528" max="1530" width="13" style="1" customWidth="1"/>
    <col min="1531" max="1531" width="14" style="1" customWidth="1"/>
    <col min="1532" max="1533" width="14.140625" style="1" customWidth="1"/>
    <col min="1534" max="1534" width="17.85546875" style="1" customWidth="1"/>
    <col min="1535" max="1535" width="20.140625" style="1" customWidth="1"/>
    <col min="1536" max="1536" width="14.7109375" style="1" bestFit="1" customWidth="1"/>
    <col min="1537" max="1781" width="11.42578125" style="1"/>
    <col min="1782" max="1782" width="33.5703125" style="1" customWidth="1"/>
    <col min="1783" max="1783" width="14.28515625" style="1" customWidth="1"/>
    <col min="1784" max="1786" width="13" style="1" customWidth="1"/>
    <col min="1787" max="1787" width="14" style="1" customWidth="1"/>
    <col min="1788" max="1789" width="14.140625" style="1" customWidth="1"/>
    <col min="1790" max="1790" width="17.85546875" style="1" customWidth="1"/>
    <col min="1791" max="1791" width="20.140625" style="1" customWidth="1"/>
    <col min="1792" max="1792" width="14.7109375" style="1" bestFit="1" customWidth="1"/>
    <col min="1793" max="2037" width="11.42578125" style="1"/>
    <col min="2038" max="2038" width="33.5703125" style="1" customWidth="1"/>
    <col min="2039" max="2039" width="14.28515625" style="1" customWidth="1"/>
    <col min="2040" max="2042" width="13" style="1" customWidth="1"/>
    <col min="2043" max="2043" width="14" style="1" customWidth="1"/>
    <col min="2044" max="2045" width="14.140625" style="1" customWidth="1"/>
    <col min="2046" max="2046" width="17.85546875" style="1" customWidth="1"/>
    <col min="2047" max="2047" width="20.140625" style="1" customWidth="1"/>
    <col min="2048" max="2048" width="14.7109375" style="1" bestFit="1" customWidth="1"/>
    <col min="2049" max="2293" width="11.42578125" style="1"/>
    <col min="2294" max="2294" width="33.5703125" style="1" customWidth="1"/>
    <col min="2295" max="2295" width="14.28515625" style="1" customWidth="1"/>
    <col min="2296" max="2298" width="13" style="1" customWidth="1"/>
    <col min="2299" max="2299" width="14" style="1" customWidth="1"/>
    <col min="2300" max="2301" width="14.140625" style="1" customWidth="1"/>
    <col min="2302" max="2302" width="17.85546875" style="1" customWidth="1"/>
    <col min="2303" max="2303" width="20.140625" style="1" customWidth="1"/>
    <col min="2304" max="2304" width="14.7109375" style="1" bestFit="1" customWidth="1"/>
    <col min="2305" max="2549" width="11.42578125" style="1"/>
    <col min="2550" max="2550" width="33.5703125" style="1" customWidth="1"/>
    <col min="2551" max="2551" width="14.28515625" style="1" customWidth="1"/>
    <col min="2552" max="2554" width="13" style="1" customWidth="1"/>
    <col min="2555" max="2555" width="14" style="1" customWidth="1"/>
    <col min="2556" max="2557" width="14.140625" style="1" customWidth="1"/>
    <col min="2558" max="2558" width="17.85546875" style="1" customWidth="1"/>
    <col min="2559" max="2559" width="20.140625" style="1" customWidth="1"/>
    <col min="2560" max="2560" width="14.7109375" style="1" bestFit="1" customWidth="1"/>
    <col min="2561" max="2805" width="11.42578125" style="1"/>
    <col min="2806" max="2806" width="33.5703125" style="1" customWidth="1"/>
    <col min="2807" max="2807" width="14.28515625" style="1" customWidth="1"/>
    <col min="2808" max="2810" width="13" style="1" customWidth="1"/>
    <col min="2811" max="2811" width="14" style="1" customWidth="1"/>
    <col min="2812" max="2813" width="14.140625" style="1" customWidth="1"/>
    <col min="2814" max="2814" width="17.85546875" style="1" customWidth="1"/>
    <col min="2815" max="2815" width="20.140625" style="1" customWidth="1"/>
    <col min="2816" max="2816" width="14.7109375" style="1" bestFit="1" customWidth="1"/>
    <col min="2817" max="3061" width="11.42578125" style="1"/>
    <col min="3062" max="3062" width="33.5703125" style="1" customWidth="1"/>
    <col min="3063" max="3063" width="14.28515625" style="1" customWidth="1"/>
    <col min="3064" max="3066" width="13" style="1" customWidth="1"/>
    <col min="3067" max="3067" width="14" style="1" customWidth="1"/>
    <col min="3068" max="3069" width="14.140625" style="1" customWidth="1"/>
    <col min="3070" max="3070" width="17.85546875" style="1" customWidth="1"/>
    <col min="3071" max="3071" width="20.140625" style="1" customWidth="1"/>
    <col min="3072" max="3072" width="14.7109375" style="1" bestFit="1" customWidth="1"/>
    <col min="3073" max="3317" width="11.42578125" style="1"/>
    <col min="3318" max="3318" width="33.5703125" style="1" customWidth="1"/>
    <col min="3319" max="3319" width="14.28515625" style="1" customWidth="1"/>
    <col min="3320" max="3322" width="13" style="1" customWidth="1"/>
    <col min="3323" max="3323" width="14" style="1" customWidth="1"/>
    <col min="3324" max="3325" width="14.140625" style="1" customWidth="1"/>
    <col min="3326" max="3326" width="17.85546875" style="1" customWidth="1"/>
    <col min="3327" max="3327" width="20.140625" style="1" customWidth="1"/>
    <col min="3328" max="3328" width="14.7109375" style="1" bestFit="1" customWidth="1"/>
    <col min="3329" max="3573" width="11.42578125" style="1"/>
    <col min="3574" max="3574" width="33.5703125" style="1" customWidth="1"/>
    <col min="3575" max="3575" width="14.28515625" style="1" customWidth="1"/>
    <col min="3576" max="3578" width="13" style="1" customWidth="1"/>
    <col min="3579" max="3579" width="14" style="1" customWidth="1"/>
    <col min="3580" max="3581" width="14.140625" style="1" customWidth="1"/>
    <col min="3582" max="3582" width="17.85546875" style="1" customWidth="1"/>
    <col min="3583" max="3583" width="20.140625" style="1" customWidth="1"/>
    <col min="3584" max="3584" width="14.7109375" style="1" bestFit="1" customWidth="1"/>
    <col min="3585" max="3829" width="11.42578125" style="1"/>
    <col min="3830" max="3830" width="33.5703125" style="1" customWidth="1"/>
    <col min="3831" max="3831" width="14.28515625" style="1" customWidth="1"/>
    <col min="3832" max="3834" width="13" style="1" customWidth="1"/>
    <col min="3835" max="3835" width="14" style="1" customWidth="1"/>
    <col min="3836" max="3837" width="14.140625" style="1" customWidth="1"/>
    <col min="3838" max="3838" width="17.85546875" style="1" customWidth="1"/>
    <col min="3839" max="3839" width="20.140625" style="1" customWidth="1"/>
    <col min="3840" max="3840" width="14.7109375" style="1" bestFit="1" customWidth="1"/>
    <col min="3841" max="4085" width="11.42578125" style="1"/>
    <col min="4086" max="4086" width="33.5703125" style="1" customWidth="1"/>
    <col min="4087" max="4087" width="14.28515625" style="1" customWidth="1"/>
    <col min="4088" max="4090" width="13" style="1" customWidth="1"/>
    <col min="4091" max="4091" width="14" style="1" customWidth="1"/>
    <col min="4092" max="4093" width="14.140625" style="1" customWidth="1"/>
    <col min="4094" max="4094" width="17.85546875" style="1" customWidth="1"/>
    <col min="4095" max="4095" width="20.140625" style="1" customWidth="1"/>
    <col min="4096" max="4096" width="14.7109375" style="1" bestFit="1" customWidth="1"/>
    <col min="4097" max="4341" width="11.42578125" style="1"/>
    <col min="4342" max="4342" width="33.5703125" style="1" customWidth="1"/>
    <col min="4343" max="4343" width="14.28515625" style="1" customWidth="1"/>
    <col min="4344" max="4346" width="13" style="1" customWidth="1"/>
    <col min="4347" max="4347" width="14" style="1" customWidth="1"/>
    <col min="4348" max="4349" width="14.140625" style="1" customWidth="1"/>
    <col min="4350" max="4350" width="17.85546875" style="1" customWidth="1"/>
    <col min="4351" max="4351" width="20.140625" style="1" customWidth="1"/>
    <col min="4352" max="4352" width="14.7109375" style="1" bestFit="1" customWidth="1"/>
    <col min="4353" max="4597" width="11.42578125" style="1"/>
    <col min="4598" max="4598" width="33.5703125" style="1" customWidth="1"/>
    <col min="4599" max="4599" width="14.28515625" style="1" customWidth="1"/>
    <col min="4600" max="4602" width="13" style="1" customWidth="1"/>
    <col min="4603" max="4603" width="14" style="1" customWidth="1"/>
    <col min="4604" max="4605" width="14.140625" style="1" customWidth="1"/>
    <col min="4606" max="4606" width="17.85546875" style="1" customWidth="1"/>
    <col min="4607" max="4607" width="20.140625" style="1" customWidth="1"/>
    <col min="4608" max="4608" width="14.7109375" style="1" bestFit="1" customWidth="1"/>
    <col min="4609" max="4853" width="11.42578125" style="1"/>
    <col min="4854" max="4854" width="33.5703125" style="1" customWidth="1"/>
    <col min="4855" max="4855" width="14.28515625" style="1" customWidth="1"/>
    <col min="4856" max="4858" width="13" style="1" customWidth="1"/>
    <col min="4859" max="4859" width="14" style="1" customWidth="1"/>
    <col min="4860" max="4861" width="14.140625" style="1" customWidth="1"/>
    <col min="4862" max="4862" width="17.85546875" style="1" customWidth="1"/>
    <col min="4863" max="4863" width="20.140625" style="1" customWidth="1"/>
    <col min="4864" max="4864" width="14.7109375" style="1" bestFit="1" customWidth="1"/>
    <col min="4865" max="5109" width="11.42578125" style="1"/>
    <col min="5110" max="5110" width="33.5703125" style="1" customWidth="1"/>
    <col min="5111" max="5111" width="14.28515625" style="1" customWidth="1"/>
    <col min="5112" max="5114" width="13" style="1" customWidth="1"/>
    <col min="5115" max="5115" width="14" style="1" customWidth="1"/>
    <col min="5116" max="5117" width="14.140625" style="1" customWidth="1"/>
    <col min="5118" max="5118" width="17.85546875" style="1" customWidth="1"/>
    <col min="5119" max="5119" width="20.140625" style="1" customWidth="1"/>
    <col min="5120" max="5120" width="14.7109375" style="1" bestFit="1" customWidth="1"/>
    <col min="5121" max="5365" width="11.42578125" style="1"/>
    <col min="5366" max="5366" width="33.5703125" style="1" customWidth="1"/>
    <col min="5367" max="5367" width="14.28515625" style="1" customWidth="1"/>
    <col min="5368" max="5370" width="13" style="1" customWidth="1"/>
    <col min="5371" max="5371" width="14" style="1" customWidth="1"/>
    <col min="5372" max="5373" width="14.140625" style="1" customWidth="1"/>
    <col min="5374" max="5374" width="17.85546875" style="1" customWidth="1"/>
    <col min="5375" max="5375" width="20.140625" style="1" customWidth="1"/>
    <col min="5376" max="5376" width="14.7109375" style="1" bestFit="1" customWidth="1"/>
    <col min="5377" max="5621" width="11.42578125" style="1"/>
    <col min="5622" max="5622" width="33.5703125" style="1" customWidth="1"/>
    <col min="5623" max="5623" width="14.28515625" style="1" customWidth="1"/>
    <col min="5624" max="5626" width="13" style="1" customWidth="1"/>
    <col min="5627" max="5627" width="14" style="1" customWidth="1"/>
    <col min="5628" max="5629" width="14.140625" style="1" customWidth="1"/>
    <col min="5630" max="5630" width="17.85546875" style="1" customWidth="1"/>
    <col min="5631" max="5631" width="20.140625" style="1" customWidth="1"/>
    <col min="5632" max="5632" width="14.7109375" style="1" bestFit="1" customWidth="1"/>
    <col min="5633" max="5877" width="11.42578125" style="1"/>
    <col min="5878" max="5878" width="33.5703125" style="1" customWidth="1"/>
    <col min="5879" max="5879" width="14.28515625" style="1" customWidth="1"/>
    <col min="5880" max="5882" width="13" style="1" customWidth="1"/>
    <col min="5883" max="5883" width="14" style="1" customWidth="1"/>
    <col min="5884" max="5885" width="14.140625" style="1" customWidth="1"/>
    <col min="5886" max="5886" width="17.85546875" style="1" customWidth="1"/>
    <col min="5887" max="5887" width="20.140625" style="1" customWidth="1"/>
    <col min="5888" max="5888" width="14.7109375" style="1" bestFit="1" customWidth="1"/>
    <col min="5889" max="6133" width="11.42578125" style="1"/>
    <col min="6134" max="6134" width="33.5703125" style="1" customWidth="1"/>
    <col min="6135" max="6135" width="14.28515625" style="1" customWidth="1"/>
    <col min="6136" max="6138" width="13" style="1" customWidth="1"/>
    <col min="6139" max="6139" width="14" style="1" customWidth="1"/>
    <col min="6140" max="6141" width="14.140625" style="1" customWidth="1"/>
    <col min="6142" max="6142" width="17.85546875" style="1" customWidth="1"/>
    <col min="6143" max="6143" width="20.140625" style="1" customWidth="1"/>
    <col min="6144" max="6144" width="14.7109375" style="1" bestFit="1" customWidth="1"/>
    <col min="6145" max="6389" width="11.42578125" style="1"/>
    <col min="6390" max="6390" width="33.5703125" style="1" customWidth="1"/>
    <col min="6391" max="6391" width="14.28515625" style="1" customWidth="1"/>
    <col min="6392" max="6394" width="13" style="1" customWidth="1"/>
    <col min="6395" max="6395" width="14" style="1" customWidth="1"/>
    <col min="6396" max="6397" width="14.140625" style="1" customWidth="1"/>
    <col min="6398" max="6398" width="17.85546875" style="1" customWidth="1"/>
    <col min="6399" max="6399" width="20.140625" style="1" customWidth="1"/>
    <col min="6400" max="6400" width="14.7109375" style="1" bestFit="1" customWidth="1"/>
    <col min="6401" max="6645" width="11.42578125" style="1"/>
    <col min="6646" max="6646" width="33.5703125" style="1" customWidth="1"/>
    <col min="6647" max="6647" width="14.28515625" style="1" customWidth="1"/>
    <col min="6648" max="6650" width="13" style="1" customWidth="1"/>
    <col min="6651" max="6651" width="14" style="1" customWidth="1"/>
    <col min="6652" max="6653" width="14.140625" style="1" customWidth="1"/>
    <col min="6654" max="6654" width="17.85546875" style="1" customWidth="1"/>
    <col min="6655" max="6655" width="20.140625" style="1" customWidth="1"/>
    <col min="6656" max="6656" width="14.7109375" style="1" bestFit="1" customWidth="1"/>
    <col min="6657" max="6901" width="11.42578125" style="1"/>
    <col min="6902" max="6902" width="33.5703125" style="1" customWidth="1"/>
    <col min="6903" max="6903" width="14.28515625" style="1" customWidth="1"/>
    <col min="6904" max="6906" width="13" style="1" customWidth="1"/>
    <col min="6907" max="6907" width="14" style="1" customWidth="1"/>
    <col min="6908" max="6909" width="14.140625" style="1" customWidth="1"/>
    <col min="6910" max="6910" width="17.85546875" style="1" customWidth="1"/>
    <col min="6911" max="6911" width="20.140625" style="1" customWidth="1"/>
    <col min="6912" max="6912" width="14.7109375" style="1" bestFit="1" customWidth="1"/>
    <col min="6913" max="7157" width="11.42578125" style="1"/>
    <col min="7158" max="7158" width="33.5703125" style="1" customWidth="1"/>
    <col min="7159" max="7159" width="14.28515625" style="1" customWidth="1"/>
    <col min="7160" max="7162" width="13" style="1" customWidth="1"/>
    <col min="7163" max="7163" width="14" style="1" customWidth="1"/>
    <col min="7164" max="7165" width="14.140625" style="1" customWidth="1"/>
    <col min="7166" max="7166" width="17.85546875" style="1" customWidth="1"/>
    <col min="7167" max="7167" width="20.140625" style="1" customWidth="1"/>
    <col min="7168" max="7168" width="14.7109375" style="1" bestFit="1" customWidth="1"/>
    <col min="7169" max="7413" width="11.42578125" style="1"/>
    <col min="7414" max="7414" width="33.5703125" style="1" customWidth="1"/>
    <col min="7415" max="7415" width="14.28515625" style="1" customWidth="1"/>
    <col min="7416" max="7418" width="13" style="1" customWidth="1"/>
    <col min="7419" max="7419" width="14" style="1" customWidth="1"/>
    <col min="7420" max="7421" width="14.140625" style="1" customWidth="1"/>
    <col min="7422" max="7422" width="17.85546875" style="1" customWidth="1"/>
    <col min="7423" max="7423" width="20.140625" style="1" customWidth="1"/>
    <col min="7424" max="7424" width="14.7109375" style="1" bestFit="1" customWidth="1"/>
    <col min="7425" max="7669" width="11.42578125" style="1"/>
    <col min="7670" max="7670" width="33.5703125" style="1" customWidth="1"/>
    <col min="7671" max="7671" width="14.28515625" style="1" customWidth="1"/>
    <col min="7672" max="7674" width="13" style="1" customWidth="1"/>
    <col min="7675" max="7675" width="14" style="1" customWidth="1"/>
    <col min="7676" max="7677" width="14.140625" style="1" customWidth="1"/>
    <col min="7678" max="7678" width="17.85546875" style="1" customWidth="1"/>
    <col min="7679" max="7679" width="20.140625" style="1" customWidth="1"/>
    <col min="7680" max="7680" width="14.7109375" style="1" bestFit="1" customWidth="1"/>
    <col min="7681" max="7925" width="11.42578125" style="1"/>
    <col min="7926" max="7926" width="33.5703125" style="1" customWidth="1"/>
    <col min="7927" max="7927" width="14.28515625" style="1" customWidth="1"/>
    <col min="7928" max="7930" width="13" style="1" customWidth="1"/>
    <col min="7931" max="7931" width="14" style="1" customWidth="1"/>
    <col min="7932" max="7933" width="14.140625" style="1" customWidth="1"/>
    <col min="7934" max="7934" width="17.85546875" style="1" customWidth="1"/>
    <col min="7935" max="7935" width="20.140625" style="1" customWidth="1"/>
    <col min="7936" max="7936" width="14.7109375" style="1" bestFit="1" customWidth="1"/>
    <col min="7937" max="8181" width="11.42578125" style="1"/>
    <col min="8182" max="8182" width="33.5703125" style="1" customWidth="1"/>
    <col min="8183" max="8183" width="14.28515625" style="1" customWidth="1"/>
    <col min="8184" max="8186" width="13" style="1" customWidth="1"/>
    <col min="8187" max="8187" width="14" style="1" customWidth="1"/>
    <col min="8188" max="8189" width="14.140625" style="1" customWidth="1"/>
    <col min="8190" max="8190" width="17.85546875" style="1" customWidth="1"/>
    <col min="8191" max="8191" width="20.140625" style="1" customWidth="1"/>
    <col min="8192" max="8192" width="14.7109375" style="1" bestFit="1" customWidth="1"/>
    <col min="8193" max="8437" width="11.42578125" style="1"/>
    <col min="8438" max="8438" width="33.5703125" style="1" customWidth="1"/>
    <col min="8439" max="8439" width="14.28515625" style="1" customWidth="1"/>
    <col min="8440" max="8442" width="13" style="1" customWidth="1"/>
    <col min="8443" max="8443" width="14" style="1" customWidth="1"/>
    <col min="8444" max="8445" width="14.140625" style="1" customWidth="1"/>
    <col min="8446" max="8446" width="17.85546875" style="1" customWidth="1"/>
    <col min="8447" max="8447" width="20.140625" style="1" customWidth="1"/>
    <col min="8448" max="8448" width="14.7109375" style="1" bestFit="1" customWidth="1"/>
    <col min="8449" max="8693" width="11.42578125" style="1"/>
    <col min="8694" max="8694" width="33.5703125" style="1" customWidth="1"/>
    <col min="8695" max="8695" width="14.28515625" style="1" customWidth="1"/>
    <col min="8696" max="8698" width="13" style="1" customWidth="1"/>
    <col min="8699" max="8699" width="14" style="1" customWidth="1"/>
    <col min="8700" max="8701" width="14.140625" style="1" customWidth="1"/>
    <col min="8702" max="8702" width="17.85546875" style="1" customWidth="1"/>
    <col min="8703" max="8703" width="20.140625" style="1" customWidth="1"/>
    <col min="8704" max="8704" width="14.7109375" style="1" bestFit="1" customWidth="1"/>
    <col min="8705" max="8949" width="11.42578125" style="1"/>
    <col min="8950" max="8950" width="33.5703125" style="1" customWidth="1"/>
    <col min="8951" max="8951" width="14.28515625" style="1" customWidth="1"/>
    <col min="8952" max="8954" width="13" style="1" customWidth="1"/>
    <col min="8955" max="8955" width="14" style="1" customWidth="1"/>
    <col min="8956" max="8957" width="14.140625" style="1" customWidth="1"/>
    <col min="8958" max="8958" width="17.85546875" style="1" customWidth="1"/>
    <col min="8959" max="8959" width="20.140625" style="1" customWidth="1"/>
    <col min="8960" max="8960" width="14.7109375" style="1" bestFit="1" customWidth="1"/>
    <col min="8961" max="9205" width="11.42578125" style="1"/>
    <col min="9206" max="9206" width="33.5703125" style="1" customWidth="1"/>
    <col min="9207" max="9207" width="14.28515625" style="1" customWidth="1"/>
    <col min="9208" max="9210" width="13" style="1" customWidth="1"/>
    <col min="9211" max="9211" width="14" style="1" customWidth="1"/>
    <col min="9212" max="9213" width="14.140625" style="1" customWidth="1"/>
    <col min="9214" max="9214" width="17.85546875" style="1" customWidth="1"/>
    <col min="9215" max="9215" width="20.140625" style="1" customWidth="1"/>
    <col min="9216" max="9216" width="14.7109375" style="1" bestFit="1" customWidth="1"/>
    <col min="9217" max="9461" width="11.42578125" style="1"/>
    <col min="9462" max="9462" width="33.5703125" style="1" customWidth="1"/>
    <col min="9463" max="9463" width="14.28515625" style="1" customWidth="1"/>
    <col min="9464" max="9466" width="13" style="1" customWidth="1"/>
    <col min="9467" max="9467" width="14" style="1" customWidth="1"/>
    <col min="9468" max="9469" width="14.140625" style="1" customWidth="1"/>
    <col min="9470" max="9470" width="17.85546875" style="1" customWidth="1"/>
    <col min="9471" max="9471" width="20.140625" style="1" customWidth="1"/>
    <col min="9472" max="9472" width="14.7109375" style="1" bestFit="1" customWidth="1"/>
    <col min="9473" max="9717" width="11.42578125" style="1"/>
    <col min="9718" max="9718" width="33.5703125" style="1" customWidth="1"/>
    <col min="9719" max="9719" width="14.28515625" style="1" customWidth="1"/>
    <col min="9720" max="9722" width="13" style="1" customWidth="1"/>
    <col min="9723" max="9723" width="14" style="1" customWidth="1"/>
    <col min="9724" max="9725" width="14.140625" style="1" customWidth="1"/>
    <col min="9726" max="9726" width="17.85546875" style="1" customWidth="1"/>
    <col min="9727" max="9727" width="20.140625" style="1" customWidth="1"/>
    <col min="9728" max="9728" width="14.7109375" style="1" bestFit="1" customWidth="1"/>
    <col min="9729" max="9973" width="11.42578125" style="1"/>
    <col min="9974" max="9974" width="33.5703125" style="1" customWidth="1"/>
    <col min="9975" max="9975" width="14.28515625" style="1" customWidth="1"/>
    <col min="9976" max="9978" width="13" style="1" customWidth="1"/>
    <col min="9979" max="9979" width="14" style="1" customWidth="1"/>
    <col min="9980" max="9981" width="14.140625" style="1" customWidth="1"/>
    <col min="9982" max="9982" width="17.85546875" style="1" customWidth="1"/>
    <col min="9983" max="9983" width="20.140625" style="1" customWidth="1"/>
    <col min="9984" max="9984" width="14.7109375" style="1" bestFit="1" customWidth="1"/>
    <col min="9985" max="10229" width="11.42578125" style="1"/>
    <col min="10230" max="10230" width="33.5703125" style="1" customWidth="1"/>
    <col min="10231" max="10231" width="14.28515625" style="1" customWidth="1"/>
    <col min="10232" max="10234" width="13" style="1" customWidth="1"/>
    <col min="10235" max="10235" width="14" style="1" customWidth="1"/>
    <col min="10236" max="10237" width="14.140625" style="1" customWidth="1"/>
    <col min="10238" max="10238" width="17.85546875" style="1" customWidth="1"/>
    <col min="10239" max="10239" width="20.140625" style="1" customWidth="1"/>
    <col min="10240" max="10240" width="14.7109375" style="1" bestFit="1" customWidth="1"/>
    <col min="10241" max="10485" width="11.42578125" style="1"/>
    <col min="10486" max="10486" width="33.5703125" style="1" customWidth="1"/>
    <col min="10487" max="10487" width="14.28515625" style="1" customWidth="1"/>
    <col min="10488" max="10490" width="13" style="1" customWidth="1"/>
    <col min="10491" max="10491" width="14" style="1" customWidth="1"/>
    <col min="10492" max="10493" width="14.140625" style="1" customWidth="1"/>
    <col min="10494" max="10494" width="17.85546875" style="1" customWidth="1"/>
    <col min="10495" max="10495" width="20.140625" style="1" customWidth="1"/>
    <col min="10496" max="10496" width="14.7109375" style="1" bestFit="1" customWidth="1"/>
    <col min="10497" max="10741" width="11.42578125" style="1"/>
    <col min="10742" max="10742" width="33.5703125" style="1" customWidth="1"/>
    <col min="10743" max="10743" width="14.28515625" style="1" customWidth="1"/>
    <col min="10744" max="10746" width="13" style="1" customWidth="1"/>
    <col min="10747" max="10747" width="14" style="1" customWidth="1"/>
    <col min="10748" max="10749" width="14.140625" style="1" customWidth="1"/>
    <col min="10750" max="10750" width="17.85546875" style="1" customWidth="1"/>
    <col min="10751" max="10751" width="20.140625" style="1" customWidth="1"/>
    <col min="10752" max="10752" width="14.7109375" style="1" bestFit="1" customWidth="1"/>
    <col min="10753" max="10997" width="11.42578125" style="1"/>
    <col min="10998" max="10998" width="33.5703125" style="1" customWidth="1"/>
    <col min="10999" max="10999" width="14.28515625" style="1" customWidth="1"/>
    <col min="11000" max="11002" width="13" style="1" customWidth="1"/>
    <col min="11003" max="11003" width="14" style="1" customWidth="1"/>
    <col min="11004" max="11005" width="14.140625" style="1" customWidth="1"/>
    <col min="11006" max="11006" width="17.85546875" style="1" customWidth="1"/>
    <col min="11007" max="11007" width="20.140625" style="1" customWidth="1"/>
    <col min="11008" max="11008" width="14.7109375" style="1" bestFit="1" customWidth="1"/>
    <col min="11009" max="11253" width="11.42578125" style="1"/>
    <col min="11254" max="11254" width="33.5703125" style="1" customWidth="1"/>
    <col min="11255" max="11255" width="14.28515625" style="1" customWidth="1"/>
    <col min="11256" max="11258" width="13" style="1" customWidth="1"/>
    <col min="11259" max="11259" width="14" style="1" customWidth="1"/>
    <col min="11260" max="11261" width="14.140625" style="1" customWidth="1"/>
    <col min="11262" max="11262" width="17.85546875" style="1" customWidth="1"/>
    <col min="11263" max="11263" width="20.140625" style="1" customWidth="1"/>
    <col min="11264" max="11264" width="14.7109375" style="1" bestFit="1" customWidth="1"/>
    <col min="11265" max="11509" width="11.42578125" style="1"/>
    <col min="11510" max="11510" width="33.5703125" style="1" customWidth="1"/>
    <col min="11511" max="11511" width="14.28515625" style="1" customWidth="1"/>
    <col min="11512" max="11514" width="13" style="1" customWidth="1"/>
    <col min="11515" max="11515" width="14" style="1" customWidth="1"/>
    <col min="11516" max="11517" width="14.140625" style="1" customWidth="1"/>
    <col min="11518" max="11518" width="17.85546875" style="1" customWidth="1"/>
    <col min="11519" max="11519" width="20.140625" style="1" customWidth="1"/>
    <col min="11520" max="11520" width="14.7109375" style="1" bestFit="1" customWidth="1"/>
    <col min="11521" max="11765" width="11.42578125" style="1"/>
    <col min="11766" max="11766" width="33.5703125" style="1" customWidth="1"/>
    <col min="11767" max="11767" width="14.28515625" style="1" customWidth="1"/>
    <col min="11768" max="11770" width="13" style="1" customWidth="1"/>
    <col min="11771" max="11771" width="14" style="1" customWidth="1"/>
    <col min="11772" max="11773" width="14.140625" style="1" customWidth="1"/>
    <col min="11774" max="11774" width="17.85546875" style="1" customWidth="1"/>
    <col min="11775" max="11775" width="20.140625" style="1" customWidth="1"/>
    <col min="11776" max="11776" width="14.7109375" style="1" bestFit="1" customWidth="1"/>
    <col min="11777" max="12021" width="11.42578125" style="1"/>
    <col min="12022" max="12022" width="33.5703125" style="1" customWidth="1"/>
    <col min="12023" max="12023" width="14.28515625" style="1" customWidth="1"/>
    <col min="12024" max="12026" width="13" style="1" customWidth="1"/>
    <col min="12027" max="12027" width="14" style="1" customWidth="1"/>
    <col min="12028" max="12029" width="14.140625" style="1" customWidth="1"/>
    <col min="12030" max="12030" width="17.85546875" style="1" customWidth="1"/>
    <col min="12031" max="12031" width="20.140625" style="1" customWidth="1"/>
    <col min="12032" max="12032" width="14.7109375" style="1" bestFit="1" customWidth="1"/>
    <col min="12033" max="12277" width="11.42578125" style="1"/>
    <col min="12278" max="12278" width="33.5703125" style="1" customWidth="1"/>
    <col min="12279" max="12279" width="14.28515625" style="1" customWidth="1"/>
    <col min="12280" max="12282" width="13" style="1" customWidth="1"/>
    <col min="12283" max="12283" width="14" style="1" customWidth="1"/>
    <col min="12284" max="12285" width="14.140625" style="1" customWidth="1"/>
    <col min="12286" max="12286" width="17.85546875" style="1" customWidth="1"/>
    <col min="12287" max="12287" width="20.140625" style="1" customWidth="1"/>
    <col min="12288" max="12288" width="14.7109375" style="1" bestFit="1" customWidth="1"/>
    <col min="12289" max="12533" width="11.42578125" style="1"/>
    <col min="12534" max="12534" width="33.5703125" style="1" customWidth="1"/>
    <col min="12535" max="12535" width="14.28515625" style="1" customWidth="1"/>
    <col min="12536" max="12538" width="13" style="1" customWidth="1"/>
    <col min="12539" max="12539" width="14" style="1" customWidth="1"/>
    <col min="12540" max="12541" width="14.140625" style="1" customWidth="1"/>
    <col min="12542" max="12542" width="17.85546875" style="1" customWidth="1"/>
    <col min="12543" max="12543" width="20.140625" style="1" customWidth="1"/>
    <col min="12544" max="12544" width="14.7109375" style="1" bestFit="1" customWidth="1"/>
    <col min="12545" max="12789" width="11.42578125" style="1"/>
    <col min="12790" max="12790" width="33.5703125" style="1" customWidth="1"/>
    <col min="12791" max="12791" width="14.28515625" style="1" customWidth="1"/>
    <col min="12792" max="12794" width="13" style="1" customWidth="1"/>
    <col min="12795" max="12795" width="14" style="1" customWidth="1"/>
    <col min="12796" max="12797" width="14.140625" style="1" customWidth="1"/>
    <col min="12798" max="12798" width="17.85546875" style="1" customWidth="1"/>
    <col min="12799" max="12799" width="20.140625" style="1" customWidth="1"/>
    <col min="12800" max="12800" width="14.7109375" style="1" bestFit="1" customWidth="1"/>
    <col min="12801" max="13045" width="11.42578125" style="1"/>
    <col min="13046" max="13046" width="33.5703125" style="1" customWidth="1"/>
    <col min="13047" max="13047" width="14.28515625" style="1" customWidth="1"/>
    <col min="13048" max="13050" width="13" style="1" customWidth="1"/>
    <col min="13051" max="13051" width="14" style="1" customWidth="1"/>
    <col min="13052" max="13053" width="14.140625" style="1" customWidth="1"/>
    <col min="13054" max="13054" width="17.85546875" style="1" customWidth="1"/>
    <col min="13055" max="13055" width="20.140625" style="1" customWidth="1"/>
    <col min="13056" max="13056" width="14.7109375" style="1" bestFit="1" customWidth="1"/>
    <col min="13057" max="13301" width="11.42578125" style="1"/>
    <col min="13302" max="13302" width="33.5703125" style="1" customWidth="1"/>
    <col min="13303" max="13303" width="14.28515625" style="1" customWidth="1"/>
    <col min="13304" max="13306" width="13" style="1" customWidth="1"/>
    <col min="13307" max="13307" width="14" style="1" customWidth="1"/>
    <col min="13308" max="13309" width="14.140625" style="1" customWidth="1"/>
    <col min="13310" max="13310" width="17.85546875" style="1" customWidth="1"/>
    <col min="13311" max="13311" width="20.140625" style="1" customWidth="1"/>
    <col min="13312" max="13312" width="14.7109375" style="1" bestFit="1" customWidth="1"/>
    <col min="13313" max="13557" width="11.42578125" style="1"/>
    <col min="13558" max="13558" width="33.5703125" style="1" customWidth="1"/>
    <col min="13559" max="13559" width="14.28515625" style="1" customWidth="1"/>
    <col min="13560" max="13562" width="13" style="1" customWidth="1"/>
    <col min="13563" max="13563" width="14" style="1" customWidth="1"/>
    <col min="13564" max="13565" width="14.140625" style="1" customWidth="1"/>
    <col min="13566" max="13566" width="17.85546875" style="1" customWidth="1"/>
    <col min="13567" max="13567" width="20.140625" style="1" customWidth="1"/>
    <col min="13568" max="13568" width="14.7109375" style="1" bestFit="1" customWidth="1"/>
    <col min="13569" max="13813" width="11.42578125" style="1"/>
    <col min="13814" max="13814" width="33.5703125" style="1" customWidth="1"/>
    <col min="13815" max="13815" width="14.28515625" style="1" customWidth="1"/>
    <col min="13816" max="13818" width="13" style="1" customWidth="1"/>
    <col min="13819" max="13819" width="14" style="1" customWidth="1"/>
    <col min="13820" max="13821" width="14.140625" style="1" customWidth="1"/>
    <col min="13822" max="13822" width="17.85546875" style="1" customWidth="1"/>
    <col min="13823" max="13823" width="20.140625" style="1" customWidth="1"/>
    <col min="13824" max="13824" width="14.7109375" style="1" bestFit="1" customWidth="1"/>
    <col min="13825" max="14069" width="11.42578125" style="1"/>
    <col min="14070" max="14070" width="33.5703125" style="1" customWidth="1"/>
    <col min="14071" max="14071" width="14.28515625" style="1" customWidth="1"/>
    <col min="14072" max="14074" width="13" style="1" customWidth="1"/>
    <col min="14075" max="14075" width="14" style="1" customWidth="1"/>
    <col min="14076" max="14077" width="14.140625" style="1" customWidth="1"/>
    <col min="14078" max="14078" width="17.85546875" style="1" customWidth="1"/>
    <col min="14079" max="14079" width="20.140625" style="1" customWidth="1"/>
    <col min="14080" max="14080" width="14.7109375" style="1" bestFit="1" customWidth="1"/>
    <col min="14081" max="14325" width="11.42578125" style="1"/>
    <col min="14326" max="14326" width="33.5703125" style="1" customWidth="1"/>
    <col min="14327" max="14327" width="14.28515625" style="1" customWidth="1"/>
    <col min="14328" max="14330" width="13" style="1" customWidth="1"/>
    <col min="14331" max="14331" width="14" style="1" customWidth="1"/>
    <col min="14332" max="14333" width="14.140625" style="1" customWidth="1"/>
    <col min="14334" max="14334" width="17.85546875" style="1" customWidth="1"/>
    <col min="14335" max="14335" width="20.140625" style="1" customWidth="1"/>
    <col min="14336" max="14336" width="14.7109375" style="1" bestFit="1" customWidth="1"/>
    <col min="14337" max="14581" width="11.42578125" style="1"/>
    <col min="14582" max="14582" width="33.5703125" style="1" customWidth="1"/>
    <col min="14583" max="14583" width="14.28515625" style="1" customWidth="1"/>
    <col min="14584" max="14586" width="13" style="1" customWidth="1"/>
    <col min="14587" max="14587" width="14" style="1" customWidth="1"/>
    <col min="14588" max="14589" width="14.140625" style="1" customWidth="1"/>
    <col min="14590" max="14590" width="17.85546875" style="1" customWidth="1"/>
    <col min="14591" max="14591" width="20.140625" style="1" customWidth="1"/>
    <col min="14592" max="14592" width="14.7109375" style="1" bestFit="1" customWidth="1"/>
    <col min="14593" max="14837" width="11.42578125" style="1"/>
    <col min="14838" max="14838" width="33.5703125" style="1" customWidth="1"/>
    <col min="14839" max="14839" width="14.28515625" style="1" customWidth="1"/>
    <col min="14840" max="14842" width="13" style="1" customWidth="1"/>
    <col min="14843" max="14843" width="14" style="1" customWidth="1"/>
    <col min="14844" max="14845" width="14.140625" style="1" customWidth="1"/>
    <col min="14846" max="14846" width="17.85546875" style="1" customWidth="1"/>
    <col min="14847" max="14847" width="20.140625" style="1" customWidth="1"/>
    <col min="14848" max="14848" width="14.7109375" style="1" bestFit="1" customWidth="1"/>
    <col min="14849" max="15093" width="11.42578125" style="1"/>
    <col min="15094" max="15094" width="33.5703125" style="1" customWidth="1"/>
    <col min="15095" max="15095" width="14.28515625" style="1" customWidth="1"/>
    <col min="15096" max="15098" width="13" style="1" customWidth="1"/>
    <col min="15099" max="15099" width="14" style="1" customWidth="1"/>
    <col min="15100" max="15101" width="14.140625" style="1" customWidth="1"/>
    <col min="15102" max="15102" width="17.85546875" style="1" customWidth="1"/>
    <col min="15103" max="15103" width="20.140625" style="1" customWidth="1"/>
    <col min="15104" max="15104" width="14.7109375" style="1" bestFit="1" customWidth="1"/>
    <col min="15105" max="15349" width="11.42578125" style="1"/>
    <col min="15350" max="15350" width="33.5703125" style="1" customWidth="1"/>
    <col min="15351" max="15351" width="14.28515625" style="1" customWidth="1"/>
    <col min="15352" max="15354" width="13" style="1" customWidth="1"/>
    <col min="15355" max="15355" width="14" style="1" customWidth="1"/>
    <col min="15356" max="15357" width="14.140625" style="1" customWidth="1"/>
    <col min="15358" max="15358" width="17.85546875" style="1" customWidth="1"/>
    <col min="15359" max="15359" width="20.140625" style="1" customWidth="1"/>
    <col min="15360" max="15360" width="14.7109375" style="1" bestFit="1" customWidth="1"/>
    <col min="15361" max="15605" width="11.42578125" style="1"/>
    <col min="15606" max="15606" width="33.5703125" style="1" customWidth="1"/>
    <col min="15607" max="15607" width="14.28515625" style="1" customWidth="1"/>
    <col min="15608" max="15610" width="13" style="1" customWidth="1"/>
    <col min="15611" max="15611" width="14" style="1" customWidth="1"/>
    <col min="15612" max="15613" width="14.140625" style="1" customWidth="1"/>
    <col min="15614" max="15614" width="17.85546875" style="1" customWidth="1"/>
    <col min="15615" max="15615" width="20.140625" style="1" customWidth="1"/>
    <col min="15616" max="15616" width="14.7109375" style="1" bestFit="1" customWidth="1"/>
    <col min="15617" max="15861" width="11.42578125" style="1"/>
    <col min="15862" max="15862" width="33.5703125" style="1" customWidth="1"/>
    <col min="15863" max="15863" width="14.28515625" style="1" customWidth="1"/>
    <col min="15864" max="15866" width="13" style="1" customWidth="1"/>
    <col min="15867" max="15867" width="14" style="1" customWidth="1"/>
    <col min="15868" max="15869" width="14.140625" style="1" customWidth="1"/>
    <col min="15870" max="15870" width="17.85546875" style="1" customWidth="1"/>
    <col min="15871" max="15871" width="20.140625" style="1" customWidth="1"/>
    <col min="15872" max="15872" width="14.7109375" style="1" bestFit="1" customWidth="1"/>
    <col min="15873" max="16117" width="11.42578125" style="1"/>
    <col min="16118" max="16118" width="33.5703125" style="1" customWidth="1"/>
    <col min="16119" max="16119" width="14.28515625" style="1" customWidth="1"/>
    <col min="16120" max="16122" width="13" style="1" customWidth="1"/>
    <col min="16123" max="16123" width="14" style="1" customWidth="1"/>
    <col min="16124" max="16125" width="14.140625" style="1" customWidth="1"/>
    <col min="16126" max="16126" width="17.85546875" style="1" customWidth="1"/>
    <col min="16127" max="16127" width="20.140625" style="1" customWidth="1"/>
    <col min="16128" max="16128" width="14.7109375" style="1" bestFit="1" customWidth="1"/>
    <col min="16129" max="16384" width="11.42578125" style="1"/>
  </cols>
  <sheetData>
    <row r="1" spans="1:11" ht="16.5" customHeight="1" x14ac:dyDescent="0.2">
      <c r="A1" s="43" t="s">
        <v>54</v>
      </c>
      <c r="B1" s="43"/>
      <c r="C1" s="43"/>
      <c r="D1" s="43"/>
      <c r="E1" s="43"/>
      <c r="F1" s="43"/>
      <c r="G1" s="43"/>
      <c r="H1" s="43"/>
    </row>
    <row r="2" spans="1:11" ht="16.5" customHeight="1" x14ac:dyDescent="0.2">
      <c r="A2" s="44" t="s">
        <v>55</v>
      </c>
      <c r="B2" s="44"/>
      <c r="C2" s="44"/>
      <c r="D2" s="44"/>
      <c r="E2" s="44"/>
      <c r="F2" s="44"/>
      <c r="G2" s="44"/>
      <c r="H2" s="44"/>
    </row>
    <row r="3" spans="1:11" ht="12.75" customHeight="1" x14ac:dyDescent="0.2"/>
    <row r="4" spans="1:11" ht="18.75" customHeight="1" x14ac:dyDescent="0.2">
      <c r="A4" s="45" t="s">
        <v>50</v>
      </c>
      <c r="B4" s="45" t="s">
        <v>49</v>
      </c>
      <c r="C4" s="45"/>
      <c r="D4" s="45"/>
      <c r="E4" s="45"/>
      <c r="F4" s="45"/>
      <c r="G4" s="45"/>
      <c r="H4" s="45"/>
    </row>
    <row r="5" spans="1:11" ht="18.75" customHeight="1" x14ac:dyDescent="0.2">
      <c r="A5" s="45"/>
      <c r="B5" s="45" t="s">
        <v>43</v>
      </c>
      <c r="C5" s="46" t="s">
        <v>48</v>
      </c>
      <c r="D5" s="45" t="s">
        <v>47</v>
      </c>
      <c r="E5" s="45"/>
      <c r="F5" s="45"/>
      <c r="G5" s="45"/>
      <c r="H5" s="45"/>
    </row>
    <row r="6" spans="1:11" ht="18.75" customHeight="1" x14ac:dyDescent="0.2">
      <c r="A6" s="45"/>
      <c r="B6" s="45"/>
      <c r="C6" s="46"/>
      <c r="D6" s="45" t="s">
        <v>46</v>
      </c>
      <c r="E6" s="45" t="s">
        <v>45</v>
      </c>
      <c r="F6" s="45" t="s">
        <v>44</v>
      </c>
      <c r="G6" s="48"/>
      <c r="H6" s="48"/>
    </row>
    <row r="7" spans="1:11" ht="15" customHeight="1" x14ac:dyDescent="0.2">
      <c r="A7" s="45"/>
      <c r="B7" s="45"/>
      <c r="C7" s="46"/>
      <c r="D7" s="45"/>
      <c r="E7" s="47"/>
      <c r="F7" s="45" t="s">
        <v>43</v>
      </c>
      <c r="G7" s="45" t="s">
        <v>42</v>
      </c>
      <c r="H7" s="45" t="s">
        <v>41</v>
      </c>
    </row>
    <row r="8" spans="1:11" ht="15" customHeight="1" x14ac:dyDescent="0.2">
      <c r="A8" s="45"/>
      <c r="B8" s="45"/>
      <c r="C8" s="46"/>
      <c r="D8" s="45"/>
      <c r="E8" s="47"/>
      <c r="F8" s="45"/>
      <c r="G8" s="45"/>
      <c r="H8" s="45"/>
    </row>
    <row r="9" spans="1:11" ht="15" customHeight="1" x14ac:dyDescent="0.2">
      <c r="A9" s="45"/>
      <c r="B9" s="45"/>
      <c r="C9" s="46"/>
      <c r="D9" s="45"/>
      <c r="E9" s="47"/>
      <c r="F9" s="45"/>
      <c r="G9" s="45"/>
      <c r="H9" s="45"/>
    </row>
    <row r="10" spans="1:11" ht="12.75" customHeight="1" x14ac:dyDescent="0.2">
      <c r="A10" s="25"/>
      <c r="B10" s="38"/>
      <c r="C10" s="39"/>
      <c r="D10" s="37"/>
      <c r="E10" s="37"/>
      <c r="F10" s="38"/>
      <c r="G10" s="37"/>
      <c r="H10" s="36"/>
    </row>
    <row r="11" spans="1:11" ht="24.95" customHeight="1" x14ac:dyDescent="0.2">
      <c r="A11" s="35" t="s">
        <v>40</v>
      </c>
      <c r="B11" s="23">
        <f>SUM(B12+B19+B23)</f>
        <v>3271698</v>
      </c>
      <c r="C11" s="34">
        <f>SUM(C19+C23+C12)</f>
        <v>99.999999999999986</v>
      </c>
      <c r="D11" s="20">
        <f>SUM(D12+D19+D23)</f>
        <v>2540296</v>
      </c>
      <c r="E11" s="20">
        <f>SUM(E23)</f>
        <v>31996</v>
      </c>
      <c r="F11" s="20">
        <f>SUM(F12+F19+F23)</f>
        <v>699406</v>
      </c>
      <c r="G11" s="20">
        <f>SUM(G12+G19+G23)</f>
        <v>622258</v>
      </c>
      <c r="H11" s="27">
        <f>SUM(H12+H19+H23)</f>
        <v>77148</v>
      </c>
      <c r="J11" s="31"/>
    </row>
    <row r="12" spans="1:11" s="4" customFormat="1" ht="24.95" customHeight="1" x14ac:dyDescent="0.2">
      <c r="A12" s="25" t="s">
        <v>39</v>
      </c>
      <c r="B12" s="23">
        <f>SUM(B13:B18)</f>
        <v>2938032</v>
      </c>
      <c r="C12" s="34">
        <f>SUM(C13:C18)</f>
        <v>89.801442553683117</v>
      </c>
      <c r="D12" s="20">
        <f>SUM(D13:D18)</f>
        <v>2303528</v>
      </c>
      <c r="E12" s="20" t="s">
        <v>29</v>
      </c>
      <c r="F12" s="20">
        <f>SUM(F13:F18)</f>
        <v>634504</v>
      </c>
      <c r="G12" s="20">
        <f>SUM(G13:G18)</f>
        <v>557645</v>
      </c>
      <c r="H12" s="27">
        <f>SUM(H13:H18)</f>
        <v>76859</v>
      </c>
      <c r="I12" s="33"/>
      <c r="J12" s="31"/>
      <c r="K12" s="31"/>
    </row>
    <row r="13" spans="1:11" ht="17.45" customHeight="1" x14ac:dyDescent="0.2">
      <c r="A13" s="24" t="s">
        <v>51</v>
      </c>
      <c r="B13" s="23">
        <f t="shared" ref="B13:B18" si="0">SUM(D13,F13)</f>
        <v>2703958</v>
      </c>
      <c r="C13" s="22">
        <f t="shared" ref="C13:C18" si="1">(B13/$B$11)*100</f>
        <v>82.646931348798077</v>
      </c>
      <c r="D13" s="19">
        <v>2123503</v>
      </c>
      <c r="E13" s="21" t="s">
        <v>29</v>
      </c>
      <c r="F13" s="27">
        <f t="shared" ref="F13:F18" si="2">SUM(G13:H13)</f>
        <v>580455</v>
      </c>
      <c r="G13" s="19">
        <v>504538</v>
      </c>
      <c r="H13" s="19">
        <v>75917</v>
      </c>
      <c r="I13" s="40"/>
      <c r="J13" s="29"/>
      <c r="K13" s="26"/>
    </row>
    <row r="14" spans="1:11" ht="17.45" customHeight="1" x14ac:dyDescent="0.2">
      <c r="A14" s="24" t="s">
        <v>38</v>
      </c>
      <c r="B14" s="23">
        <f t="shared" si="0"/>
        <v>1688</v>
      </c>
      <c r="C14" s="22">
        <f t="shared" si="1"/>
        <v>5.159400409206473E-2</v>
      </c>
      <c r="D14" s="19">
        <v>1685</v>
      </c>
      <c r="E14" s="21" t="s">
        <v>29</v>
      </c>
      <c r="F14" s="27">
        <f t="shared" si="2"/>
        <v>3</v>
      </c>
      <c r="G14" s="19">
        <v>3</v>
      </c>
      <c r="H14" s="19">
        <v>0</v>
      </c>
      <c r="I14" s="40"/>
      <c r="J14" s="32"/>
      <c r="K14" s="32"/>
    </row>
    <row r="15" spans="1:11" ht="17.45" customHeight="1" x14ac:dyDescent="0.2">
      <c r="A15" s="24" t="s">
        <v>37</v>
      </c>
      <c r="B15" s="23">
        <f t="shared" si="0"/>
        <v>619</v>
      </c>
      <c r="C15" s="22">
        <f t="shared" si="1"/>
        <v>1.8919839178310468E-2</v>
      </c>
      <c r="D15" s="19">
        <v>596</v>
      </c>
      <c r="E15" s="21" t="s">
        <v>29</v>
      </c>
      <c r="F15" s="20">
        <f t="shared" si="2"/>
        <v>23</v>
      </c>
      <c r="G15" s="19">
        <v>23</v>
      </c>
      <c r="H15" s="19">
        <v>0</v>
      </c>
      <c r="I15" s="18"/>
      <c r="J15" s="29"/>
      <c r="K15" s="26"/>
    </row>
    <row r="16" spans="1:11" ht="17.45" customHeight="1" x14ac:dyDescent="0.2">
      <c r="A16" s="24" t="s">
        <v>36</v>
      </c>
      <c r="B16" s="23">
        <f t="shared" si="0"/>
        <v>190061</v>
      </c>
      <c r="C16" s="22">
        <f t="shared" si="1"/>
        <v>5.809246452453741</v>
      </c>
      <c r="D16" s="19">
        <v>138793</v>
      </c>
      <c r="E16" s="21" t="s">
        <v>29</v>
      </c>
      <c r="F16" s="20">
        <f t="shared" si="2"/>
        <v>51268</v>
      </c>
      <c r="G16" s="19">
        <v>50369</v>
      </c>
      <c r="H16" s="19">
        <v>899</v>
      </c>
      <c r="I16" s="18"/>
      <c r="K16" s="26"/>
    </row>
    <row r="17" spans="1:11" ht="17.45" customHeight="1" x14ac:dyDescent="0.2">
      <c r="A17" s="24" t="s">
        <v>35</v>
      </c>
      <c r="B17" s="23">
        <f t="shared" si="0"/>
        <v>8281</v>
      </c>
      <c r="C17" s="22">
        <f t="shared" si="1"/>
        <v>0.25311015870046683</v>
      </c>
      <c r="D17" s="19">
        <v>5749</v>
      </c>
      <c r="E17" s="21" t="s">
        <v>29</v>
      </c>
      <c r="F17" s="20">
        <f t="shared" si="2"/>
        <v>2532</v>
      </c>
      <c r="G17" s="19">
        <v>2500</v>
      </c>
      <c r="H17" s="19">
        <v>32</v>
      </c>
      <c r="I17" s="18"/>
      <c r="K17" s="26"/>
    </row>
    <row r="18" spans="1:11" ht="17.45" customHeight="1" x14ac:dyDescent="0.2">
      <c r="A18" s="24" t="s">
        <v>34</v>
      </c>
      <c r="B18" s="23">
        <f t="shared" si="0"/>
        <v>33425</v>
      </c>
      <c r="C18" s="22">
        <f t="shared" si="1"/>
        <v>1.0216407504604643</v>
      </c>
      <c r="D18" s="19">
        <v>33202</v>
      </c>
      <c r="E18" s="21" t="s">
        <v>29</v>
      </c>
      <c r="F18" s="20">
        <f t="shared" si="2"/>
        <v>223</v>
      </c>
      <c r="G18" s="19">
        <v>212</v>
      </c>
      <c r="H18" s="19">
        <v>11</v>
      </c>
      <c r="I18" s="18"/>
      <c r="K18" s="26"/>
    </row>
    <row r="19" spans="1:11" s="4" customFormat="1" ht="24.95" customHeight="1" x14ac:dyDescent="0.2">
      <c r="A19" s="25" t="s">
        <v>33</v>
      </c>
      <c r="B19" s="23">
        <f>SUM(B20:B22)</f>
        <v>260204</v>
      </c>
      <c r="C19" s="28">
        <f>SUM(C20:C22)</f>
        <v>7.9531790525898183</v>
      </c>
      <c r="D19" s="20">
        <f>SUM(D20:D22)</f>
        <v>195996</v>
      </c>
      <c r="E19" s="21" t="s">
        <v>29</v>
      </c>
      <c r="F19" s="20">
        <f>SUM(F20:F22)</f>
        <v>64208</v>
      </c>
      <c r="G19" s="20">
        <f>SUM(G20:G22)</f>
        <v>63938</v>
      </c>
      <c r="H19" s="27">
        <f>SUM(H20:H22)</f>
        <v>270</v>
      </c>
      <c r="I19" s="18"/>
      <c r="K19" s="26"/>
    </row>
    <row r="20" spans="1:11" ht="17.45" customHeight="1" x14ac:dyDescent="0.2">
      <c r="A20" s="24" t="s">
        <v>32</v>
      </c>
      <c r="B20" s="23">
        <f>SUM(D20,F20)</f>
        <v>85297</v>
      </c>
      <c r="C20" s="22">
        <f>(B20/$B$11)*100</f>
        <v>2.6071171605692212</v>
      </c>
      <c r="D20" s="30">
        <v>77079</v>
      </c>
      <c r="E20" s="21" t="s">
        <v>29</v>
      </c>
      <c r="F20" s="20">
        <f>SUM(G20:H20)</f>
        <v>8218</v>
      </c>
      <c r="G20" s="21">
        <v>8174</v>
      </c>
      <c r="H20" s="19">
        <v>44</v>
      </c>
      <c r="I20" s="18"/>
      <c r="K20" s="26"/>
    </row>
    <row r="21" spans="1:11" ht="17.45" customHeight="1" x14ac:dyDescent="0.2">
      <c r="A21" s="24" t="s">
        <v>31</v>
      </c>
      <c r="B21" s="23">
        <f>SUM(D21,F21)</f>
        <v>156290</v>
      </c>
      <c r="C21" s="22">
        <f>(B21/$B$11)*100</f>
        <v>4.7770301537611362</v>
      </c>
      <c r="D21" s="30">
        <v>114451</v>
      </c>
      <c r="E21" s="21" t="s">
        <v>29</v>
      </c>
      <c r="F21" s="20">
        <f>SUM(G21:H21)</f>
        <v>41839</v>
      </c>
      <c r="G21" s="30">
        <v>41621</v>
      </c>
      <c r="H21" s="30">
        <v>218</v>
      </c>
      <c r="I21" s="18"/>
      <c r="K21" s="26"/>
    </row>
    <row r="22" spans="1:11" ht="17.45" customHeight="1" x14ac:dyDescent="0.2">
      <c r="A22" s="24" t="s">
        <v>30</v>
      </c>
      <c r="B22" s="23">
        <f>SUM(D22,F22)</f>
        <v>18617</v>
      </c>
      <c r="C22" s="22">
        <f>(B22/$B$11)*100</f>
        <v>0.56903173825946041</v>
      </c>
      <c r="D22" s="30">
        <v>4466</v>
      </c>
      <c r="E22" s="21" t="s">
        <v>29</v>
      </c>
      <c r="F22" s="20">
        <f>SUM(G22:H22)</f>
        <v>14151</v>
      </c>
      <c r="G22" s="30">
        <v>14143</v>
      </c>
      <c r="H22" s="30">
        <v>8</v>
      </c>
      <c r="I22" s="18"/>
      <c r="K22" s="26"/>
    </row>
    <row r="23" spans="1:11" s="4" customFormat="1" ht="24.95" customHeight="1" x14ac:dyDescent="0.2">
      <c r="A23" s="25" t="s">
        <v>28</v>
      </c>
      <c r="B23" s="23">
        <f t="shared" ref="B23:H23" si="3">SUM(B24:B53)</f>
        <v>73462</v>
      </c>
      <c r="C23" s="28">
        <f t="shared" si="3"/>
        <v>2.2453783937270488</v>
      </c>
      <c r="D23" s="20">
        <f t="shared" si="3"/>
        <v>40772</v>
      </c>
      <c r="E23" s="20">
        <f t="shared" si="3"/>
        <v>31996</v>
      </c>
      <c r="F23" s="20">
        <f t="shared" si="3"/>
        <v>694</v>
      </c>
      <c r="G23" s="20">
        <f t="shared" si="3"/>
        <v>675</v>
      </c>
      <c r="H23" s="27">
        <f t="shared" si="3"/>
        <v>19</v>
      </c>
      <c r="I23" s="18"/>
      <c r="K23" s="26"/>
    </row>
    <row r="24" spans="1:11" ht="18" customHeight="1" x14ac:dyDescent="0.2">
      <c r="A24" s="24" t="s">
        <v>27</v>
      </c>
      <c r="B24" s="23">
        <f t="shared" ref="B24:B30" si="4">SUM(D24,F24)</f>
        <v>3281</v>
      </c>
      <c r="C24" s="22">
        <f t="shared" ref="C24:C48" si="5">(B24/$B$11)*100</f>
        <v>0.10028431719553577</v>
      </c>
      <c r="D24" s="19">
        <v>3271</v>
      </c>
      <c r="E24" s="21">
        <v>0</v>
      </c>
      <c r="F24" s="20">
        <f t="shared" ref="F24:F48" si="6">SUM(G24:H24)</f>
        <v>10</v>
      </c>
      <c r="G24" s="19">
        <v>10</v>
      </c>
      <c r="H24" s="19">
        <v>0</v>
      </c>
      <c r="I24" s="18"/>
      <c r="J24" s="41"/>
      <c r="K24" s="26"/>
    </row>
    <row r="25" spans="1:11" ht="18" customHeight="1" x14ac:dyDescent="0.2">
      <c r="A25" s="24" t="s">
        <v>61</v>
      </c>
      <c r="B25" s="23">
        <f t="shared" si="4"/>
        <v>7877</v>
      </c>
      <c r="C25" s="22">
        <f t="shared" si="5"/>
        <v>0.24076183070686841</v>
      </c>
      <c r="D25" s="19">
        <v>7752</v>
      </c>
      <c r="E25" s="21">
        <v>0</v>
      </c>
      <c r="F25" s="20">
        <f t="shared" si="6"/>
        <v>125</v>
      </c>
      <c r="G25" s="19">
        <v>125</v>
      </c>
      <c r="H25" s="19">
        <v>0</v>
      </c>
      <c r="I25" s="18"/>
      <c r="K25" s="26"/>
    </row>
    <row r="26" spans="1:11" ht="18" customHeight="1" x14ac:dyDescent="0.2">
      <c r="A26" s="24" t="s">
        <v>26</v>
      </c>
      <c r="B26" s="23">
        <f t="shared" si="4"/>
        <v>56</v>
      </c>
      <c r="C26" s="22">
        <f t="shared" si="5"/>
        <v>1.7116494248552282E-3</v>
      </c>
      <c r="D26" s="19">
        <v>46</v>
      </c>
      <c r="E26" s="21">
        <v>0</v>
      </c>
      <c r="F26" s="20">
        <f t="shared" si="6"/>
        <v>10</v>
      </c>
      <c r="G26" s="19">
        <v>10</v>
      </c>
      <c r="H26" s="19">
        <v>0</v>
      </c>
      <c r="I26" s="18"/>
      <c r="K26" s="26"/>
    </row>
    <row r="27" spans="1:11" ht="18" customHeight="1" x14ac:dyDescent="0.2">
      <c r="A27" s="24" t="s">
        <v>25</v>
      </c>
      <c r="B27" s="23">
        <f t="shared" si="4"/>
        <v>2241</v>
      </c>
      <c r="C27" s="22">
        <f t="shared" si="5"/>
        <v>6.849654216251011E-2</v>
      </c>
      <c r="D27" s="19">
        <v>2136</v>
      </c>
      <c r="E27" s="21">
        <v>0</v>
      </c>
      <c r="F27" s="20">
        <f t="shared" si="6"/>
        <v>105</v>
      </c>
      <c r="G27" s="19">
        <v>100</v>
      </c>
      <c r="H27" s="19">
        <v>5</v>
      </c>
      <c r="I27" s="18"/>
      <c r="K27" s="26"/>
    </row>
    <row r="28" spans="1:11" ht="18" customHeight="1" x14ac:dyDescent="0.2">
      <c r="A28" s="24" t="s">
        <v>24</v>
      </c>
      <c r="B28" s="23">
        <f t="shared" si="4"/>
        <v>110</v>
      </c>
      <c r="C28" s="22">
        <f t="shared" si="5"/>
        <v>3.3621685131084837E-3</v>
      </c>
      <c r="D28" s="19">
        <v>110</v>
      </c>
      <c r="E28" s="21">
        <v>0</v>
      </c>
      <c r="F28" s="20">
        <f t="shared" si="6"/>
        <v>0</v>
      </c>
      <c r="G28" s="19">
        <v>0</v>
      </c>
      <c r="H28" s="19">
        <v>0</v>
      </c>
      <c r="I28" s="18"/>
      <c r="K28" s="26"/>
    </row>
    <row r="29" spans="1:11" ht="18" customHeight="1" x14ac:dyDescent="0.2">
      <c r="A29" s="24" t="s">
        <v>23</v>
      </c>
      <c r="B29" s="23">
        <f t="shared" si="4"/>
        <v>189</v>
      </c>
      <c r="C29" s="22">
        <f t="shared" si="5"/>
        <v>5.7768168088863951E-3</v>
      </c>
      <c r="D29" s="19">
        <v>187</v>
      </c>
      <c r="E29" s="21">
        <v>0</v>
      </c>
      <c r="F29" s="20">
        <f t="shared" si="6"/>
        <v>2</v>
      </c>
      <c r="G29" s="19">
        <v>2</v>
      </c>
      <c r="H29" s="19">
        <v>0</v>
      </c>
      <c r="I29" s="18"/>
      <c r="K29" s="26"/>
    </row>
    <row r="30" spans="1:11" ht="18" customHeight="1" x14ac:dyDescent="0.2">
      <c r="A30" s="24" t="s">
        <v>22</v>
      </c>
      <c r="B30" s="23">
        <f t="shared" si="4"/>
        <v>232</v>
      </c>
      <c r="C30" s="22">
        <f t="shared" si="5"/>
        <v>7.0911190458288016E-3</v>
      </c>
      <c r="D30" s="19">
        <v>231</v>
      </c>
      <c r="E30" s="21">
        <v>0</v>
      </c>
      <c r="F30" s="20">
        <f t="shared" si="6"/>
        <v>1</v>
      </c>
      <c r="G30" s="19">
        <v>1</v>
      </c>
      <c r="H30" s="19">
        <v>0</v>
      </c>
      <c r="I30" s="18"/>
      <c r="K30" s="26"/>
    </row>
    <row r="31" spans="1:11" ht="18" customHeight="1" x14ac:dyDescent="0.2">
      <c r="A31" s="24" t="s">
        <v>21</v>
      </c>
      <c r="B31" s="23">
        <f>SUM(D31:E31,F31)</f>
        <v>68</v>
      </c>
      <c r="C31" s="22">
        <f t="shared" si="5"/>
        <v>2.0784314444670625E-3</v>
      </c>
      <c r="D31" s="19">
        <v>61</v>
      </c>
      <c r="E31" s="21">
        <v>0</v>
      </c>
      <c r="F31" s="20">
        <f t="shared" si="6"/>
        <v>7</v>
      </c>
      <c r="G31" s="19">
        <v>7</v>
      </c>
      <c r="H31" s="19">
        <v>0</v>
      </c>
      <c r="I31" s="18"/>
      <c r="K31" s="26"/>
    </row>
    <row r="32" spans="1:11" ht="18" customHeight="1" x14ac:dyDescent="0.2">
      <c r="A32" s="24" t="s">
        <v>59</v>
      </c>
      <c r="B32" s="23">
        <f>SUM(D32:E32,F32)</f>
        <v>362</v>
      </c>
      <c r="C32" s="22">
        <f t="shared" si="5"/>
        <v>1.1064590924957009E-2</v>
      </c>
      <c r="D32" s="19">
        <v>0</v>
      </c>
      <c r="E32" s="21">
        <v>362</v>
      </c>
      <c r="F32" s="20">
        <f t="shared" si="6"/>
        <v>0</v>
      </c>
      <c r="G32" s="19">
        <v>0</v>
      </c>
      <c r="H32" s="19">
        <v>0</v>
      </c>
      <c r="I32" s="18"/>
      <c r="K32" s="26"/>
    </row>
    <row r="33" spans="1:11" ht="18" customHeight="1" x14ac:dyDescent="0.2">
      <c r="A33" s="24" t="s">
        <v>20</v>
      </c>
      <c r="B33" s="23">
        <f>SUM(D33,F33)</f>
        <v>737</v>
      </c>
      <c r="C33" s="22">
        <f t="shared" si="5"/>
        <v>2.2526529037826842E-2</v>
      </c>
      <c r="D33" s="19">
        <v>707</v>
      </c>
      <c r="E33" s="21">
        <v>0</v>
      </c>
      <c r="F33" s="20">
        <f t="shared" si="6"/>
        <v>30</v>
      </c>
      <c r="G33" s="19">
        <v>23</v>
      </c>
      <c r="H33" s="19">
        <v>7</v>
      </c>
      <c r="I33" s="18"/>
      <c r="K33" s="26"/>
    </row>
    <row r="34" spans="1:11" ht="18" customHeight="1" x14ac:dyDescent="0.2">
      <c r="A34" s="24" t="s">
        <v>19</v>
      </c>
      <c r="B34" s="23">
        <f>SUM(D34:E34,F34)</f>
        <v>740</v>
      </c>
      <c r="C34" s="22">
        <f t="shared" si="5"/>
        <v>2.2618224542729798E-2</v>
      </c>
      <c r="D34" s="19">
        <v>714</v>
      </c>
      <c r="E34" s="19">
        <v>0</v>
      </c>
      <c r="F34" s="20">
        <f t="shared" si="6"/>
        <v>26</v>
      </c>
      <c r="G34" s="19">
        <v>25</v>
      </c>
      <c r="H34" s="19">
        <v>1</v>
      </c>
      <c r="I34" s="18"/>
      <c r="K34" s="26"/>
    </row>
    <row r="35" spans="1:11" ht="18" customHeight="1" x14ac:dyDescent="0.2">
      <c r="A35" s="24" t="s">
        <v>60</v>
      </c>
      <c r="B35" s="23">
        <f>SUM(D35,F35)</f>
        <v>6620</v>
      </c>
      <c r="C35" s="22">
        <f>(B35/$B$11)*100</f>
        <v>0.20234141415252874</v>
      </c>
      <c r="D35" s="19">
        <v>6586</v>
      </c>
      <c r="E35" s="21">
        <v>0</v>
      </c>
      <c r="F35" s="20">
        <f>SUM(G35:H35)</f>
        <v>34</v>
      </c>
      <c r="G35" s="19">
        <v>33</v>
      </c>
      <c r="H35" s="19">
        <v>1</v>
      </c>
      <c r="I35" s="18"/>
    </row>
    <row r="36" spans="1:11" ht="18" customHeight="1" x14ac:dyDescent="0.2">
      <c r="A36" s="24" t="s">
        <v>18</v>
      </c>
      <c r="B36" s="23">
        <f>SUM(D36,F36)</f>
        <v>3151</v>
      </c>
      <c r="C36" s="22">
        <f t="shared" si="5"/>
        <v>9.6310845316407573E-2</v>
      </c>
      <c r="D36" s="19">
        <v>3090</v>
      </c>
      <c r="E36" s="19">
        <v>0</v>
      </c>
      <c r="F36" s="20">
        <f t="shared" si="6"/>
        <v>61</v>
      </c>
      <c r="G36" s="19">
        <v>61</v>
      </c>
      <c r="H36" s="19">
        <v>0</v>
      </c>
      <c r="I36" s="18"/>
      <c r="K36" s="26"/>
    </row>
    <row r="37" spans="1:11" ht="18" customHeight="1" x14ac:dyDescent="0.2">
      <c r="A37" s="24" t="s">
        <v>17</v>
      </c>
      <c r="B37" s="23">
        <f>SUM(D37,F37)</f>
        <v>5973</v>
      </c>
      <c r="C37" s="22">
        <f t="shared" si="5"/>
        <v>0.18256575026179064</v>
      </c>
      <c r="D37" s="19">
        <v>5903</v>
      </c>
      <c r="E37" s="21">
        <v>0</v>
      </c>
      <c r="F37" s="20">
        <f t="shared" si="6"/>
        <v>70</v>
      </c>
      <c r="G37" s="19">
        <v>68</v>
      </c>
      <c r="H37" s="19">
        <v>2</v>
      </c>
      <c r="I37" s="18"/>
      <c r="K37" s="26"/>
    </row>
    <row r="38" spans="1:11" ht="18" customHeight="1" x14ac:dyDescent="0.2">
      <c r="A38" s="24" t="s">
        <v>58</v>
      </c>
      <c r="B38" s="23">
        <f>SUM(D38:E38,F38)</f>
        <v>21912</v>
      </c>
      <c r="C38" s="22">
        <f t="shared" si="5"/>
        <v>0.66974396781120993</v>
      </c>
      <c r="D38" s="19">
        <v>0</v>
      </c>
      <c r="E38" s="21">
        <v>21912</v>
      </c>
      <c r="F38" s="20">
        <f t="shared" si="6"/>
        <v>0</v>
      </c>
      <c r="G38" s="19">
        <v>0</v>
      </c>
      <c r="H38" s="19">
        <v>0</v>
      </c>
      <c r="I38" s="18"/>
      <c r="K38" s="26"/>
    </row>
    <row r="39" spans="1:11" ht="18" customHeight="1" x14ac:dyDescent="0.2">
      <c r="A39" s="24" t="s">
        <v>57</v>
      </c>
      <c r="B39" s="23"/>
      <c r="C39" s="22"/>
      <c r="D39" s="19"/>
      <c r="E39" s="21"/>
      <c r="F39" s="20"/>
      <c r="G39" s="19"/>
      <c r="H39" s="19"/>
      <c r="I39" s="18"/>
      <c r="K39" s="26"/>
    </row>
    <row r="40" spans="1:11" ht="18" customHeight="1" x14ac:dyDescent="0.2">
      <c r="A40" s="24" t="s">
        <v>53</v>
      </c>
      <c r="B40" s="23">
        <f>SUM(D40:E40,F40)</f>
        <v>8237</v>
      </c>
      <c r="C40" s="22">
        <f t="shared" si="5"/>
        <v>0.25176529129522346</v>
      </c>
      <c r="D40" s="19">
        <v>0</v>
      </c>
      <c r="E40" s="21">
        <v>8237</v>
      </c>
      <c r="F40" s="20">
        <f t="shared" si="6"/>
        <v>0</v>
      </c>
      <c r="G40" s="19">
        <v>0</v>
      </c>
      <c r="H40" s="19">
        <v>0</v>
      </c>
      <c r="I40" s="18"/>
      <c r="K40" s="26"/>
    </row>
    <row r="41" spans="1:11" ht="18" customHeight="1" x14ac:dyDescent="0.2">
      <c r="A41" s="24" t="s">
        <v>56</v>
      </c>
      <c r="B41" s="23">
        <f>SUM(D41:E41,F41)</f>
        <v>1485</v>
      </c>
      <c r="C41" s="22">
        <f t="shared" si="5"/>
        <v>4.5389274926964533E-2</v>
      </c>
      <c r="D41" s="19">
        <v>0</v>
      </c>
      <c r="E41" s="21">
        <v>1485</v>
      </c>
      <c r="F41" s="20">
        <f t="shared" si="6"/>
        <v>0</v>
      </c>
      <c r="G41" s="19">
        <v>0</v>
      </c>
      <c r="H41" s="19">
        <v>0</v>
      </c>
      <c r="I41" s="18"/>
      <c r="K41" s="26"/>
    </row>
    <row r="42" spans="1:11" ht="18" customHeight="1" x14ac:dyDescent="0.2">
      <c r="A42" s="24" t="s">
        <v>16</v>
      </c>
      <c r="B42" s="23">
        <f t="shared" ref="B42:B48" si="7">SUM(D42,F42)</f>
        <v>36</v>
      </c>
      <c r="C42" s="22">
        <f t="shared" si="5"/>
        <v>1.1003460588355038E-3</v>
      </c>
      <c r="D42" s="19">
        <v>30</v>
      </c>
      <c r="E42" s="21">
        <v>0</v>
      </c>
      <c r="F42" s="20">
        <f t="shared" si="6"/>
        <v>6</v>
      </c>
      <c r="G42" s="19">
        <v>6</v>
      </c>
      <c r="H42" s="19">
        <v>0</v>
      </c>
      <c r="I42" s="18"/>
      <c r="K42" s="26"/>
    </row>
    <row r="43" spans="1:11" ht="18" customHeight="1" x14ac:dyDescent="0.2">
      <c r="A43" s="24" t="s">
        <v>15</v>
      </c>
      <c r="B43" s="23">
        <f t="shared" si="7"/>
        <v>1558</v>
      </c>
      <c r="C43" s="22">
        <f t="shared" si="5"/>
        <v>4.7620532212936523E-2</v>
      </c>
      <c r="D43" s="19">
        <v>1520</v>
      </c>
      <c r="E43" s="21">
        <v>0</v>
      </c>
      <c r="F43" s="20">
        <f t="shared" si="6"/>
        <v>38</v>
      </c>
      <c r="G43" s="19">
        <v>38</v>
      </c>
      <c r="H43" s="19">
        <v>0</v>
      </c>
      <c r="I43" s="18"/>
      <c r="K43" s="26"/>
    </row>
    <row r="44" spans="1:11" ht="18" customHeight="1" x14ac:dyDescent="0.2">
      <c r="A44" s="24" t="s">
        <v>14</v>
      </c>
      <c r="B44" s="23">
        <f t="shared" si="7"/>
        <v>58</v>
      </c>
      <c r="C44" s="22">
        <f t="shared" si="5"/>
        <v>1.7727797614572004E-3</v>
      </c>
      <c r="D44" s="19">
        <v>39</v>
      </c>
      <c r="E44" s="21">
        <v>0</v>
      </c>
      <c r="F44" s="20">
        <f t="shared" si="6"/>
        <v>19</v>
      </c>
      <c r="G44" s="19">
        <v>19</v>
      </c>
      <c r="H44" s="19">
        <v>0</v>
      </c>
      <c r="I44" s="18"/>
      <c r="K44" s="26"/>
    </row>
    <row r="45" spans="1:11" ht="24.95" customHeight="1" x14ac:dyDescent="0.2">
      <c r="A45" s="25" t="s">
        <v>9</v>
      </c>
      <c r="B45" s="23"/>
      <c r="C45" s="22"/>
      <c r="D45" s="21"/>
      <c r="E45" s="21"/>
      <c r="F45" s="20"/>
      <c r="G45" s="19"/>
      <c r="H45" s="19"/>
      <c r="I45" s="18"/>
    </row>
    <row r="46" spans="1:11" ht="18" customHeight="1" x14ac:dyDescent="0.2">
      <c r="A46" s="24" t="s">
        <v>13</v>
      </c>
      <c r="B46" s="23">
        <f t="shared" si="7"/>
        <v>6</v>
      </c>
      <c r="C46" s="22">
        <f t="shared" si="5"/>
        <v>1.8339100980591729E-4</v>
      </c>
      <c r="D46" s="19">
        <v>6</v>
      </c>
      <c r="E46" s="21" t="s">
        <v>12</v>
      </c>
      <c r="F46" s="20">
        <f t="shared" si="6"/>
        <v>0</v>
      </c>
      <c r="G46" s="19">
        <v>0</v>
      </c>
      <c r="H46" s="19">
        <v>0</v>
      </c>
      <c r="I46" s="18"/>
    </row>
    <row r="47" spans="1:11" ht="18" customHeight="1" x14ac:dyDescent="0.2">
      <c r="A47" s="24" t="s">
        <v>11</v>
      </c>
      <c r="B47" s="23">
        <f t="shared" si="7"/>
        <v>211</v>
      </c>
      <c r="C47" s="22">
        <f t="shared" si="5"/>
        <v>6.4492505115080912E-3</v>
      </c>
      <c r="D47" s="19">
        <v>204</v>
      </c>
      <c r="E47" s="21">
        <v>0</v>
      </c>
      <c r="F47" s="20">
        <f t="shared" si="6"/>
        <v>7</v>
      </c>
      <c r="G47" s="19">
        <v>7</v>
      </c>
      <c r="H47" s="19">
        <v>0</v>
      </c>
      <c r="I47" s="18"/>
    </row>
    <row r="48" spans="1:11" ht="18" customHeight="1" x14ac:dyDescent="0.2">
      <c r="A48" s="24" t="s">
        <v>10</v>
      </c>
      <c r="B48" s="23">
        <f t="shared" si="7"/>
        <v>2387</v>
      </c>
      <c r="C48" s="22">
        <f t="shared" si="5"/>
        <v>7.2959056734454089E-2</v>
      </c>
      <c r="D48" s="19">
        <v>2343</v>
      </c>
      <c r="E48" s="21">
        <v>0</v>
      </c>
      <c r="F48" s="20">
        <f t="shared" si="6"/>
        <v>44</v>
      </c>
      <c r="G48" s="19">
        <v>43</v>
      </c>
      <c r="H48" s="19">
        <v>1</v>
      </c>
      <c r="I48" s="18"/>
    </row>
    <row r="49" spans="1:9" ht="18" customHeight="1" x14ac:dyDescent="0.2">
      <c r="A49" s="24" t="s">
        <v>8</v>
      </c>
      <c r="B49" s="23">
        <f t="shared" ref="B49:B53" si="8">SUM(D49,F49)</f>
        <v>20</v>
      </c>
      <c r="C49" s="22">
        <f t="shared" ref="C49:C53" si="9">(B49/$B$11)*100</f>
        <v>6.1130336601972429E-4</v>
      </c>
      <c r="D49" s="19">
        <v>18</v>
      </c>
      <c r="E49" s="21">
        <v>0</v>
      </c>
      <c r="F49" s="20">
        <f t="shared" ref="F49:F53" si="10">SUM(G49:H49)</f>
        <v>2</v>
      </c>
      <c r="G49" s="19">
        <v>2</v>
      </c>
      <c r="H49" s="19">
        <v>0</v>
      </c>
      <c r="I49" s="18"/>
    </row>
    <row r="50" spans="1:9" ht="18" customHeight="1" x14ac:dyDescent="0.2">
      <c r="A50" s="24" t="s">
        <v>7</v>
      </c>
      <c r="B50" s="23">
        <f t="shared" si="8"/>
        <v>2919</v>
      </c>
      <c r="C50" s="22">
        <f t="shared" si="9"/>
        <v>8.9219726270578767E-2</v>
      </c>
      <c r="D50" s="19">
        <v>2842</v>
      </c>
      <c r="E50" s="21">
        <v>0</v>
      </c>
      <c r="F50" s="20">
        <f t="shared" si="10"/>
        <v>77</v>
      </c>
      <c r="G50" s="19">
        <v>75</v>
      </c>
      <c r="H50" s="19">
        <v>2</v>
      </c>
      <c r="I50" s="18"/>
    </row>
    <row r="51" spans="1:9" ht="18" customHeight="1" x14ac:dyDescent="0.2">
      <c r="A51" s="24" t="s">
        <v>6</v>
      </c>
      <c r="B51" s="23">
        <f t="shared" si="8"/>
        <v>1632</v>
      </c>
      <c r="C51" s="22">
        <f t="shared" si="9"/>
        <v>4.9882354667209507E-2</v>
      </c>
      <c r="D51" s="19">
        <v>1625</v>
      </c>
      <c r="E51" s="21">
        <v>0</v>
      </c>
      <c r="F51" s="20">
        <f t="shared" si="10"/>
        <v>7</v>
      </c>
      <c r="G51" s="19">
        <v>7</v>
      </c>
      <c r="H51" s="19">
        <v>0</v>
      </c>
      <c r="I51" s="18"/>
    </row>
    <row r="52" spans="1:9" ht="18" customHeight="1" x14ac:dyDescent="0.2">
      <c r="A52" s="24" t="s">
        <v>5</v>
      </c>
      <c r="B52" s="23">
        <f t="shared" si="8"/>
        <v>774</v>
      </c>
      <c r="C52" s="22">
        <f t="shared" si="9"/>
        <v>2.3657440264963331E-2</v>
      </c>
      <c r="D52" s="19">
        <v>770</v>
      </c>
      <c r="E52" s="21">
        <v>0</v>
      </c>
      <c r="F52" s="20">
        <f t="shared" si="10"/>
        <v>4</v>
      </c>
      <c r="G52" s="19">
        <v>4</v>
      </c>
      <c r="H52" s="19">
        <v>0</v>
      </c>
      <c r="I52" s="18"/>
    </row>
    <row r="53" spans="1:9" ht="18" customHeight="1" x14ac:dyDescent="0.2">
      <c r="A53" s="24" t="s">
        <v>4</v>
      </c>
      <c r="B53" s="23">
        <f t="shared" si="8"/>
        <v>590</v>
      </c>
      <c r="C53" s="22">
        <f t="shared" si="9"/>
        <v>1.8033449297581869E-2</v>
      </c>
      <c r="D53" s="19">
        <v>581</v>
      </c>
      <c r="E53" s="21">
        <v>0</v>
      </c>
      <c r="F53" s="20">
        <f t="shared" si="10"/>
        <v>9</v>
      </c>
      <c r="G53" s="19">
        <v>9</v>
      </c>
      <c r="H53" s="19">
        <v>0</v>
      </c>
      <c r="I53" s="18"/>
    </row>
    <row r="54" spans="1:9" ht="12.75" customHeight="1" x14ac:dyDescent="0.2">
      <c r="A54" s="17"/>
      <c r="B54" s="16"/>
      <c r="C54" s="15"/>
      <c r="D54" s="13"/>
      <c r="E54" s="13"/>
      <c r="F54" s="14"/>
      <c r="G54" s="13"/>
      <c r="H54" s="12"/>
    </row>
    <row r="55" spans="1:9" ht="12.75" customHeight="1" x14ac:dyDescent="0.2"/>
    <row r="56" spans="1:9" ht="15" customHeight="1" x14ac:dyDescent="0.2">
      <c r="A56" s="7" t="s">
        <v>52</v>
      </c>
      <c r="B56" s="10"/>
      <c r="C56" s="11"/>
      <c r="D56" s="9"/>
      <c r="E56" s="9"/>
      <c r="F56" s="10"/>
      <c r="G56" s="9"/>
      <c r="H56" s="9"/>
    </row>
    <row r="57" spans="1:9" ht="15" customHeight="1" x14ac:dyDescent="0.2">
      <c r="A57" s="7" t="s">
        <v>3</v>
      </c>
      <c r="B57" s="8"/>
    </row>
    <row r="58" spans="1:9" ht="15" customHeight="1" x14ac:dyDescent="0.2">
      <c r="A58" s="42" t="s">
        <v>2</v>
      </c>
      <c r="B58" s="42"/>
    </row>
    <row r="59" spans="1:9" ht="15" customHeight="1" x14ac:dyDescent="0.2">
      <c r="A59" s="3" t="s">
        <v>1</v>
      </c>
    </row>
    <row r="60" spans="1:9" ht="15" customHeight="1" x14ac:dyDescent="0.2">
      <c r="A60" s="7" t="s">
        <v>0</v>
      </c>
      <c r="B60" s="6"/>
    </row>
  </sheetData>
  <mergeCells count="14">
    <mergeCell ref="A58:B58"/>
    <mergeCell ref="A1:H1"/>
    <mergeCell ref="A2:H2"/>
    <mergeCell ref="A4:A9"/>
    <mergeCell ref="B4:H4"/>
    <mergeCell ref="B5:B9"/>
    <mergeCell ref="C5:C9"/>
    <mergeCell ref="D5:H5"/>
    <mergeCell ref="D6:D9"/>
    <mergeCell ref="E6:E9"/>
    <mergeCell ref="F6:H6"/>
    <mergeCell ref="F7:F9"/>
    <mergeCell ref="G7:G9"/>
    <mergeCell ref="H7:H9"/>
  </mergeCells>
  <printOptions horizontalCentered="1"/>
  <pageMargins left="0.74803149606299213" right="0.74803149606299213" top="0.98425196850393704" bottom="0.98425196850393704" header="0" footer="0"/>
  <pageSetup scale="84" orientation="portrait" r:id="rId1"/>
  <ignoredErrors>
    <ignoredError sqref="C11 B19:C19 B23:C23 F23 B33:B34 F19 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</vt:lpstr>
      <vt:lpstr>'23'!Títulos_a_imprimir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2026-02-03T17:59:14Z</cp:lastPrinted>
  <dcterms:created xsi:type="dcterms:W3CDTF">2025-11-06T20:05:15Z</dcterms:created>
  <dcterms:modified xsi:type="dcterms:W3CDTF">2026-02-23T16:46:35Z</dcterms:modified>
</cp:coreProperties>
</file>