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nec_nas_01\Sociales\SALUD\Preparacion de cuadros para el boletin\2025\Boletín\"/>
    </mc:Choice>
  </mc:AlternateContent>
  <bookViews>
    <workbookView xWindow="0" yWindow="0" windowWidth="21600" windowHeight="9135"/>
  </bookViews>
  <sheets>
    <sheet name="Cuadro 3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/>
  <c r="G8" i="1" l="1"/>
  <c r="G9" i="1"/>
  <c r="J9" i="1"/>
  <c r="C49" i="1" l="1"/>
  <c r="C48" i="1"/>
  <c r="C47" i="1"/>
  <c r="C46" i="1"/>
  <c r="C44" i="1" s="1"/>
  <c r="C45" i="1"/>
  <c r="J44" i="1"/>
  <c r="I44" i="1"/>
  <c r="I8" i="1" s="1"/>
  <c r="H44" i="1"/>
  <c r="G44" i="1"/>
  <c r="F44" i="1"/>
  <c r="E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2" i="1"/>
  <c r="C11" i="1"/>
  <c r="C10" i="1"/>
  <c r="I9" i="1"/>
  <c r="H9" i="1"/>
  <c r="F9" i="1"/>
  <c r="H8" i="1" l="1"/>
  <c r="F8" i="1"/>
  <c r="J8" i="1"/>
  <c r="C9" i="1"/>
  <c r="C8" i="1" s="1"/>
  <c r="D10" i="1" l="1"/>
  <c r="D35" i="1"/>
  <c r="D38" i="1"/>
  <c r="D28" i="1"/>
  <c r="D16" i="1"/>
  <c r="D33" i="1"/>
  <c r="D39" i="1"/>
  <c r="D49" i="1"/>
  <c r="D19" i="1"/>
  <c r="D23" i="1"/>
  <c r="D30" i="1"/>
  <c r="D20" i="1"/>
  <c r="D31" i="1"/>
  <c r="D43" i="1"/>
  <c r="D36" i="1"/>
  <c r="D24" i="1"/>
  <c r="D14" i="1"/>
  <c r="D41" i="1"/>
  <c r="D21" i="1"/>
  <c r="D46" i="1"/>
  <c r="D15" i="1"/>
  <c r="D47" i="1"/>
  <c r="D32" i="1"/>
  <c r="D22" i="1"/>
  <c r="D11" i="1"/>
  <c r="D29" i="1"/>
  <c r="D40" i="1"/>
  <c r="D25" i="1"/>
  <c r="D37" i="1"/>
  <c r="D45" i="1"/>
  <c r="D17" i="1"/>
  <c r="D48" i="1"/>
  <c r="D12" i="1"/>
  <c r="D18" i="1"/>
  <c r="D26" i="1"/>
  <c r="D34" i="1"/>
  <c r="D42" i="1"/>
  <c r="D27" i="1"/>
  <c r="D9" i="1" l="1"/>
  <c r="D44" i="1"/>
  <c r="D8" i="1" l="1"/>
</calcChain>
</file>

<file path=xl/sharedStrings.xml><?xml version="1.0" encoding="utf-8"?>
<sst xmlns="http://schemas.openxmlformats.org/spreadsheetml/2006/main" count="59" uniqueCount="59">
  <si>
    <t>Cuadro 33. CONSULTA EXTERNA EN EL HOSPITAL DOCTOR RAFAEL HERNÁNDEZ, POR SEXO</t>
  </si>
  <si>
    <t xml:space="preserve"> Y TIPO DE PACIENTE, SEGÚN SERVICIO: AÑO 2025</t>
  </si>
  <si>
    <t>Servicio</t>
  </si>
  <si>
    <t>Consulta externa (1)</t>
  </si>
  <si>
    <t>Total</t>
  </si>
  <si>
    <t>Porcentaje (2)</t>
  </si>
  <si>
    <t>Sexo</t>
  </si>
  <si>
    <t>Tipo de paciente</t>
  </si>
  <si>
    <t>Hombres</t>
  </si>
  <si>
    <t>Mujeres</t>
  </si>
  <si>
    <t>Asegurado</t>
  </si>
  <si>
    <t>Pensionado</t>
  </si>
  <si>
    <t>Dependiente</t>
  </si>
  <si>
    <t>No asegurado</t>
  </si>
  <si>
    <t>TOTAL</t>
  </si>
  <si>
    <t>Área Clínica</t>
  </si>
  <si>
    <t>Algiología</t>
  </si>
  <si>
    <t xml:space="preserve">Cardiología </t>
  </si>
  <si>
    <t>Cirugía Cardiovascular</t>
  </si>
  <si>
    <t>Cirugía General Clínica</t>
  </si>
  <si>
    <t xml:space="preserve">   Preparatoria</t>
  </si>
  <si>
    <t>Cirugía Maxilofacial</t>
  </si>
  <si>
    <t>Cirugía Proctológica</t>
  </si>
  <si>
    <t>Cirugía Reconstructiva</t>
  </si>
  <si>
    <t>Cirugía Torácica</t>
  </si>
  <si>
    <t>Cirugía Vascular Periférica</t>
  </si>
  <si>
    <t>Clínica de Control de Diabetes</t>
  </si>
  <si>
    <t>Clínica del Dolor</t>
  </si>
  <si>
    <t xml:space="preserve">Clínica del Hígado </t>
  </si>
  <si>
    <t>Clínica de Tiroides</t>
  </si>
  <si>
    <t>Dermatología</t>
  </si>
  <si>
    <t>Endocrinología</t>
  </si>
  <si>
    <t>Fisiatría</t>
  </si>
  <si>
    <t>Gastroenterología</t>
  </si>
  <si>
    <t>Geriatría</t>
  </si>
  <si>
    <t>Hematología</t>
  </si>
  <si>
    <t>Infectología</t>
  </si>
  <si>
    <t>Nefrología</t>
  </si>
  <si>
    <t>Neumología</t>
  </si>
  <si>
    <t>Neurocirugía</t>
  </si>
  <si>
    <t>Neurología</t>
  </si>
  <si>
    <t>Neuropsiquiatría</t>
  </si>
  <si>
    <t>Oftalmología</t>
  </si>
  <si>
    <t>Oncología</t>
  </si>
  <si>
    <t>Ortopedia</t>
  </si>
  <si>
    <t>Otorrinolaringología</t>
  </si>
  <si>
    <t xml:space="preserve">Retinología </t>
  </si>
  <si>
    <t>Reumatología</t>
  </si>
  <si>
    <t>Urología</t>
  </si>
  <si>
    <t>Odontología General</t>
  </si>
  <si>
    <t>Servicios Técnicos</t>
  </si>
  <si>
    <t>Nutrición</t>
  </si>
  <si>
    <t>Optometría</t>
  </si>
  <si>
    <t xml:space="preserve">Técnico de Psicología </t>
  </si>
  <si>
    <t>Técnico de Trabajo Social</t>
  </si>
  <si>
    <t>(1) Un paciente es contabilizado tantas veces asista al consultorio médico.</t>
  </si>
  <si>
    <t>(2) De existir diferencia entre el total y los parciales, se debe al redondeo.</t>
  </si>
  <si>
    <t>Fisioterapia</t>
  </si>
  <si>
    <t>Fuente: Departamento de Registros y Estadística de Salud del Hospital Doctor Rafael Hernández.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</si>
</sst>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/>
    <xf numFmtId="0" fontId="2" fillId="0" borderId="2" xfId="0" applyFont="1" applyBorder="1"/>
    <xf numFmtId="0" fontId="2" fillId="0" borderId="3" xfId="0" applyFont="1" applyBorder="1"/>
    <xf numFmtId="3" fontId="6" fillId="0" borderId="2" xfId="0" applyNumberFormat="1" applyFont="1" applyBorder="1" applyAlignment="1"/>
    <xf numFmtId="164" fontId="6" fillId="0" borderId="2" xfId="0" applyNumberFormat="1" applyFont="1" applyBorder="1" applyAlignment="1"/>
    <xf numFmtId="3" fontId="6" fillId="0" borderId="3" xfId="0" applyNumberFormat="1" applyFont="1" applyBorder="1" applyAlignment="1"/>
    <xf numFmtId="0" fontId="3" fillId="0" borderId="0" xfId="0" applyFont="1" applyBorder="1" applyAlignment="1" applyProtection="1">
      <alignment horizontal="left"/>
    </xf>
    <xf numFmtId="0" fontId="3" fillId="0" borderId="0" xfId="0" applyFont="1" applyAlignment="1" applyProtection="1">
      <alignment horizontal="left"/>
    </xf>
    <xf numFmtId="165" fontId="5" fillId="0" borderId="3" xfId="0" applyNumberFormat="1" applyFont="1" applyFill="1" applyBorder="1" applyAlignment="1" applyProtection="1"/>
    <xf numFmtId="3" fontId="5" fillId="0" borderId="3" xfId="0" applyNumberFormat="1" applyFont="1" applyFill="1" applyBorder="1" applyAlignment="1" applyProtection="1"/>
    <xf numFmtId="3" fontId="2" fillId="0" borderId="3" xfId="0" applyNumberFormat="1" applyFont="1" applyBorder="1" applyAlignment="1"/>
    <xf numFmtId="0" fontId="5" fillId="0" borderId="4" xfId="0" applyFont="1" applyBorder="1"/>
    <xf numFmtId="3" fontId="5" fillId="0" borderId="3" xfId="0" applyNumberFormat="1" applyFont="1" applyFill="1" applyBorder="1" applyAlignment="1" applyProtection="1">
      <alignment horizontal="right"/>
    </xf>
    <xf numFmtId="3" fontId="7" fillId="0" borderId="3" xfId="0" applyNumberFormat="1" applyFont="1" applyFill="1" applyBorder="1" applyAlignment="1" applyProtection="1"/>
    <xf numFmtId="0" fontId="5" fillId="0" borderId="0" xfId="0" applyFont="1"/>
    <xf numFmtId="3" fontId="2" fillId="0" borderId="2" xfId="0" applyNumberFormat="1" applyFont="1" applyBorder="1" applyAlignment="1"/>
    <xf numFmtId="0" fontId="2" fillId="0" borderId="5" xfId="0" applyFont="1" applyBorder="1"/>
    <xf numFmtId="0" fontId="3" fillId="0" borderId="0" xfId="0" applyFont="1"/>
    <xf numFmtId="0" fontId="2" fillId="0" borderId="6" xfId="0" applyFont="1" applyBorder="1"/>
    <xf numFmtId="0" fontId="2" fillId="0" borderId="7" xfId="0" applyFont="1" applyBorder="1"/>
    <xf numFmtId="0" fontId="5" fillId="0" borderId="8" xfId="0" applyFont="1" applyFill="1" applyBorder="1"/>
    <xf numFmtId="3" fontId="2" fillId="0" borderId="0" xfId="0" applyNumberFormat="1" applyFont="1"/>
    <xf numFmtId="0" fontId="1" fillId="0" borderId="0" xfId="0" applyFont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zoomScaleNormal="100" workbookViewId="0">
      <selection sqref="A1:J1"/>
    </sheetView>
  </sheetViews>
  <sheetFormatPr baseColWidth="10" defaultRowHeight="12.75" x14ac:dyDescent="0.2"/>
  <cols>
    <col min="1" max="1" width="1.7109375" style="1" customWidth="1"/>
    <col min="2" max="2" width="27.42578125" style="1" customWidth="1"/>
    <col min="3" max="3" width="8.7109375" style="1" customWidth="1"/>
    <col min="4" max="4" width="10.85546875" style="1" customWidth="1"/>
    <col min="5" max="6" width="8.7109375" style="1" customWidth="1"/>
    <col min="7" max="7" width="10.5703125" style="1" customWidth="1"/>
    <col min="8" max="8" width="11.7109375" style="1" customWidth="1"/>
    <col min="9" max="9" width="12.7109375" style="1" customWidth="1"/>
    <col min="10" max="10" width="10.7109375" style="1" customWidth="1"/>
    <col min="11" max="16384" width="11.42578125" style="1"/>
  </cols>
  <sheetData>
    <row r="1" spans="1:11" ht="17.10000000000000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1" ht="17.100000000000001" customHeight="1" x14ac:dyDescent="0.2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</row>
    <row r="3" spans="1:11" ht="9.9499999999999993" customHeight="1" x14ac:dyDescent="0.2">
      <c r="B3" s="2"/>
    </row>
    <row r="4" spans="1:11" ht="24.95" customHeight="1" x14ac:dyDescent="0.2">
      <c r="A4" s="33" t="s">
        <v>2</v>
      </c>
      <c r="B4" s="33"/>
      <c r="C4" s="34" t="s">
        <v>3</v>
      </c>
      <c r="D4" s="34"/>
      <c r="E4" s="34"/>
      <c r="F4" s="34"/>
      <c r="G4" s="34"/>
      <c r="H4" s="34"/>
      <c r="I4" s="34"/>
      <c r="J4" s="34"/>
    </row>
    <row r="5" spans="1:11" ht="24.95" customHeight="1" x14ac:dyDescent="0.2">
      <c r="A5" s="33"/>
      <c r="B5" s="33"/>
      <c r="C5" s="34" t="s">
        <v>4</v>
      </c>
      <c r="D5" s="33" t="s">
        <v>5</v>
      </c>
      <c r="E5" s="34" t="s">
        <v>6</v>
      </c>
      <c r="F5" s="34"/>
      <c r="G5" s="33" t="s">
        <v>7</v>
      </c>
      <c r="H5" s="33"/>
      <c r="I5" s="33"/>
      <c r="J5" s="33"/>
    </row>
    <row r="6" spans="1:11" ht="32.450000000000003" customHeight="1" x14ac:dyDescent="0.2">
      <c r="A6" s="33"/>
      <c r="B6" s="33"/>
      <c r="C6" s="34"/>
      <c r="D6" s="33"/>
      <c r="E6" s="3" t="s">
        <v>8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</row>
    <row r="7" spans="1:11" ht="9.9499999999999993" customHeight="1" x14ac:dyDescent="0.2">
      <c r="B7" s="4"/>
      <c r="C7" s="5"/>
      <c r="D7" s="5"/>
      <c r="E7" s="5"/>
      <c r="F7" s="5"/>
      <c r="G7" s="5"/>
      <c r="H7" s="5"/>
      <c r="I7" s="5"/>
      <c r="J7" s="6"/>
    </row>
    <row r="8" spans="1:11" ht="20.100000000000001" customHeight="1" x14ac:dyDescent="0.2">
      <c r="A8" s="26" t="s">
        <v>14</v>
      </c>
      <c r="B8" s="27"/>
      <c r="C8" s="7">
        <f t="shared" ref="C8:J8" si="0">SUM(C9,C43,C44)</f>
        <v>170268</v>
      </c>
      <c r="D8" s="8">
        <f t="shared" si="0"/>
        <v>100</v>
      </c>
      <c r="E8" s="7">
        <f>SUM(E9,E43,E44)</f>
        <v>62090</v>
      </c>
      <c r="F8" s="7">
        <f t="shared" si="0"/>
        <v>108178</v>
      </c>
      <c r="G8" s="7">
        <f>SUM(G9,G43,G44)</f>
        <v>52909</v>
      </c>
      <c r="H8" s="7">
        <f t="shared" si="0"/>
        <v>42818</v>
      </c>
      <c r="I8" s="7">
        <f t="shared" si="0"/>
        <v>47971</v>
      </c>
      <c r="J8" s="9">
        <f t="shared" si="0"/>
        <v>26570</v>
      </c>
      <c r="K8" s="25"/>
    </row>
    <row r="9" spans="1:11" ht="17.45" customHeight="1" x14ac:dyDescent="0.2">
      <c r="A9" s="10" t="s">
        <v>15</v>
      </c>
      <c r="B9" s="10"/>
      <c r="C9" s="7">
        <f t="shared" ref="C9:I9" si="1">SUM(C10:C42)</f>
        <v>91667</v>
      </c>
      <c r="D9" s="8">
        <f>SUM(D10:D42)</f>
        <v>53.836892428406983</v>
      </c>
      <c r="E9" s="7">
        <f>SUM(E10:E42)</f>
        <v>35289</v>
      </c>
      <c r="F9" s="7">
        <f t="shared" si="1"/>
        <v>56378</v>
      </c>
      <c r="G9" s="7">
        <f>SUM(G10:G42)</f>
        <v>27092</v>
      </c>
      <c r="H9" s="7">
        <f t="shared" si="1"/>
        <v>23564</v>
      </c>
      <c r="I9" s="7">
        <f t="shared" si="1"/>
        <v>28621</v>
      </c>
      <c r="J9" s="9">
        <f>SUM(J10:J42)</f>
        <v>12390</v>
      </c>
      <c r="K9" s="25"/>
    </row>
    <row r="10" spans="1:11" ht="17.45" customHeight="1" x14ac:dyDescent="0.2">
      <c r="B10" s="11" t="s">
        <v>16</v>
      </c>
      <c r="C10" s="7">
        <f>SUM(E10:F10)</f>
        <v>1627</v>
      </c>
      <c r="D10" s="12">
        <f>SUM(C10/C$8*100)</f>
        <v>0.95555242323865897</v>
      </c>
      <c r="E10" s="13">
        <v>364</v>
      </c>
      <c r="F10" s="14">
        <v>1263</v>
      </c>
      <c r="G10" s="14">
        <v>709</v>
      </c>
      <c r="H10" s="14">
        <v>393</v>
      </c>
      <c r="I10" s="14">
        <v>420</v>
      </c>
      <c r="J10" s="14">
        <v>105</v>
      </c>
      <c r="K10" s="25"/>
    </row>
    <row r="11" spans="1:11" ht="17.45" customHeight="1" x14ac:dyDescent="0.2">
      <c r="B11" s="11" t="s">
        <v>17</v>
      </c>
      <c r="C11" s="7">
        <f>SUM(E11:F11)</f>
        <v>790</v>
      </c>
      <c r="D11" s="12">
        <f>SUM(C11/C$8*100)</f>
        <v>0.4639744402941246</v>
      </c>
      <c r="E11" s="13">
        <v>388</v>
      </c>
      <c r="F11" s="14">
        <v>402</v>
      </c>
      <c r="G11" s="14">
        <v>152</v>
      </c>
      <c r="H11" s="14">
        <v>330</v>
      </c>
      <c r="I11" s="14">
        <v>239</v>
      </c>
      <c r="J11" s="14">
        <v>69</v>
      </c>
      <c r="K11" s="25"/>
    </row>
    <row r="12" spans="1:11" ht="17.45" customHeight="1" x14ac:dyDescent="0.2">
      <c r="B12" s="11" t="s">
        <v>18</v>
      </c>
      <c r="C12" s="7">
        <f>SUM(E12:F12)</f>
        <v>503</v>
      </c>
      <c r="D12" s="12">
        <f>SUM(C12/C$8*100)</f>
        <v>0.29541663730119577</v>
      </c>
      <c r="E12" s="13">
        <v>229</v>
      </c>
      <c r="F12" s="13">
        <v>274</v>
      </c>
      <c r="G12" s="13">
        <v>149</v>
      </c>
      <c r="H12" s="13">
        <v>170</v>
      </c>
      <c r="I12" s="13">
        <v>145</v>
      </c>
      <c r="J12" s="13">
        <v>39</v>
      </c>
      <c r="K12" s="25"/>
    </row>
    <row r="13" spans="1:11" ht="17.45" customHeight="1" x14ac:dyDescent="0.2">
      <c r="B13" s="11" t="s">
        <v>19</v>
      </c>
      <c r="C13" s="7"/>
      <c r="D13" s="12"/>
      <c r="E13" s="13"/>
      <c r="F13" s="13"/>
      <c r="G13" s="13"/>
      <c r="H13" s="13"/>
      <c r="I13" s="13"/>
      <c r="J13" s="13"/>
      <c r="K13" s="25"/>
    </row>
    <row r="14" spans="1:11" ht="12.75" customHeight="1" x14ac:dyDescent="0.2">
      <c r="B14" s="11" t="s">
        <v>20</v>
      </c>
      <c r="C14" s="7">
        <f>SUM(E14:F14)</f>
        <v>2790</v>
      </c>
      <c r="D14" s="12">
        <f>SUM(C14/C$8*100)</f>
        <v>1.6385932764817817</v>
      </c>
      <c r="E14" s="13">
        <v>846</v>
      </c>
      <c r="F14" s="13">
        <v>1944</v>
      </c>
      <c r="G14" s="13">
        <v>1120</v>
      </c>
      <c r="H14" s="13">
        <v>361</v>
      </c>
      <c r="I14" s="13">
        <v>698</v>
      </c>
      <c r="J14" s="13">
        <v>611</v>
      </c>
      <c r="K14" s="25"/>
    </row>
    <row r="15" spans="1:11" ht="15" customHeight="1" x14ac:dyDescent="0.2">
      <c r="B15" s="11" t="s">
        <v>21</v>
      </c>
      <c r="C15" s="7">
        <f t="shared" ref="C15:C42" si="2">SUM(E15:F15)</f>
        <v>570</v>
      </c>
      <c r="D15" s="12">
        <f t="shared" ref="D15:D49" si="3">SUM(C15/C$8*100)</f>
        <v>0.33476636831348228</v>
      </c>
      <c r="E15" s="13">
        <v>173</v>
      </c>
      <c r="F15" s="13">
        <v>397</v>
      </c>
      <c r="G15" s="13">
        <v>145</v>
      </c>
      <c r="H15" s="13">
        <v>58</v>
      </c>
      <c r="I15" s="13">
        <v>228</v>
      </c>
      <c r="J15" s="13">
        <v>139</v>
      </c>
      <c r="K15" s="25"/>
    </row>
    <row r="16" spans="1:11" ht="15" customHeight="1" x14ac:dyDescent="0.2">
      <c r="B16" s="11" t="s">
        <v>22</v>
      </c>
      <c r="C16" s="7">
        <f>SUM(E16:F16)</f>
        <v>1079</v>
      </c>
      <c r="D16" s="12">
        <f>SUM(C16/C$8*100)</f>
        <v>0.63370686212324101</v>
      </c>
      <c r="E16" s="13">
        <v>424</v>
      </c>
      <c r="F16" s="13">
        <v>655</v>
      </c>
      <c r="G16" s="13">
        <v>297</v>
      </c>
      <c r="H16" s="13">
        <v>313</v>
      </c>
      <c r="I16" s="13">
        <v>312</v>
      </c>
      <c r="J16" s="13">
        <v>157</v>
      </c>
      <c r="K16" s="25"/>
    </row>
    <row r="17" spans="2:11" ht="15" customHeight="1" x14ac:dyDescent="0.2">
      <c r="B17" s="11" t="s">
        <v>23</v>
      </c>
      <c r="C17" s="7">
        <f t="shared" si="2"/>
        <v>438</v>
      </c>
      <c r="D17" s="12">
        <f t="shared" si="3"/>
        <v>0.2572415251250969</v>
      </c>
      <c r="E17" s="13">
        <v>211</v>
      </c>
      <c r="F17" s="13">
        <v>227</v>
      </c>
      <c r="G17" s="13">
        <v>161</v>
      </c>
      <c r="H17" s="13">
        <v>76</v>
      </c>
      <c r="I17" s="13">
        <v>97</v>
      </c>
      <c r="J17" s="13">
        <v>104</v>
      </c>
      <c r="K17" s="25"/>
    </row>
    <row r="18" spans="2:11" ht="15" customHeight="1" x14ac:dyDescent="0.2">
      <c r="B18" s="11" t="s">
        <v>24</v>
      </c>
      <c r="C18" s="7">
        <f t="shared" si="2"/>
        <v>189</v>
      </c>
      <c r="D18" s="12">
        <f t="shared" si="3"/>
        <v>0.1110014800197336</v>
      </c>
      <c r="E18" s="13">
        <v>120</v>
      </c>
      <c r="F18" s="13">
        <v>69</v>
      </c>
      <c r="G18" s="13">
        <v>90</v>
      </c>
      <c r="H18" s="13">
        <v>26</v>
      </c>
      <c r="I18" s="13">
        <v>25</v>
      </c>
      <c r="J18" s="13">
        <v>48</v>
      </c>
      <c r="K18" s="25"/>
    </row>
    <row r="19" spans="2:11" ht="15" customHeight="1" x14ac:dyDescent="0.2">
      <c r="B19" s="11" t="s">
        <v>25</v>
      </c>
      <c r="C19" s="7">
        <f t="shared" si="2"/>
        <v>3377</v>
      </c>
      <c r="D19" s="12">
        <f t="shared" si="3"/>
        <v>1.9833439049028592</v>
      </c>
      <c r="E19" s="13">
        <v>797</v>
      </c>
      <c r="F19" s="13">
        <v>2580</v>
      </c>
      <c r="G19" s="13">
        <v>941</v>
      </c>
      <c r="H19" s="13">
        <v>1010</v>
      </c>
      <c r="I19" s="13">
        <v>1111</v>
      </c>
      <c r="J19" s="13">
        <v>315</v>
      </c>
      <c r="K19" s="25"/>
    </row>
    <row r="20" spans="2:11" ht="15" customHeight="1" x14ac:dyDescent="0.2">
      <c r="B20" s="11" t="s">
        <v>26</v>
      </c>
      <c r="C20" s="7">
        <f t="shared" si="2"/>
        <v>648</v>
      </c>
      <c r="D20" s="12">
        <f t="shared" si="3"/>
        <v>0.38057650292480089</v>
      </c>
      <c r="E20" s="13">
        <v>158</v>
      </c>
      <c r="F20" s="13">
        <v>490</v>
      </c>
      <c r="G20" s="13">
        <v>201</v>
      </c>
      <c r="H20" s="13">
        <v>192</v>
      </c>
      <c r="I20" s="13">
        <v>191</v>
      </c>
      <c r="J20" s="13">
        <v>64</v>
      </c>
      <c r="K20" s="25"/>
    </row>
    <row r="21" spans="2:11" ht="15" customHeight="1" x14ac:dyDescent="0.2">
      <c r="B21" s="11" t="s">
        <v>27</v>
      </c>
      <c r="C21" s="7">
        <f t="shared" si="2"/>
        <v>693</v>
      </c>
      <c r="D21" s="12">
        <f t="shared" si="3"/>
        <v>0.40700542673902318</v>
      </c>
      <c r="E21" s="13">
        <v>219</v>
      </c>
      <c r="F21" s="13">
        <v>474</v>
      </c>
      <c r="G21" s="13">
        <v>355</v>
      </c>
      <c r="H21" s="13">
        <v>211</v>
      </c>
      <c r="I21" s="13">
        <v>97</v>
      </c>
      <c r="J21" s="13">
        <v>30</v>
      </c>
      <c r="K21" s="25"/>
    </row>
    <row r="22" spans="2:11" ht="15" customHeight="1" x14ac:dyDescent="0.2">
      <c r="B22" s="11" t="s">
        <v>28</v>
      </c>
      <c r="C22" s="7">
        <f t="shared" si="2"/>
        <v>238</v>
      </c>
      <c r="D22" s="12">
        <f t="shared" si="3"/>
        <v>0.13977964150633121</v>
      </c>
      <c r="E22" s="13">
        <v>94</v>
      </c>
      <c r="F22" s="13">
        <v>144</v>
      </c>
      <c r="G22" s="13">
        <v>105</v>
      </c>
      <c r="H22" s="13">
        <v>85</v>
      </c>
      <c r="I22" s="13">
        <v>27</v>
      </c>
      <c r="J22" s="13">
        <v>21</v>
      </c>
      <c r="K22" s="25"/>
    </row>
    <row r="23" spans="2:11" ht="15" customHeight="1" x14ac:dyDescent="0.2">
      <c r="B23" s="11" t="s">
        <v>29</v>
      </c>
      <c r="C23" s="7">
        <f t="shared" si="2"/>
        <v>269</v>
      </c>
      <c r="D23" s="12">
        <f t="shared" si="3"/>
        <v>0.15798623346723989</v>
      </c>
      <c r="E23" s="13">
        <v>14</v>
      </c>
      <c r="F23" s="13">
        <v>255</v>
      </c>
      <c r="G23" s="13">
        <v>112</v>
      </c>
      <c r="H23" s="13">
        <v>36</v>
      </c>
      <c r="I23" s="13">
        <v>97</v>
      </c>
      <c r="J23" s="13">
        <v>24</v>
      </c>
      <c r="K23" s="25"/>
    </row>
    <row r="24" spans="2:11" ht="15" customHeight="1" x14ac:dyDescent="0.2">
      <c r="B24" s="11" t="s">
        <v>30</v>
      </c>
      <c r="C24" s="7">
        <f t="shared" si="2"/>
        <v>2255</v>
      </c>
      <c r="D24" s="12">
        <f t="shared" si="3"/>
        <v>1.3243827378015833</v>
      </c>
      <c r="E24" s="13">
        <v>728</v>
      </c>
      <c r="F24" s="13">
        <v>1527</v>
      </c>
      <c r="G24" s="13">
        <v>770</v>
      </c>
      <c r="H24" s="13">
        <v>442</v>
      </c>
      <c r="I24" s="13">
        <v>735</v>
      </c>
      <c r="J24" s="13">
        <v>308</v>
      </c>
      <c r="K24" s="25"/>
    </row>
    <row r="25" spans="2:11" ht="15" customHeight="1" x14ac:dyDescent="0.2">
      <c r="B25" s="15" t="s">
        <v>31</v>
      </c>
      <c r="C25" s="7">
        <f>SUM(E25:F25)</f>
        <v>2741</v>
      </c>
      <c r="D25" s="12">
        <f>SUM(C25/C$8*100)</f>
        <v>1.609815114995184</v>
      </c>
      <c r="E25" s="13">
        <v>573</v>
      </c>
      <c r="F25" s="13">
        <v>2168</v>
      </c>
      <c r="G25" s="13">
        <v>801</v>
      </c>
      <c r="H25" s="13">
        <v>621</v>
      </c>
      <c r="I25" s="13">
        <v>1025</v>
      </c>
      <c r="J25" s="13">
        <v>294</v>
      </c>
      <c r="K25" s="25"/>
    </row>
    <row r="26" spans="2:11" ht="15" customHeight="1" x14ac:dyDescent="0.2">
      <c r="B26" s="15" t="s">
        <v>32</v>
      </c>
      <c r="C26" s="7">
        <f t="shared" si="2"/>
        <v>2925</v>
      </c>
      <c r="D26" s="12">
        <f t="shared" si="3"/>
        <v>1.7178800479244485</v>
      </c>
      <c r="E26" s="13">
        <v>798</v>
      </c>
      <c r="F26" s="13">
        <v>2127</v>
      </c>
      <c r="G26" s="13">
        <v>1255</v>
      </c>
      <c r="H26" s="13">
        <v>654</v>
      </c>
      <c r="I26" s="13">
        <v>738</v>
      </c>
      <c r="J26" s="13">
        <v>278</v>
      </c>
      <c r="K26" s="25"/>
    </row>
    <row r="27" spans="2:11" ht="15" customHeight="1" x14ac:dyDescent="0.2">
      <c r="B27" s="15" t="s">
        <v>33</v>
      </c>
      <c r="C27" s="7">
        <f t="shared" si="2"/>
        <v>2799</v>
      </c>
      <c r="D27" s="12">
        <f t="shared" si="3"/>
        <v>1.6438790612446261</v>
      </c>
      <c r="E27" s="13">
        <v>693</v>
      </c>
      <c r="F27" s="13">
        <v>2106</v>
      </c>
      <c r="G27" s="13">
        <v>1058</v>
      </c>
      <c r="H27" s="13">
        <v>902</v>
      </c>
      <c r="I27" s="13">
        <v>644</v>
      </c>
      <c r="J27" s="13">
        <v>195</v>
      </c>
      <c r="K27" s="25"/>
    </row>
    <row r="28" spans="2:11" ht="15" customHeight="1" x14ac:dyDescent="0.2">
      <c r="B28" s="15" t="s">
        <v>34</v>
      </c>
      <c r="C28" s="7">
        <f t="shared" si="2"/>
        <v>793</v>
      </c>
      <c r="D28" s="12">
        <f t="shared" si="3"/>
        <v>0.46573636854840605</v>
      </c>
      <c r="E28" s="13">
        <v>313</v>
      </c>
      <c r="F28" s="13">
        <v>480</v>
      </c>
      <c r="G28" s="13">
        <v>9</v>
      </c>
      <c r="H28" s="13">
        <v>416</v>
      </c>
      <c r="I28" s="13">
        <v>310</v>
      </c>
      <c r="J28" s="13">
        <v>58</v>
      </c>
      <c r="K28" s="25"/>
    </row>
    <row r="29" spans="2:11" ht="15" customHeight="1" x14ac:dyDescent="0.2">
      <c r="B29" s="15" t="s">
        <v>35</v>
      </c>
      <c r="C29" s="7">
        <f t="shared" si="2"/>
        <v>3191</v>
      </c>
      <c r="D29" s="12">
        <f t="shared" si="3"/>
        <v>1.8741043531374069</v>
      </c>
      <c r="E29" s="13">
        <v>1473</v>
      </c>
      <c r="F29" s="13">
        <v>1718</v>
      </c>
      <c r="G29" s="13">
        <v>850</v>
      </c>
      <c r="H29" s="13">
        <v>656</v>
      </c>
      <c r="I29" s="13">
        <v>1130</v>
      </c>
      <c r="J29" s="13">
        <v>555</v>
      </c>
      <c r="K29" s="25"/>
    </row>
    <row r="30" spans="2:11" ht="15" customHeight="1" x14ac:dyDescent="0.2">
      <c r="B30" s="15" t="s">
        <v>36</v>
      </c>
      <c r="C30" s="7">
        <f>SUM(E30:F30)</f>
        <v>1651</v>
      </c>
      <c r="D30" s="12">
        <f>SUM(C30/C$8*100)</f>
        <v>0.96964784927291092</v>
      </c>
      <c r="E30" s="13">
        <v>1261</v>
      </c>
      <c r="F30" s="13">
        <v>390</v>
      </c>
      <c r="G30" s="13">
        <v>764</v>
      </c>
      <c r="H30" s="13">
        <v>76</v>
      </c>
      <c r="I30" s="13">
        <v>124</v>
      </c>
      <c r="J30" s="13">
        <v>687</v>
      </c>
      <c r="K30" s="25"/>
    </row>
    <row r="31" spans="2:11" ht="15" customHeight="1" x14ac:dyDescent="0.2">
      <c r="B31" s="15" t="s">
        <v>37</v>
      </c>
      <c r="C31" s="7">
        <f t="shared" si="2"/>
        <v>2426</v>
      </c>
      <c r="D31" s="12">
        <f t="shared" si="3"/>
        <v>1.424812648295628</v>
      </c>
      <c r="E31" s="16">
        <v>1272</v>
      </c>
      <c r="F31" s="16">
        <v>1154</v>
      </c>
      <c r="G31" s="13">
        <v>492</v>
      </c>
      <c r="H31" s="13">
        <v>865</v>
      </c>
      <c r="I31" s="13">
        <v>827</v>
      </c>
      <c r="J31" s="13">
        <v>242</v>
      </c>
      <c r="K31" s="25"/>
    </row>
    <row r="32" spans="2:11" ht="15" customHeight="1" x14ac:dyDescent="0.2">
      <c r="B32" s="15" t="s">
        <v>38</v>
      </c>
      <c r="C32" s="7">
        <f t="shared" si="2"/>
        <v>2642</v>
      </c>
      <c r="D32" s="12">
        <f t="shared" si="3"/>
        <v>1.5516714826038951</v>
      </c>
      <c r="E32" s="13">
        <v>859</v>
      </c>
      <c r="F32" s="13">
        <v>1783</v>
      </c>
      <c r="G32" s="16">
        <v>650</v>
      </c>
      <c r="H32" s="16">
        <v>717</v>
      </c>
      <c r="I32" s="16">
        <v>927</v>
      </c>
      <c r="J32" s="16">
        <v>348</v>
      </c>
      <c r="K32" s="25"/>
    </row>
    <row r="33" spans="1:11" ht="15" customHeight="1" x14ac:dyDescent="0.2">
      <c r="B33" s="15" t="s">
        <v>39</v>
      </c>
      <c r="C33" s="7">
        <f>SUM(E33:F33)</f>
        <v>2595</v>
      </c>
      <c r="D33" s="12">
        <f>SUM(C33/C$8*100)</f>
        <v>1.5240679399534851</v>
      </c>
      <c r="E33" s="13">
        <v>1121</v>
      </c>
      <c r="F33" s="13">
        <v>1474</v>
      </c>
      <c r="G33" s="13">
        <v>1239</v>
      </c>
      <c r="H33" s="13">
        <v>547</v>
      </c>
      <c r="I33" s="13">
        <v>463</v>
      </c>
      <c r="J33" s="13">
        <v>346</v>
      </c>
      <c r="K33" s="25"/>
    </row>
    <row r="34" spans="1:11" ht="15" customHeight="1" x14ac:dyDescent="0.2">
      <c r="B34" s="15" t="s">
        <v>40</v>
      </c>
      <c r="C34" s="7">
        <f>SUM(E34:F34)</f>
        <v>2916</v>
      </c>
      <c r="D34" s="12">
        <f>SUM(C34/C$8*100)</f>
        <v>1.7125942631616038</v>
      </c>
      <c r="E34" s="13">
        <v>1416</v>
      </c>
      <c r="F34" s="13">
        <v>1500</v>
      </c>
      <c r="G34" s="13">
        <v>877</v>
      </c>
      <c r="H34" s="13">
        <v>600</v>
      </c>
      <c r="I34" s="13">
        <v>834</v>
      </c>
      <c r="J34" s="13">
        <v>605</v>
      </c>
      <c r="K34" s="25"/>
    </row>
    <row r="35" spans="1:11" ht="15" customHeight="1" x14ac:dyDescent="0.2">
      <c r="B35" s="15" t="s">
        <v>41</v>
      </c>
      <c r="C35" s="7">
        <f>SUM(E35:F35)</f>
        <v>331</v>
      </c>
      <c r="D35" s="12">
        <f>SUM(C35/C$8*100)</f>
        <v>0.19439941738905725</v>
      </c>
      <c r="E35" s="13">
        <v>144</v>
      </c>
      <c r="F35" s="13">
        <v>187</v>
      </c>
      <c r="G35" s="13">
        <v>117</v>
      </c>
      <c r="H35" s="13">
        <v>42</v>
      </c>
      <c r="I35" s="13">
        <v>97</v>
      </c>
      <c r="J35" s="13">
        <v>75</v>
      </c>
      <c r="K35" s="25"/>
    </row>
    <row r="36" spans="1:11" ht="15" customHeight="1" x14ac:dyDescent="0.2">
      <c r="B36" s="15" t="s">
        <v>42</v>
      </c>
      <c r="C36" s="7">
        <f>SUM(E36:F36)</f>
        <v>11703</v>
      </c>
      <c r="D36" s="12">
        <f>SUM(C36/C$8*100)</f>
        <v>6.8732821199520764</v>
      </c>
      <c r="E36" s="13">
        <v>4786</v>
      </c>
      <c r="F36" s="13">
        <v>6917</v>
      </c>
      <c r="G36" s="13">
        <v>1977</v>
      </c>
      <c r="H36" s="13">
        <v>3993</v>
      </c>
      <c r="I36" s="13">
        <v>4418</v>
      </c>
      <c r="J36" s="13">
        <v>1315</v>
      </c>
      <c r="K36" s="25"/>
    </row>
    <row r="37" spans="1:11" ht="15" customHeight="1" x14ac:dyDescent="0.2">
      <c r="B37" s="15" t="s">
        <v>43</v>
      </c>
      <c r="C37" s="7">
        <f t="shared" si="2"/>
        <v>545</v>
      </c>
      <c r="D37" s="12">
        <f t="shared" si="3"/>
        <v>0.32008363286113656</v>
      </c>
      <c r="E37" s="13">
        <v>199</v>
      </c>
      <c r="F37" s="13">
        <v>346</v>
      </c>
      <c r="G37" s="13">
        <v>109</v>
      </c>
      <c r="H37" s="13">
        <v>116</v>
      </c>
      <c r="I37" s="13">
        <v>215</v>
      </c>
      <c r="J37" s="13">
        <v>105</v>
      </c>
      <c r="K37" s="25"/>
    </row>
    <row r="38" spans="1:11" ht="15" customHeight="1" x14ac:dyDescent="0.2">
      <c r="B38" s="15" t="s">
        <v>44</v>
      </c>
      <c r="C38" s="7">
        <f t="shared" si="2"/>
        <v>24024</v>
      </c>
      <c r="D38" s="12">
        <f t="shared" si="3"/>
        <v>14.109521460286137</v>
      </c>
      <c r="E38" s="13">
        <v>8041</v>
      </c>
      <c r="F38" s="13">
        <v>15983</v>
      </c>
      <c r="G38" s="13">
        <v>8076</v>
      </c>
      <c r="H38" s="13">
        <v>4604</v>
      </c>
      <c r="I38" s="13">
        <v>7957</v>
      </c>
      <c r="J38" s="13">
        <v>3387</v>
      </c>
      <c r="K38" s="25"/>
    </row>
    <row r="39" spans="1:11" ht="15" customHeight="1" x14ac:dyDescent="0.2">
      <c r="B39" s="15" t="s">
        <v>45</v>
      </c>
      <c r="C39" s="17">
        <f>SUM(E39,F39)</f>
        <v>3521</v>
      </c>
      <c r="D39" s="12">
        <f>SUM(C39/C$8*100)</f>
        <v>2.0679164611083705</v>
      </c>
      <c r="E39" s="13">
        <v>1297</v>
      </c>
      <c r="F39" s="13">
        <v>2224</v>
      </c>
      <c r="G39" s="13">
        <v>1034</v>
      </c>
      <c r="H39" s="13">
        <v>822</v>
      </c>
      <c r="I39" s="13">
        <v>1174</v>
      </c>
      <c r="J39" s="13">
        <v>491</v>
      </c>
      <c r="K39" s="25"/>
    </row>
    <row r="40" spans="1:11" ht="15" customHeight="1" x14ac:dyDescent="0.2">
      <c r="B40" s="15" t="s">
        <v>46</v>
      </c>
      <c r="C40" s="17">
        <f>SUM(E40,F40)</f>
        <v>1334</v>
      </c>
      <c r="D40" s="12">
        <f>SUM(C40/C$8*100)</f>
        <v>0.78347076373716729</v>
      </c>
      <c r="E40" s="13">
        <v>642</v>
      </c>
      <c r="F40" s="13">
        <v>692</v>
      </c>
      <c r="G40" s="13">
        <v>250</v>
      </c>
      <c r="H40" s="13">
        <v>455</v>
      </c>
      <c r="I40" s="13">
        <v>464</v>
      </c>
      <c r="J40" s="13">
        <v>165</v>
      </c>
      <c r="K40" s="25"/>
    </row>
    <row r="41" spans="1:11" ht="15" customHeight="1" x14ac:dyDescent="0.2">
      <c r="B41" s="15" t="s">
        <v>47</v>
      </c>
      <c r="C41" s="7">
        <f>SUM(E41:F41)</f>
        <v>3588</v>
      </c>
      <c r="D41" s="12">
        <f>SUM(C41/C$8*100)</f>
        <v>2.1072661921206568</v>
      </c>
      <c r="E41" s="13">
        <v>399</v>
      </c>
      <c r="F41" s="13">
        <v>3189</v>
      </c>
      <c r="G41" s="13">
        <v>925</v>
      </c>
      <c r="H41" s="13">
        <v>835</v>
      </c>
      <c r="I41" s="13">
        <v>1536</v>
      </c>
      <c r="J41" s="13">
        <v>292</v>
      </c>
      <c r="K41" s="25"/>
    </row>
    <row r="42" spans="1:11" ht="15" customHeight="1" x14ac:dyDescent="0.2">
      <c r="B42" s="15" t="s">
        <v>48</v>
      </c>
      <c r="C42" s="7">
        <f t="shared" si="2"/>
        <v>6476</v>
      </c>
      <c r="D42" s="12">
        <f t="shared" si="3"/>
        <v>3.8034157915756337</v>
      </c>
      <c r="E42" s="13">
        <v>5237</v>
      </c>
      <c r="F42" s="13">
        <v>1239</v>
      </c>
      <c r="G42" s="13">
        <v>1302</v>
      </c>
      <c r="H42" s="13">
        <v>2940</v>
      </c>
      <c r="I42" s="13">
        <v>1316</v>
      </c>
      <c r="J42" s="13">
        <v>918</v>
      </c>
      <c r="K42" s="25"/>
    </row>
    <row r="43" spans="1:11" ht="17.45" customHeight="1" x14ac:dyDescent="0.2">
      <c r="A43" s="18" t="s">
        <v>49</v>
      </c>
      <c r="B43" s="18"/>
      <c r="C43" s="7">
        <f>SUM(E43:F43)</f>
        <v>2462</v>
      </c>
      <c r="D43" s="12">
        <f t="shared" si="3"/>
        <v>1.4459557873470059</v>
      </c>
      <c r="E43" s="19">
        <v>1233</v>
      </c>
      <c r="F43" s="19">
        <v>1229</v>
      </c>
      <c r="G43" s="19">
        <v>1048</v>
      </c>
      <c r="H43" s="19">
        <v>313</v>
      </c>
      <c r="I43" s="19">
        <v>436</v>
      </c>
      <c r="J43" s="14">
        <v>665</v>
      </c>
      <c r="K43" s="25"/>
    </row>
    <row r="44" spans="1:11" ht="17.45" customHeight="1" x14ac:dyDescent="0.2">
      <c r="A44" s="18" t="s">
        <v>50</v>
      </c>
      <c r="B44" s="18"/>
      <c r="C44" s="7">
        <f>SUM(C45:C49)</f>
        <v>76139</v>
      </c>
      <c r="D44" s="8">
        <f t="shared" ref="D44:J44" si="4">SUM(D45:D49)</f>
        <v>44.71715178424602</v>
      </c>
      <c r="E44" s="7">
        <f t="shared" si="4"/>
        <v>25568</v>
      </c>
      <c r="F44" s="7">
        <f t="shared" si="4"/>
        <v>50571</v>
      </c>
      <c r="G44" s="7">
        <f t="shared" si="4"/>
        <v>24769</v>
      </c>
      <c r="H44" s="7">
        <f t="shared" si="4"/>
        <v>18941</v>
      </c>
      <c r="I44" s="7">
        <f t="shared" si="4"/>
        <v>18914</v>
      </c>
      <c r="J44" s="9">
        <f t="shared" si="4"/>
        <v>13515</v>
      </c>
      <c r="K44" s="25"/>
    </row>
    <row r="45" spans="1:11" ht="16.5" customHeight="1" x14ac:dyDescent="0.2">
      <c r="B45" s="15" t="s">
        <v>57</v>
      </c>
      <c r="C45" s="7">
        <f>SUM(E45:F45)</f>
        <v>61741</v>
      </c>
      <c r="D45" s="12">
        <f t="shared" si="3"/>
        <v>36.261070782531071</v>
      </c>
      <c r="E45" s="19">
        <v>19424</v>
      </c>
      <c r="F45" s="19">
        <v>42317</v>
      </c>
      <c r="G45" s="19">
        <v>20896</v>
      </c>
      <c r="H45" s="19">
        <v>16369</v>
      </c>
      <c r="I45" s="19">
        <v>15673</v>
      </c>
      <c r="J45" s="14">
        <v>8803</v>
      </c>
      <c r="K45" s="25"/>
    </row>
    <row r="46" spans="1:11" ht="15" customHeight="1" x14ac:dyDescent="0.2">
      <c r="B46" s="15" t="s">
        <v>51</v>
      </c>
      <c r="C46" s="7">
        <f>SUM(E46:F46)</f>
        <v>1774</v>
      </c>
      <c r="D46" s="12">
        <f t="shared" si="3"/>
        <v>1.0418869076984518</v>
      </c>
      <c r="E46" s="19">
        <v>577</v>
      </c>
      <c r="F46" s="19">
        <v>1197</v>
      </c>
      <c r="G46" s="19">
        <v>849</v>
      </c>
      <c r="H46" s="19">
        <v>323</v>
      </c>
      <c r="I46" s="19">
        <v>448</v>
      </c>
      <c r="J46" s="14">
        <v>154</v>
      </c>
      <c r="K46" s="25"/>
    </row>
    <row r="47" spans="1:11" ht="15" customHeight="1" x14ac:dyDescent="0.2">
      <c r="B47" s="15" t="s">
        <v>52</v>
      </c>
      <c r="C47" s="7">
        <f>SUM(E47:F47)</f>
        <v>3100</v>
      </c>
      <c r="D47" s="12">
        <f t="shared" si="3"/>
        <v>1.8206591960908685</v>
      </c>
      <c r="E47" s="14">
        <v>1196</v>
      </c>
      <c r="F47" s="14">
        <v>1904</v>
      </c>
      <c r="G47" s="14">
        <v>721</v>
      </c>
      <c r="H47" s="14">
        <v>1035</v>
      </c>
      <c r="I47" s="14">
        <v>1209</v>
      </c>
      <c r="J47" s="14">
        <v>135</v>
      </c>
      <c r="K47" s="25"/>
    </row>
    <row r="48" spans="1:11" ht="15" customHeight="1" x14ac:dyDescent="0.2">
      <c r="B48" s="15" t="s">
        <v>53</v>
      </c>
      <c r="C48" s="17">
        <f>SUM(E48,F48)</f>
        <v>7264</v>
      </c>
      <c r="D48" s="12">
        <f t="shared" si="3"/>
        <v>4.2662156130335704</v>
      </c>
      <c r="E48" s="13">
        <v>3260</v>
      </c>
      <c r="F48" s="13">
        <v>4004</v>
      </c>
      <c r="G48" s="13">
        <v>1449</v>
      </c>
      <c r="H48" s="13">
        <v>841</v>
      </c>
      <c r="I48" s="13">
        <v>994</v>
      </c>
      <c r="J48" s="13">
        <v>3980</v>
      </c>
      <c r="K48" s="25"/>
    </row>
    <row r="49" spans="1:11" ht="15" customHeight="1" x14ac:dyDescent="0.2">
      <c r="B49" s="15" t="s">
        <v>54</v>
      </c>
      <c r="C49" s="7">
        <f>SUM(E49:F49)</f>
        <v>2260</v>
      </c>
      <c r="D49" s="12">
        <f t="shared" si="3"/>
        <v>1.3273192848920525</v>
      </c>
      <c r="E49" s="19">
        <v>1111</v>
      </c>
      <c r="F49" s="19">
        <v>1149</v>
      </c>
      <c r="G49" s="19">
        <v>854</v>
      </c>
      <c r="H49" s="19">
        <v>373</v>
      </c>
      <c r="I49" s="19">
        <v>590</v>
      </c>
      <c r="J49" s="14">
        <v>443</v>
      </c>
      <c r="K49" s="25"/>
    </row>
    <row r="50" spans="1:11" ht="6" customHeight="1" x14ac:dyDescent="0.2">
      <c r="A50" s="20"/>
      <c r="B50" s="21"/>
      <c r="C50" s="22"/>
      <c r="D50" s="22"/>
      <c r="E50" s="22"/>
      <c r="F50" s="22"/>
      <c r="G50" s="22"/>
      <c r="H50" s="22"/>
      <c r="I50" s="22"/>
      <c r="J50" s="23"/>
    </row>
    <row r="51" spans="1:11" ht="6" customHeight="1" x14ac:dyDescent="0.2">
      <c r="B51" s="24"/>
    </row>
    <row r="52" spans="1:11" ht="15.95" customHeight="1" x14ac:dyDescent="0.2">
      <c r="A52" s="28" t="s">
        <v>55</v>
      </c>
      <c r="B52" s="28"/>
      <c r="C52" s="28"/>
      <c r="D52" s="28"/>
      <c r="E52" s="28"/>
      <c r="F52" s="28"/>
      <c r="G52" s="28"/>
      <c r="H52" s="28"/>
      <c r="I52" s="28"/>
      <c r="J52" s="28"/>
    </row>
    <row r="53" spans="1:11" ht="15.95" customHeight="1" x14ac:dyDescent="0.2">
      <c r="A53" s="29" t="s">
        <v>56</v>
      </c>
      <c r="B53" s="29"/>
      <c r="C53" s="29"/>
      <c r="D53" s="29"/>
      <c r="E53" s="29"/>
      <c r="F53" s="29"/>
      <c r="G53" s="29"/>
      <c r="H53" s="29"/>
      <c r="I53" s="29"/>
      <c r="J53" s="29"/>
    </row>
    <row r="54" spans="1:11" ht="15.95" customHeight="1" x14ac:dyDescent="0.2">
      <c r="A54" s="30" t="s">
        <v>58</v>
      </c>
      <c r="B54" s="30"/>
      <c r="C54" s="30"/>
      <c r="D54" s="30"/>
      <c r="E54" s="30"/>
      <c r="F54" s="30"/>
      <c r="G54" s="30"/>
      <c r="H54" s="30"/>
      <c r="I54" s="30"/>
      <c r="J54" s="30"/>
    </row>
  </sheetData>
  <mergeCells count="12">
    <mergeCell ref="A8:B8"/>
    <mergeCell ref="A52:J52"/>
    <mergeCell ref="A53:J53"/>
    <mergeCell ref="A54:J54"/>
    <mergeCell ref="A1:J1"/>
    <mergeCell ref="A2:J2"/>
    <mergeCell ref="A4:B6"/>
    <mergeCell ref="C4:J4"/>
    <mergeCell ref="C5:C6"/>
    <mergeCell ref="D5:D6"/>
    <mergeCell ref="E5:F5"/>
    <mergeCell ref="G5:J5"/>
  </mergeCells>
  <printOptions horizontalCentered="1"/>
  <pageMargins left="0.74803149606299213" right="0.74803149606299213" top="0.98425196850393704" bottom="0.98425196850393704" header="0" footer="0"/>
  <pageSetup scale="80" orientation="portrait" r:id="rId1"/>
  <headerFooter alignWithMargins="0"/>
  <ignoredErrors>
    <ignoredError sqref="F9 C10:C43 C45:C47 C49 H9:I9 G9 J9" formulaRange="1"/>
    <ignoredError sqref="C44 C48" formula="1" formulaRange="1"/>
    <ignoredError sqref="D4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 33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JIMENEZ</dc:creator>
  <cp:lastModifiedBy>GRACIELA DE RIOS</cp:lastModifiedBy>
  <cp:lastPrinted>2026-07-22T16:01:52Z</cp:lastPrinted>
  <dcterms:created xsi:type="dcterms:W3CDTF">2026-02-19T19:05:36Z</dcterms:created>
  <dcterms:modified xsi:type="dcterms:W3CDTF">2026-08-17T20:10:40Z</dcterms:modified>
</cp:coreProperties>
</file>