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7375" windowHeight="10845"/>
  </bookViews>
  <sheets>
    <sheet name="Cuadro 41" sheetId="23" r:id="rId1"/>
  </sheets>
  <definedNames>
    <definedName name="_xlnm.Print_Titles" localSheetId="0">'Cuadro 41'!$1:$7</definedName>
  </definedNames>
  <calcPr calcId="152511"/>
</workbook>
</file>

<file path=xl/calcChain.xml><?xml version="1.0" encoding="utf-8"?>
<calcChain xmlns="http://schemas.openxmlformats.org/spreadsheetml/2006/main">
  <c r="C47" i="23" l="1"/>
  <c r="E45" i="23"/>
  <c r="C59" i="23"/>
  <c r="E35" i="23"/>
  <c r="C42" i="23"/>
  <c r="E22" i="23"/>
  <c r="E9" i="23"/>
  <c r="F9" i="23"/>
  <c r="G9" i="23"/>
  <c r="H9" i="23"/>
  <c r="I9" i="23"/>
  <c r="J9" i="23"/>
  <c r="C10" i="23"/>
  <c r="C11" i="23"/>
  <c r="C12" i="23"/>
  <c r="E13" i="23"/>
  <c r="F13" i="23"/>
  <c r="G13" i="23"/>
  <c r="H13" i="23"/>
  <c r="I13" i="23"/>
  <c r="J13" i="23"/>
  <c r="C14" i="23"/>
  <c r="C15" i="23"/>
  <c r="C16" i="23"/>
  <c r="C13" i="23" s="1"/>
  <c r="C17" i="23"/>
  <c r="C18" i="23"/>
  <c r="C19" i="23"/>
  <c r="C20" i="23"/>
  <c r="C21" i="23"/>
  <c r="F22" i="23"/>
  <c r="G22" i="23"/>
  <c r="H22" i="23"/>
  <c r="I22" i="23"/>
  <c r="I8" i="23" s="1"/>
  <c r="J22" i="23"/>
  <c r="C23" i="23"/>
  <c r="C24" i="23"/>
  <c r="C22" i="23" s="1"/>
  <c r="C25" i="23"/>
  <c r="C26" i="23"/>
  <c r="C27" i="23"/>
  <c r="C28" i="23"/>
  <c r="C29" i="23"/>
  <c r="C31" i="23"/>
  <c r="C32" i="23"/>
  <c r="C33" i="23"/>
  <c r="C34" i="23"/>
  <c r="F35" i="23"/>
  <c r="G35" i="23"/>
  <c r="H35" i="23"/>
  <c r="H8" i="23" s="1"/>
  <c r="I35" i="23"/>
  <c r="J35" i="23"/>
  <c r="C36" i="23"/>
  <c r="C35" i="23" s="1"/>
  <c r="C37" i="23"/>
  <c r="C38" i="23"/>
  <c r="C39" i="23"/>
  <c r="C40" i="23"/>
  <c r="C41" i="23"/>
  <c r="C43" i="23"/>
  <c r="C44" i="23"/>
  <c r="F45" i="23"/>
  <c r="G45" i="23"/>
  <c r="H45" i="23"/>
  <c r="I45" i="23"/>
  <c r="J45" i="23"/>
  <c r="C46" i="23"/>
  <c r="C48" i="23"/>
  <c r="C49" i="23"/>
  <c r="C50" i="23"/>
  <c r="C51" i="23"/>
  <c r="C52" i="23"/>
  <c r="C53" i="23"/>
  <c r="C54" i="23"/>
  <c r="C56" i="23"/>
  <c r="C57" i="23"/>
  <c r="C58" i="23"/>
  <c r="C60" i="23"/>
  <c r="C9" i="23"/>
  <c r="C45" i="23"/>
  <c r="J8" i="23"/>
  <c r="F8" i="23" l="1"/>
  <c r="E8" i="23"/>
  <c r="G8" i="23"/>
  <c r="C8" i="23"/>
  <c r="D31" i="23" s="1"/>
  <c r="D24" i="23" l="1"/>
  <c r="D12" i="23"/>
  <c r="D52" i="23"/>
  <c r="D47" i="23"/>
  <c r="D10" i="23"/>
  <c r="D14" i="23"/>
  <c r="D32" i="23"/>
  <c r="D26" i="23"/>
  <c r="D11" i="23"/>
  <c r="D33" i="23"/>
  <c r="D25" i="23"/>
  <c r="D53" i="23"/>
  <c r="D57" i="23"/>
  <c r="D40" i="23"/>
  <c r="D59" i="23"/>
  <c r="D29" i="23"/>
  <c r="D28" i="23"/>
  <c r="D34" i="23"/>
  <c r="D38" i="23"/>
  <c r="D51" i="23"/>
  <c r="D44" i="23"/>
  <c r="D20" i="23"/>
  <c r="D54" i="23"/>
  <c r="D21" i="23"/>
  <c r="D17" i="23"/>
  <c r="D42" i="23"/>
  <c r="D48" i="23"/>
  <c r="D58" i="23"/>
  <c r="D15" i="23"/>
  <c r="D18" i="23"/>
  <c r="D23" i="23"/>
  <c r="D49" i="23"/>
  <c r="D41" i="23"/>
  <c r="D46" i="23"/>
  <c r="D19" i="23"/>
  <c r="D37" i="23"/>
  <c r="D16" i="23"/>
  <c r="D50" i="23"/>
  <c r="D39" i="23"/>
  <c r="D56" i="23"/>
  <c r="D36" i="23"/>
  <c r="D27" i="23"/>
  <c r="D43" i="23"/>
  <c r="D60" i="23"/>
  <c r="D35" i="23" l="1"/>
  <c r="D9" i="23"/>
  <c r="D45" i="23"/>
  <c r="D22" i="23"/>
  <c r="D13" i="23"/>
  <c r="D8" i="23" l="1"/>
</calcChain>
</file>

<file path=xl/sharedStrings.xml><?xml version="1.0" encoding="utf-8"?>
<sst xmlns="http://schemas.openxmlformats.org/spreadsheetml/2006/main" count="94" uniqueCount="62">
  <si>
    <t>Servicio</t>
  </si>
  <si>
    <t>Total</t>
  </si>
  <si>
    <t>Sexo</t>
  </si>
  <si>
    <t>Hombres</t>
  </si>
  <si>
    <t>Mujeres</t>
  </si>
  <si>
    <t>Área Clínica</t>
  </si>
  <si>
    <t>Programas Médicos</t>
  </si>
  <si>
    <t>Área Quirúrgica (Cirugía General)</t>
  </si>
  <si>
    <t>TOTAL</t>
  </si>
  <si>
    <t>Clínica de Heridas</t>
  </si>
  <si>
    <t>Medicina General</t>
  </si>
  <si>
    <t>Servicios de Urgencias</t>
  </si>
  <si>
    <t>Medicina Interna</t>
  </si>
  <si>
    <t>Nefrología</t>
  </si>
  <si>
    <t>Ortopedia</t>
  </si>
  <si>
    <t>Pediatría</t>
  </si>
  <si>
    <t>Urología</t>
  </si>
  <si>
    <t>Crecimiento y Desarrollo</t>
  </si>
  <si>
    <t>Cuidados Paliativos</t>
  </si>
  <si>
    <t>Epidemiología</t>
  </si>
  <si>
    <t>Manipuladores de Alimentos</t>
  </si>
  <si>
    <t>Maternal</t>
  </si>
  <si>
    <t>Salud de Adultos</t>
  </si>
  <si>
    <t>Tercera Edad</t>
  </si>
  <si>
    <t>Electrocardiograma</t>
  </si>
  <si>
    <t>Estimulación Precoz</t>
  </si>
  <si>
    <t>Fisioterapeuta</t>
  </si>
  <si>
    <t>Fonoaudiología</t>
  </si>
  <si>
    <t>Nutrición</t>
  </si>
  <si>
    <t>Odontología</t>
  </si>
  <si>
    <t>Psicología</t>
  </si>
  <si>
    <t>Trabajo Social</t>
  </si>
  <si>
    <t>Adolescentes</t>
  </si>
  <si>
    <t>Inmunización</t>
  </si>
  <si>
    <t>Salud de Adulto</t>
  </si>
  <si>
    <t>Salud Mental</t>
  </si>
  <si>
    <t>- Cantidad nula o cero.</t>
  </si>
  <si>
    <t>Tipo de paciente</t>
  </si>
  <si>
    <t>Porcentaje (2)</t>
  </si>
  <si>
    <t>Asegurado</t>
  </si>
  <si>
    <t>Pensionado</t>
  </si>
  <si>
    <t>Dependiente</t>
  </si>
  <si>
    <t>No asegurado</t>
  </si>
  <si>
    <t>Servicios de Enfermería</t>
  </si>
  <si>
    <t>Área de Especialistas</t>
  </si>
  <si>
    <t>Departamento de Ginecobstetricia</t>
  </si>
  <si>
    <t>Consulta externa (1)</t>
  </si>
  <si>
    <t xml:space="preserve">Escolar </t>
  </si>
  <si>
    <t>Anestesiología</t>
  </si>
  <si>
    <t>Cuadro 41. CONSULTA EXTERNA EN EL HOSPITAL DOCTOR EZEQUIEL ABADÍA, POR SEXO</t>
  </si>
  <si>
    <t>0.0 Cuando la cantidad es menor a la mitad de la unidad o fracción decimal adoptada, para la expresión del dato.</t>
  </si>
  <si>
    <t>(2) De existir diferencia entre el total y los parciales, se debe al redondeo.</t>
  </si>
  <si>
    <t xml:space="preserve">Sistema de Atención Domiciliario </t>
  </si>
  <si>
    <t xml:space="preserve">   Integral (SADI)</t>
  </si>
  <si>
    <t>..</t>
  </si>
  <si>
    <t>(1) Un paciente es contabilizado tantas veces asista al consultorio médico.</t>
  </si>
  <si>
    <t>.. Dato no aplicable al grupo o categoría.</t>
  </si>
  <si>
    <t>Y TIPO DE PACIENTE, SEGÚN SERVICIO: AÑO 2025</t>
  </si>
  <si>
    <t>-</t>
  </si>
  <si>
    <t xml:space="preserve">Salud Ocupacional </t>
  </si>
  <si>
    <t>Servicios técnicos</t>
  </si>
  <si>
    <t>Fuente: Departamento de Registros y Estadística de Salud del Hospital Doctor Ezequiel Abadía.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</si>
</sst>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€&quot;_-;\-* #,##0.00\ &quot;€&quot;_-;_-* &quot;-&quot;??\ &quot;€&quot;_-;_-@_-"/>
    <numFmt numFmtId="165" formatCode="0.0"/>
    <numFmt numFmtId="166" formatCode="#,##0.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F243E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164" fontId="1" fillId="0" borderId="0" applyFont="0" applyFill="0" applyBorder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0" borderId="0"/>
    <xf numFmtId="0" fontId="1" fillId="23" borderId="5" applyNumberFormat="0" applyFont="0" applyAlignment="0" applyProtection="0"/>
    <xf numFmtId="0" fontId="12" fillId="16" borderId="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8" fillId="0" borderId="9" applyNumberFormat="0" applyFill="0" applyAlignment="0" applyProtection="0"/>
  </cellStyleXfs>
  <cellXfs count="49">
    <xf numFmtId="0" fontId="0" fillId="0" borderId="0" xfId="0"/>
    <xf numFmtId="0" fontId="20" fillId="0" borderId="10" xfId="0" applyFont="1" applyFill="1" applyBorder="1"/>
    <xf numFmtId="3" fontId="19" fillId="0" borderId="11" xfId="0" applyNumberFormat="1" applyFont="1" applyFill="1" applyBorder="1" applyAlignment="1" applyProtection="1">
      <alignment horizontal="right" vertical="justify"/>
    </xf>
    <xf numFmtId="0" fontId="1" fillId="0" borderId="0" xfId="0" applyFont="1"/>
    <xf numFmtId="0" fontId="1" fillId="0" borderId="0" xfId="0" applyFont="1" applyAlignment="1" applyProtection="1">
      <alignment horizontal="left"/>
    </xf>
    <xf numFmtId="0" fontId="20" fillId="0" borderId="12" xfId="0" applyFont="1" applyBorder="1"/>
    <xf numFmtId="37" fontId="20" fillId="0" borderId="11" xfId="0" applyNumberFormat="1" applyFont="1" applyFill="1" applyBorder="1" applyProtection="1"/>
    <xf numFmtId="165" fontId="20" fillId="0" borderId="11" xfId="0" applyNumberFormat="1" applyFont="1" applyFill="1" applyBorder="1" applyProtection="1"/>
    <xf numFmtId="0" fontId="20" fillId="0" borderId="11" xfId="0" applyFont="1" applyFill="1" applyBorder="1"/>
    <xf numFmtId="0" fontId="20" fillId="0" borderId="13" xfId="0" applyFont="1" applyFill="1" applyBorder="1"/>
    <xf numFmtId="165" fontId="20" fillId="0" borderId="14" xfId="0" applyNumberFormat="1" applyFont="1" applyFill="1" applyBorder="1"/>
    <xf numFmtId="0" fontId="22" fillId="0" borderId="0" xfId="0" applyFont="1"/>
    <xf numFmtId="0" fontId="23" fillId="0" borderId="0" xfId="0" applyFont="1"/>
    <xf numFmtId="0" fontId="23" fillId="0" borderId="10" xfId="0" applyFont="1" applyBorder="1"/>
    <xf numFmtId="3" fontId="19" fillId="0" borderId="11" xfId="0" applyNumberFormat="1" applyFont="1" applyFill="1" applyBorder="1" applyAlignment="1" applyProtection="1">
      <alignment horizontal="right"/>
    </xf>
    <xf numFmtId="3" fontId="20" fillId="0" borderId="11" xfId="0" applyNumberFormat="1" applyFont="1" applyFill="1" applyBorder="1" applyAlignment="1" applyProtection="1">
      <alignment horizontal="right"/>
    </xf>
    <xf numFmtId="165" fontId="20" fillId="0" borderId="11" xfId="0" applyNumberFormat="1" applyFont="1" applyFill="1" applyBorder="1" applyAlignment="1" applyProtection="1">
      <alignment horizontal="right"/>
    </xf>
    <xf numFmtId="3" fontId="19" fillId="0" borderId="15" xfId="0" applyNumberFormat="1" applyFont="1" applyFill="1" applyBorder="1" applyAlignment="1" applyProtection="1">
      <alignment horizontal="right"/>
    </xf>
    <xf numFmtId="3" fontId="1" fillId="0" borderId="11" xfId="0" applyNumberFormat="1" applyFont="1" applyFill="1" applyBorder="1" applyAlignment="1" applyProtection="1">
      <alignment horizontal="right"/>
    </xf>
    <xf numFmtId="3" fontId="21" fillId="0" borderId="11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20" fillId="0" borderId="0" xfId="0" applyFont="1"/>
    <xf numFmtId="166" fontId="19" fillId="0" borderId="11" xfId="0" applyNumberFormat="1" applyFont="1" applyFill="1" applyBorder="1" applyAlignment="1" applyProtection="1">
      <alignment horizontal="right"/>
    </xf>
    <xf numFmtId="166" fontId="21" fillId="0" borderId="11" xfId="0" applyNumberFormat="1" applyFont="1" applyFill="1" applyBorder="1" applyAlignment="1" applyProtection="1">
      <alignment horizontal="right"/>
    </xf>
    <xf numFmtId="3" fontId="20" fillId="0" borderId="15" xfId="0" applyNumberFormat="1" applyFont="1" applyFill="1" applyBorder="1" applyAlignment="1" applyProtection="1">
      <alignment horizontal="right"/>
    </xf>
    <xf numFmtId="166" fontId="19" fillId="0" borderId="15" xfId="0" applyNumberFormat="1" applyFont="1" applyFill="1" applyBorder="1" applyAlignment="1" applyProtection="1">
      <alignment horizontal="right"/>
    </xf>
    <xf numFmtId="0" fontId="23" fillId="0" borderId="16" xfId="0" applyFont="1" applyBorder="1"/>
    <xf numFmtId="0" fontId="20" fillId="0" borderId="0" xfId="0" applyFont="1" applyFill="1" applyBorder="1"/>
    <xf numFmtId="0" fontId="22" fillId="0" borderId="0" xfId="0" applyFont="1" applyAlignment="1" applyProtection="1">
      <alignment horizontal="left"/>
    </xf>
    <xf numFmtId="0" fontId="23" fillId="0" borderId="15" xfId="0" applyFont="1" applyBorder="1"/>
    <xf numFmtId="0" fontId="1" fillId="0" borderId="0" xfId="0" applyFont="1" applyAlignment="1" applyProtection="1"/>
    <xf numFmtId="3" fontId="23" fillId="0" borderId="0" xfId="0" applyNumberFormat="1" applyFont="1"/>
    <xf numFmtId="0" fontId="23" fillId="0" borderId="0" xfId="0" applyFont="1" applyBorder="1"/>
    <xf numFmtId="0" fontId="1" fillId="0" borderId="0" xfId="0" applyFont="1" applyBorder="1" applyAlignment="1">
      <alignment horizontal="center"/>
    </xf>
    <xf numFmtId="0" fontId="24" fillId="24" borderId="17" xfId="0" applyFont="1" applyFill="1" applyBorder="1" applyAlignment="1" applyProtection="1">
      <alignment horizontal="center" vertical="center" wrapText="1"/>
    </xf>
    <xf numFmtId="0" fontId="24" fillId="24" borderId="18" xfId="0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Alignment="1">
      <alignment horizontal="center"/>
    </xf>
    <xf numFmtId="0" fontId="24" fillId="24" borderId="17" xfId="0" applyFont="1" applyFill="1" applyBorder="1" applyAlignment="1">
      <alignment horizontal="center" vertical="center" wrapText="1"/>
    </xf>
    <xf numFmtId="0" fontId="24" fillId="24" borderId="18" xfId="0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left"/>
    </xf>
    <xf numFmtId="0" fontId="24" fillId="24" borderId="17" xfId="0" applyFont="1" applyFill="1" applyBorder="1" applyAlignment="1" applyProtection="1">
      <alignment horizontal="center" vertical="center" wrapText="1"/>
    </xf>
    <xf numFmtId="0" fontId="24" fillId="24" borderId="18" xfId="0" applyFont="1" applyFill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center"/>
    </xf>
    <xf numFmtId="0" fontId="21" fillId="0" borderId="12" xfId="0" applyFont="1" applyBorder="1" applyAlignment="1" applyProtection="1">
      <alignment horizontal="center"/>
    </xf>
    <xf numFmtId="0" fontId="24" fillId="24" borderId="19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/>
    </xf>
  </cellXfs>
  <cellStyles count="44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Neutral 2" xfId="33"/>
    <cellStyle name="Normal" xfId="0" builtinId="0"/>
    <cellStyle name="Normal 2" xfId="34"/>
    <cellStyle name="Notas 2" xfId="35"/>
    <cellStyle name="Salida 2" xfId="36"/>
    <cellStyle name="Texto de advertencia 2" xfId="37"/>
    <cellStyle name="Texto explicativo 2" xfId="38"/>
    <cellStyle name="Título 1 2" xfId="39"/>
    <cellStyle name="Título 2 2" xfId="40"/>
    <cellStyle name="Título 3 2" xfId="41"/>
    <cellStyle name="Título 4" xfId="42"/>
    <cellStyle name="Total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zoomScaleNormal="100" workbookViewId="0">
      <selection sqref="A1:J1"/>
    </sheetView>
  </sheetViews>
  <sheetFormatPr baseColWidth="10" defaultRowHeight="12.75" x14ac:dyDescent="0.2"/>
  <cols>
    <col min="1" max="1" width="1.7109375" style="12" customWidth="1"/>
    <col min="2" max="2" width="29.28515625" style="12" customWidth="1"/>
    <col min="3" max="3" width="9" style="12" customWidth="1"/>
    <col min="4" max="4" width="10.5703125" style="12" customWidth="1"/>
    <col min="5" max="6" width="9" style="12" customWidth="1"/>
    <col min="7" max="7" width="10.5703125" style="12" customWidth="1"/>
    <col min="8" max="8" width="11.42578125" style="12" customWidth="1"/>
    <col min="9" max="9" width="12.42578125" style="12" customWidth="1"/>
    <col min="10" max="10" width="10.28515625" style="12" customWidth="1"/>
    <col min="11" max="16384" width="11.42578125" style="12"/>
  </cols>
  <sheetData>
    <row r="1" spans="1:11" ht="18" customHeight="1" x14ac:dyDescent="0.2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</row>
    <row r="2" spans="1:11" ht="18" customHeight="1" x14ac:dyDescent="0.2">
      <c r="A2" s="39" t="s">
        <v>57</v>
      </c>
      <c r="B2" s="39"/>
      <c r="C2" s="39"/>
      <c r="D2" s="39"/>
      <c r="E2" s="39"/>
      <c r="F2" s="39"/>
      <c r="G2" s="39"/>
      <c r="H2" s="39"/>
      <c r="I2" s="39"/>
      <c r="J2" s="39"/>
    </row>
    <row r="3" spans="1:11" ht="12.2" customHeight="1" x14ac:dyDescent="0.2">
      <c r="A3" s="32"/>
      <c r="B3" s="33"/>
      <c r="C3" s="33"/>
      <c r="D3" s="33"/>
      <c r="E3" s="33"/>
      <c r="F3" s="33"/>
      <c r="G3" s="33"/>
      <c r="H3" s="33"/>
      <c r="I3" s="33"/>
      <c r="J3" s="33"/>
    </row>
    <row r="4" spans="1:11" s="11" customFormat="1" ht="24.95" customHeight="1" x14ac:dyDescent="0.2">
      <c r="A4" s="47" t="s">
        <v>0</v>
      </c>
      <c r="B4" s="43"/>
      <c r="C4" s="40" t="s">
        <v>46</v>
      </c>
      <c r="D4" s="40"/>
      <c r="E4" s="40"/>
      <c r="F4" s="40"/>
      <c r="G4" s="40"/>
      <c r="H4" s="40"/>
      <c r="I4" s="40"/>
      <c r="J4" s="41"/>
    </row>
    <row r="5" spans="1:11" s="11" customFormat="1" ht="24.95" customHeight="1" x14ac:dyDescent="0.2">
      <c r="A5" s="47"/>
      <c r="B5" s="43"/>
      <c r="C5" s="40" t="s">
        <v>1</v>
      </c>
      <c r="D5" s="43" t="s">
        <v>38</v>
      </c>
      <c r="E5" s="40" t="s">
        <v>2</v>
      </c>
      <c r="F5" s="40"/>
      <c r="G5" s="43" t="s">
        <v>37</v>
      </c>
      <c r="H5" s="43"/>
      <c r="I5" s="43"/>
      <c r="J5" s="44"/>
    </row>
    <row r="6" spans="1:11" s="11" customFormat="1" ht="35.1" customHeight="1" x14ac:dyDescent="0.2">
      <c r="A6" s="47"/>
      <c r="B6" s="43"/>
      <c r="C6" s="40"/>
      <c r="D6" s="43"/>
      <c r="E6" s="34" t="s">
        <v>3</v>
      </c>
      <c r="F6" s="34" t="s">
        <v>4</v>
      </c>
      <c r="G6" s="34" t="s">
        <v>39</v>
      </c>
      <c r="H6" s="34" t="s">
        <v>40</v>
      </c>
      <c r="I6" s="34" t="s">
        <v>41</v>
      </c>
      <c r="J6" s="35" t="s">
        <v>42</v>
      </c>
    </row>
    <row r="7" spans="1:11" ht="12.2" customHeight="1" x14ac:dyDescent="0.2">
      <c r="B7" s="27"/>
      <c r="C7" s="8"/>
      <c r="D7" s="8"/>
      <c r="E7" s="8"/>
      <c r="F7" s="8"/>
      <c r="G7" s="2"/>
      <c r="H7" s="2"/>
      <c r="I7" s="2"/>
      <c r="J7" s="2"/>
    </row>
    <row r="8" spans="1:11" ht="24.95" customHeight="1" x14ac:dyDescent="0.2">
      <c r="A8" s="45" t="s">
        <v>8</v>
      </c>
      <c r="B8" s="46"/>
      <c r="C8" s="14">
        <f t="shared" ref="C8:J8" si="0">SUM(C9,C13,C20,C21,C22,C35,C45)</f>
        <v>185621</v>
      </c>
      <c r="D8" s="22">
        <f t="shared" si="0"/>
        <v>100</v>
      </c>
      <c r="E8" s="14">
        <f>SUM(E9,E13,E20,E21,E22,E35,E45)</f>
        <v>76954</v>
      </c>
      <c r="F8" s="14">
        <f t="shared" si="0"/>
        <v>108667</v>
      </c>
      <c r="G8" s="14">
        <f t="shared" si="0"/>
        <v>28956</v>
      </c>
      <c r="H8" s="14">
        <f t="shared" si="0"/>
        <v>10620</v>
      </c>
      <c r="I8" s="14">
        <f t="shared" si="0"/>
        <v>69203</v>
      </c>
      <c r="J8" s="14">
        <f t="shared" si="0"/>
        <v>76842</v>
      </c>
      <c r="K8" s="31"/>
    </row>
    <row r="9" spans="1:11" ht="24.75" customHeight="1" x14ac:dyDescent="0.2">
      <c r="A9" s="20" t="s">
        <v>5</v>
      </c>
      <c r="C9" s="14">
        <f t="shared" ref="C9:J9" si="1">SUM(C10:C12)</f>
        <v>77650</v>
      </c>
      <c r="D9" s="22">
        <f t="shared" si="1"/>
        <v>41.832551273832166</v>
      </c>
      <c r="E9" s="14">
        <f t="shared" si="1"/>
        <v>34290</v>
      </c>
      <c r="F9" s="14">
        <f t="shared" si="1"/>
        <v>43360</v>
      </c>
      <c r="G9" s="14">
        <f t="shared" si="1"/>
        <v>13434</v>
      </c>
      <c r="H9" s="14">
        <f t="shared" si="1"/>
        <v>2865</v>
      </c>
      <c r="I9" s="14">
        <f t="shared" si="1"/>
        <v>26541</v>
      </c>
      <c r="J9" s="14">
        <f t="shared" si="1"/>
        <v>34810</v>
      </c>
      <c r="K9" s="31"/>
    </row>
    <row r="10" spans="1:11" ht="20.100000000000001" customHeight="1" x14ac:dyDescent="0.2">
      <c r="B10" s="5" t="s">
        <v>9</v>
      </c>
      <c r="C10" s="14">
        <f t="shared" ref="C10:C19" si="2">SUM(E10,F10)</f>
        <v>3035</v>
      </c>
      <c r="D10" s="16">
        <f t="shared" ref="D10:D21" si="3">SUM(C10/C$8*100)</f>
        <v>1.6350520684620813</v>
      </c>
      <c r="E10" s="15">
        <v>1600</v>
      </c>
      <c r="F10" s="15">
        <v>1435</v>
      </c>
      <c r="G10" s="15">
        <v>435</v>
      </c>
      <c r="H10" s="15">
        <v>744</v>
      </c>
      <c r="I10" s="15">
        <v>1846</v>
      </c>
      <c r="J10" s="15">
        <v>10</v>
      </c>
      <c r="K10" s="31"/>
    </row>
    <row r="11" spans="1:11" ht="18.600000000000001" customHeight="1" x14ac:dyDescent="0.2">
      <c r="B11" s="5" t="s">
        <v>10</v>
      </c>
      <c r="C11" s="14">
        <f t="shared" si="2"/>
        <v>20341</v>
      </c>
      <c r="D11" s="16">
        <f t="shared" si="3"/>
        <v>10.958350617656407</v>
      </c>
      <c r="E11" s="15">
        <v>7699</v>
      </c>
      <c r="F11" s="15">
        <v>12642</v>
      </c>
      <c r="G11" s="15">
        <v>3986</v>
      </c>
      <c r="H11" s="15">
        <v>1504</v>
      </c>
      <c r="I11" s="15">
        <v>8163</v>
      </c>
      <c r="J11" s="15">
        <v>6688</v>
      </c>
      <c r="K11" s="31"/>
    </row>
    <row r="12" spans="1:11" ht="18.600000000000001" customHeight="1" x14ac:dyDescent="0.2">
      <c r="B12" s="4" t="s">
        <v>11</v>
      </c>
      <c r="C12" s="14">
        <f t="shared" si="2"/>
        <v>54274</v>
      </c>
      <c r="D12" s="16">
        <f>SUM(C12/C$8*100)</f>
        <v>29.239148587713675</v>
      </c>
      <c r="E12" s="15">
        <v>24991</v>
      </c>
      <c r="F12" s="15">
        <v>29283</v>
      </c>
      <c r="G12" s="15">
        <v>9013</v>
      </c>
      <c r="H12" s="15">
        <v>617</v>
      </c>
      <c r="I12" s="15">
        <v>16532</v>
      </c>
      <c r="J12" s="15">
        <v>28112</v>
      </c>
      <c r="K12" s="31"/>
    </row>
    <row r="13" spans="1:11" ht="27.6" customHeight="1" x14ac:dyDescent="0.2">
      <c r="A13" s="20" t="s">
        <v>44</v>
      </c>
      <c r="C13" s="17">
        <f t="shared" ref="C13:J13" si="4">SUM(C14:C19)</f>
        <v>19314</v>
      </c>
      <c r="D13" s="25">
        <f t="shared" si="4"/>
        <v>10.405072701903341</v>
      </c>
      <c r="E13" s="17">
        <f t="shared" si="4"/>
        <v>10097</v>
      </c>
      <c r="F13" s="17">
        <f t="shared" si="4"/>
        <v>9217</v>
      </c>
      <c r="G13" s="17">
        <f t="shared" si="4"/>
        <v>2140</v>
      </c>
      <c r="H13" s="17">
        <f t="shared" si="4"/>
        <v>1711</v>
      </c>
      <c r="I13" s="17">
        <f t="shared" si="4"/>
        <v>8366</v>
      </c>
      <c r="J13" s="14">
        <f t="shared" si="4"/>
        <v>7097</v>
      </c>
      <c r="K13" s="31"/>
    </row>
    <row r="14" spans="1:11" ht="20.100000000000001" customHeight="1" x14ac:dyDescent="0.2">
      <c r="B14" s="5" t="s">
        <v>48</v>
      </c>
      <c r="C14" s="14">
        <f t="shared" si="2"/>
        <v>861</v>
      </c>
      <c r="D14" s="16">
        <f>SUM(C14/C$8*100)</f>
        <v>0.46384837922433347</v>
      </c>
      <c r="E14" s="15">
        <v>353</v>
      </c>
      <c r="F14" s="15">
        <v>508</v>
      </c>
      <c r="G14" s="15">
        <v>246</v>
      </c>
      <c r="H14" s="15">
        <v>110</v>
      </c>
      <c r="I14" s="15">
        <v>236</v>
      </c>
      <c r="J14" s="15">
        <v>269</v>
      </c>
      <c r="K14" s="31"/>
    </row>
    <row r="15" spans="1:11" ht="17.45" customHeight="1" x14ac:dyDescent="0.2">
      <c r="B15" s="5" t="s">
        <v>12</v>
      </c>
      <c r="C15" s="14">
        <f>SUM(E15,F15)</f>
        <v>4504</v>
      </c>
      <c r="D15" s="16">
        <f>SUM(C15/C$8*100)</f>
        <v>2.4264495935265944</v>
      </c>
      <c r="E15" s="15">
        <v>1803</v>
      </c>
      <c r="F15" s="15">
        <v>2701</v>
      </c>
      <c r="G15" s="15">
        <v>627</v>
      </c>
      <c r="H15" s="15">
        <v>572</v>
      </c>
      <c r="I15" s="15">
        <v>2162</v>
      </c>
      <c r="J15" s="15">
        <v>1143</v>
      </c>
      <c r="K15" s="31"/>
    </row>
    <row r="16" spans="1:11" ht="17.45" customHeight="1" x14ac:dyDescent="0.2">
      <c r="B16" s="4" t="s">
        <v>13</v>
      </c>
      <c r="C16" s="14">
        <f t="shared" si="2"/>
        <v>1422</v>
      </c>
      <c r="D16" s="16">
        <f t="shared" si="3"/>
        <v>0.76607711411963086</v>
      </c>
      <c r="E16" s="18">
        <v>993</v>
      </c>
      <c r="F16" s="18">
        <v>429</v>
      </c>
      <c r="G16" s="15">
        <v>137</v>
      </c>
      <c r="H16" s="15">
        <v>197</v>
      </c>
      <c r="I16" s="15">
        <v>497</v>
      </c>
      <c r="J16" s="15">
        <v>591</v>
      </c>
      <c r="K16" s="31"/>
    </row>
    <row r="17" spans="1:11" ht="17.45" customHeight="1" x14ac:dyDescent="0.2">
      <c r="B17" s="4" t="s">
        <v>14</v>
      </c>
      <c r="C17" s="14">
        <f t="shared" si="2"/>
        <v>2967</v>
      </c>
      <c r="D17" s="16">
        <f t="shared" si="3"/>
        <v>1.5984182824141664</v>
      </c>
      <c r="E17" s="18">
        <v>1268</v>
      </c>
      <c r="F17" s="18">
        <v>1699</v>
      </c>
      <c r="G17" s="18">
        <v>554</v>
      </c>
      <c r="H17" s="18">
        <v>288</v>
      </c>
      <c r="I17" s="18">
        <v>1279</v>
      </c>
      <c r="J17" s="18">
        <v>846</v>
      </c>
      <c r="K17" s="31"/>
    </row>
    <row r="18" spans="1:11" ht="17.45" customHeight="1" x14ac:dyDescent="0.2">
      <c r="B18" s="4" t="s">
        <v>15</v>
      </c>
      <c r="C18" s="14">
        <f t="shared" si="2"/>
        <v>6762</v>
      </c>
      <c r="D18" s="16">
        <f t="shared" si="3"/>
        <v>3.6429067831764721</v>
      </c>
      <c r="E18" s="18">
        <v>3484</v>
      </c>
      <c r="F18" s="18">
        <v>3278</v>
      </c>
      <c r="G18" s="15" t="s">
        <v>54</v>
      </c>
      <c r="H18" s="15" t="s">
        <v>54</v>
      </c>
      <c r="I18" s="18">
        <v>3180</v>
      </c>
      <c r="J18" s="18">
        <v>3582</v>
      </c>
      <c r="K18" s="31"/>
    </row>
    <row r="19" spans="1:11" ht="17.45" customHeight="1" x14ac:dyDescent="0.2">
      <c r="B19" s="4" t="s">
        <v>16</v>
      </c>
      <c r="C19" s="14">
        <f t="shared" si="2"/>
        <v>2798</v>
      </c>
      <c r="D19" s="16">
        <f t="shared" si="3"/>
        <v>1.5073725494421428</v>
      </c>
      <c r="E19" s="18">
        <v>2196</v>
      </c>
      <c r="F19" s="18">
        <v>602</v>
      </c>
      <c r="G19" s="18">
        <v>576</v>
      </c>
      <c r="H19" s="18">
        <v>544</v>
      </c>
      <c r="I19" s="18">
        <v>1012</v>
      </c>
      <c r="J19" s="18">
        <v>666</v>
      </c>
      <c r="K19" s="31"/>
    </row>
    <row r="20" spans="1:11" ht="24.95" customHeight="1" x14ac:dyDescent="0.2">
      <c r="A20" s="20" t="s">
        <v>7</v>
      </c>
      <c r="C20" s="14">
        <f>SUM(E20,F20)</f>
        <v>1954</v>
      </c>
      <c r="D20" s="16">
        <f t="shared" si="3"/>
        <v>1.0526826167297882</v>
      </c>
      <c r="E20" s="24">
        <v>805</v>
      </c>
      <c r="F20" s="24">
        <v>1149</v>
      </c>
      <c r="G20" s="24">
        <v>417</v>
      </c>
      <c r="H20" s="24">
        <v>145</v>
      </c>
      <c r="I20" s="24">
        <v>688</v>
      </c>
      <c r="J20" s="15">
        <v>704</v>
      </c>
      <c r="K20" s="31"/>
    </row>
    <row r="21" spans="1:11" ht="24.95" customHeight="1" x14ac:dyDescent="0.2">
      <c r="A21" s="4" t="s">
        <v>45</v>
      </c>
      <c r="C21" s="14">
        <f>SUM(E21,F21)</f>
        <v>4980</v>
      </c>
      <c r="D21" s="16">
        <f t="shared" si="3"/>
        <v>2.6828860958619987</v>
      </c>
      <c r="E21" s="15" t="s">
        <v>54</v>
      </c>
      <c r="F21" s="18">
        <v>4980</v>
      </c>
      <c r="G21" s="18">
        <v>1139</v>
      </c>
      <c r="H21" s="18">
        <v>63</v>
      </c>
      <c r="I21" s="18">
        <v>1089</v>
      </c>
      <c r="J21" s="18">
        <v>2689</v>
      </c>
      <c r="K21" s="31"/>
    </row>
    <row r="22" spans="1:11" ht="24.75" customHeight="1" x14ac:dyDescent="0.2">
      <c r="A22" s="4" t="s">
        <v>6</v>
      </c>
      <c r="C22" s="19">
        <f t="shared" ref="C22:J22" si="5">SUM(C23:C34)</f>
        <v>11768</v>
      </c>
      <c r="D22" s="23">
        <f t="shared" si="5"/>
        <v>6.3397999148803201</v>
      </c>
      <c r="E22" s="19">
        <f t="shared" si="5"/>
        <v>3777</v>
      </c>
      <c r="F22" s="19">
        <f t="shared" si="5"/>
        <v>7991</v>
      </c>
      <c r="G22" s="19">
        <f t="shared" si="5"/>
        <v>1197</v>
      </c>
      <c r="H22" s="19">
        <f t="shared" si="5"/>
        <v>1022</v>
      </c>
      <c r="I22" s="19">
        <f t="shared" si="5"/>
        <v>5561</v>
      </c>
      <c r="J22" s="19">
        <f t="shared" si="5"/>
        <v>3988</v>
      </c>
      <c r="K22" s="31"/>
    </row>
    <row r="23" spans="1:11" ht="17.45" customHeight="1" x14ac:dyDescent="0.2">
      <c r="B23" s="5" t="s">
        <v>32</v>
      </c>
      <c r="C23" s="14">
        <f>SUM(E23,F23)</f>
        <v>536</v>
      </c>
      <c r="D23" s="16">
        <f>SUM(C23/C$8*100)</f>
        <v>0.28876043120121109</v>
      </c>
      <c r="E23" s="18">
        <v>245</v>
      </c>
      <c r="F23" s="18">
        <v>291</v>
      </c>
      <c r="G23" s="15" t="s">
        <v>54</v>
      </c>
      <c r="H23" s="15" t="s">
        <v>54</v>
      </c>
      <c r="I23" s="18">
        <v>297</v>
      </c>
      <c r="J23" s="18">
        <v>239</v>
      </c>
      <c r="K23" s="31"/>
    </row>
    <row r="24" spans="1:11" ht="17.45" customHeight="1" x14ac:dyDescent="0.2">
      <c r="B24" s="4" t="s">
        <v>17</v>
      </c>
      <c r="C24" s="14">
        <f>SUM(E24,F24)</f>
        <v>12</v>
      </c>
      <c r="D24" s="16">
        <f>SUM(C24/C$8*100)</f>
        <v>6.4647857731614418E-3</v>
      </c>
      <c r="E24" s="18">
        <v>8</v>
      </c>
      <c r="F24" s="18">
        <v>4</v>
      </c>
      <c r="G24" s="15" t="s">
        <v>54</v>
      </c>
      <c r="H24" s="15" t="s">
        <v>54</v>
      </c>
      <c r="I24" s="18">
        <v>10</v>
      </c>
      <c r="J24" s="18">
        <v>2</v>
      </c>
      <c r="K24" s="31"/>
    </row>
    <row r="25" spans="1:11" ht="17.45" customHeight="1" x14ac:dyDescent="0.2">
      <c r="B25" s="4" t="s">
        <v>18</v>
      </c>
      <c r="C25" s="14">
        <f>SUM(E25,F25)</f>
        <v>1666</v>
      </c>
      <c r="D25" s="16">
        <f>SUM(C25/C$8*100)</f>
        <v>0.8975277581739135</v>
      </c>
      <c r="E25" s="18">
        <v>672</v>
      </c>
      <c r="F25" s="18">
        <v>994</v>
      </c>
      <c r="G25" s="18">
        <v>140</v>
      </c>
      <c r="H25" s="18">
        <v>238</v>
      </c>
      <c r="I25" s="18">
        <v>706</v>
      </c>
      <c r="J25" s="18">
        <v>582</v>
      </c>
      <c r="K25" s="31"/>
    </row>
    <row r="26" spans="1:11" ht="17.45" customHeight="1" x14ac:dyDescent="0.2">
      <c r="B26" s="4" t="s">
        <v>19</v>
      </c>
      <c r="C26" s="14">
        <f t="shared" ref="C26:C34" si="6">SUM(E26,F26)</f>
        <v>77</v>
      </c>
      <c r="D26" s="16">
        <f t="shared" ref="D26:D34" si="7">SUM(C26/C$8*100)</f>
        <v>4.1482375377785916E-2</v>
      </c>
      <c r="E26" s="18">
        <v>49</v>
      </c>
      <c r="F26" s="18">
        <v>28</v>
      </c>
      <c r="G26" s="18">
        <v>15</v>
      </c>
      <c r="H26" s="15" t="s">
        <v>58</v>
      </c>
      <c r="I26" s="18">
        <v>20</v>
      </c>
      <c r="J26" s="18">
        <v>42</v>
      </c>
      <c r="K26" s="31"/>
    </row>
    <row r="27" spans="1:11" ht="17.45" customHeight="1" x14ac:dyDescent="0.2">
      <c r="B27" s="4" t="s">
        <v>47</v>
      </c>
      <c r="C27" s="14">
        <f>SUM(E27,F27)</f>
        <v>129</v>
      </c>
      <c r="D27" s="16">
        <f>SUM(C27/C$8*100)</f>
        <v>6.94964470614855E-2</v>
      </c>
      <c r="E27" s="18">
        <v>68</v>
      </c>
      <c r="F27" s="18">
        <v>61</v>
      </c>
      <c r="G27" s="18" t="s">
        <v>54</v>
      </c>
      <c r="H27" s="18" t="s">
        <v>54</v>
      </c>
      <c r="I27" s="18">
        <v>87</v>
      </c>
      <c r="J27" s="18">
        <v>42</v>
      </c>
      <c r="K27" s="31"/>
    </row>
    <row r="28" spans="1:11" ht="17.45" customHeight="1" x14ac:dyDescent="0.2">
      <c r="B28" s="4" t="s">
        <v>20</v>
      </c>
      <c r="C28" s="14">
        <f>SUM(E28,F28)</f>
        <v>566</v>
      </c>
      <c r="D28" s="16">
        <f>SUM(C28/C$8*100)</f>
        <v>0.30492239563411466</v>
      </c>
      <c r="E28" s="18">
        <v>275</v>
      </c>
      <c r="F28" s="18">
        <v>291</v>
      </c>
      <c r="G28" s="18">
        <v>175</v>
      </c>
      <c r="H28" s="18">
        <v>16</v>
      </c>
      <c r="I28" s="18">
        <v>112</v>
      </c>
      <c r="J28" s="18">
        <v>263</v>
      </c>
      <c r="K28" s="31"/>
    </row>
    <row r="29" spans="1:11" ht="17.45" customHeight="1" x14ac:dyDescent="0.2">
      <c r="B29" s="4" t="s">
        <v>21</v>
      </c>
      <c r="C29" s="14">
        <f t="shared" si="6"/>
        <v>1278</v>
      </c>
      <c r="D29" s="16">
        <f t="shared" si="7"/>
        <v>0.68849968484169355</v>
      </c>
      <c r="E29" s="15" t="s">
        <v>54</v>
      </c>
      <c r="F29" s="18">
        <v>1278</v>
      </c>
      <c r="G29" s="18">
        <v>151</v>
      </c>
      <c r="H29" s="15" t="s">
        <v>58</v>
      </c>
      <c r="I29" s="18">
        <v>72</v>
      </c>
      <c r="J29" s="18">
        <v>1055</v>
      </c>
      <c r="K29" s="31"/>
    </row>
    <row r="30" spans="1:11" ht="17.45" customHeight="1" x14ac:dyDescent="0.2">
      <c r="B30" s="4" t="s">
        <v>52</v>
      </c>
      <c r="C30" s="29"/>
      <c r="D30" s="29"/>
      <c r="E30" s="29"/>
      <c r="F30" s="29"/>
      <c r="G30" s="29"/>
      <c r="H30" s="29"/>
      <c r="I30" s="29"/>
      <c r="K30" s="31"/>
    </row>
    <row r="31" spans="1:11" ht="14.25" customHeight="1" x14ac:dyDescent="0.2">
      <c r="B31" s="4" t="s">
        <v>53</v>
      </c>
      <c r="C31" s="14">
        <f>SUM(E31,F31)</f>
        <v>1085</v>
      </c>
      <c r="D31" s="16">
        <f>SUM(C31/C$8*100)</f>
        <v>0.58452438032334697</v>
      </c>
      <c r="E31" s="18">
        <v>441</v>
      </c>
      <c r="F31" s="18">
        <v>644</v>
      </c>
      <c r="G31" s="18">
        <v>11</v>
      </c>
      <c r="H31" s="18">
        <v>146</v>
      </c>
      <c r="I31" s="18">
        <v>894</v>
      </c>
      <c r="J31" s="15">
        <v>34</v>
      </c>
      <c r="K31" s="31"/>
    </row>
    <row r="32" spans="1:11" ht="17.45" customHeight="1" x14ac:dyDescent="0.2">
      <c r="B32" s="4" t="s">
        <v>22</v>
      </c>
      <c r="C32" s="14">
        <f t="shared" si="6"/>
        <v>2932</v>
      </c>
      <c r="D32" s="16">
        <f t="shared" si="7"/>
        <v>1.5795626572424455</v>
      </c>
      <c r="E32" s="18">
        <v>826</v>
      </c>
      <c r="F32" s="18">
        <v>2106</v>
      </c>
      <c r="G32" s="18">
        <v>630</v>
      </c>
      <c r="H32" s="15">
        <v>216</v>
      </c>
      <c r="I32" s="18">
        <v>1314</v>
      </c>
      <c r="J32" s="18">
        <v>772</v>
      </c>
      <c r="K32" s="31"/>
    </row>
    <row r="33" spans="1:11" ht="17.45" customHeight="1" x14ac:dyDescent="0.2">
      <c r="B33" s="4" t="s">
        <v>35</v>
      </c>
      <c r="C33" s="14">
        <f t="shared" si="6"/>
        <v>1479</v>
      </c>
      <c r="D33" s="16">
        <f t="shared" si="7"/>
        <v>0.79678484654214765</v>
      </c>
      <c r="E33" s="18">
        <v>571</v>
      </c>
      <c r="F33" s="18">
        <v>908</v>
      </c>
      <c r="G33" s="18">
        <v>54</v>
      </c>
      <c r="H33" s="18">
        <v>52</v>
      </c>
      <c r="I33" s="18">
        <v>719</v>
      </c>
      <c r="J33" s="18">
        <v>654</v>
      </c>
      <c r="K33" s="31"/>
    </row>
    <row r="34" spans="1:11" ht="17.45" customHeight="1" x14ac:dyDescent="0.2">
      <c r="B34" s="4" t="s">
        <v>23</v>
      </c>
      <c r="C34" s="14">
        <f t="shared" si="6"/>
        <v>2008</v>
      </c>
      <c r="D34" s="16">
        <f t="shared" si="7"/>
        <v>1.0817741527090146</v>
      </c>
      <c r="E34" s="18">
        <v>622</v>
      </c>
      <c r="F34" s="18">
        <v>1386</v>
      </c>
      <c r="G34" s="18">
        <v>21</v>
      </c>
      <c r="H34" s="18">
        <v>354</v>
      </c>
      <c r="I34" s="18">
        <v>1330</v>
      </c>
      <c r="J34" s="18">
        <v>303</v>
      </c>
      <c r="K34" s="31"/>
    </row>
    <row r="35" spans="1:11" ht="24.75" customHeight="1" x14ac:dyDescent="0.2">
      <c r="A35" s="21" t="s">
        <v>60</v>
      </c>
      <c r="C35" s="14">
        <f>SUM(C36:C44)</f>
        <v>52186</v>
      </c>
      <c r="D35" s="22">
        <f t="shared" ref="D35:J35" si="8">SUM(D36:D44)</f>
        <v>28.114275863183583</v>
      </c>
      <c r="E35" s="14">
        <f>SUM(E36:E44)</f>
        <v>23449</v>
      </c>
      <c r="F35" s="14">
        <f t="shared" si="8"/>
        <v>28737</v>
      </c>
      <c r="G35" s="14">
        <f t="shared" si="8"/>
        <v>8895</v>
      </c>
      <c r="H35" s="14">
        <f t="shared" si="8"/>
        <v>4338</v>
      </c>
      <c r="I35" s="14">
        <f t="shared" si="8"/>
        <v>20968</v>
      </c>
      <c r="J35" s="14">
        <f t="shared" si="8"/>
        <v>17985</v>
      </c>
      <c r="K35" s="31"/>
    </row>
    <row r="36" spans="1:11" ht="20.100000000000001" customHeight="1" x14ac:dyDescent="0.2">
      <c r="B36" s="5" t="s">
        <v>24</v>
      </c>
      <c r="C36" s="14">
        <f>SUM(E36,F36)</f>
        <v>5617</v>
      </c>
      <c r="D36" s="16">
        <f>SUM(C36/C$8*100)</f>
        <v>3.0260584739873182</v>
      </c>
      <c r="E36" s="15">
        <v>2703</v>
      </c>
      <c r="F36" s="15">
        <v>2914</v>
      </c>
      <c r="G36" s="15">
        <v>1219</v>
      </c>
      <c r="H36" s="15">
        <v>584</v>
      </c>
      <c r="I36" s="15">
        <v>2324</v>
      </c>
      <c r="J36" s="15">
        <v>1490</v>
      </c>
      <c r="K36" s="31"/>
    </row>
    <row r="37" spans="1:11" ht="17.45" customHeight="1" x14ac:dyDescent="0.2">
      <c r="B37" s="5" t="s">
        <v>25</v>
      </c>
      <c r="C37" s="14">
        <f t="shared" ref="C37:C44" si="9">SUM(E37,F37)</f>
        <v>1319</v>
      </c>
      <c r="D37" s="16">
        <f t="shared" ref="D37:D44" si="10">SUM(C37/C$8*100)</f>
        <v>0.71058770289999518</v>
      </c>
      <c r="E37" s="15">
        <v>630</v>
      </c>
      <c r="F37" s="15">
        <v>689</v>
      </c>
      <c r="G37" s="15" t="s">
        <v>54</v>
      </c>
      <c r="H37" s="15" t="s">
        <v>54</v>
      </c>
      <c r="I37" s="15">
        <v>613</v>
      </c>
      <c r="J37" s="15">
        <v>706</v>
      </c>
      <c r="K37" s="31"/>
    </row>
    <row r="38" spans="1:11" ht="17.45" customHeight="1" x14ac:dyDescent="0.2">
      <c r="B38" s="5" t="s">
        <v>26</v>
      </c>
      <c r="C38" s="14">
        <f t="shared" si="9"/>
        <v>14709</v>
      </c>
      <c r="D38" s="16">
        <f t="shared" si="10"/>
        <v>7.9242111614526376</v>
      </c>
      <c r="E38" s="15">
        <v>5901</v>
      </c>
      <c r="F38" s="15">
        <v>8808</v>
      </c>
      <c r="G38" s="15">
        <v>3416</v>
      </c>
      <c r="H38" s="15">
        <v>2063</v>
      </c>
      <c r="I38" s="15">
        <v>6525</v>
      </c>
      <c r="J38" s="15">
        <v>2705</v>
      </c>
      <c r="K38" s="31"/>
    </row>
    <row r="39" spans="1:11" ht="17.45" customHeight="1" x14ac:dyDescent="0.2">
      <c r="B39" s="5" t="s">
        <v>27</v>
      </c>
      <c r="C39" s="14">
        <f t="shared" si="9"/>
        <v>4399</v>
      </c>
      <c r="D39" s="16">
        <f t="shared" si="10"/>
        <v>2.3698827180114317</v>
      </c>
      <c r="E39" s="15">
        <v>2459</v>
      </c>
      <c r="F39" s="15">
        <v>1940</v>
      </c>
      <c r="G39" s="15">
        <v>135</v>
      </c>
      <c r="H39" s="15">
        <v>48</v>
      </c>
      <c r="I39" s="15">
        <v>2835</v>
      </c>
      <c r="J39" s="15">
        <v>1381</v>
      </c>
      <c r="K39" s="31"/>
    </row>
    <row r="40" spans="1:11" ht="17.45" customHeight="1" x14ac:dyDescent="0.2">
      <c r="B40" s="5" t="s">
        <v>28</v>
      </c>
      <c r="C40" s="14">
        <f t="shared" si="9"/>
        <v>1792</v>
      </c>
      <c r="D40" s="16">
        <f t="shared" si="10"/>
        <v>0.96540800879210864</v>
      </c>
      <c r="E40" s="15">
        <v>504</v>
      </c>
      <c r="F40" s="15">
        <v>1288</v>
      </c>
      <c r="G40" s="15">
        <v>252</v>
      </c>
      <c r="H40" s="15">
        <v>147</v>
      </c>
      <c r="I40" s="15">
        <v>917</v>
      </c>
      <c r="J40" s="15">
        <v>476</v>
      </c>
      <c r="K40" s="31"/>
    </row>
    <row r="41" spans="1:11" ht="17.45" customHeight="1" x14ac:dyDescent="0.2">
      <c r="B41" s="5" t="s">
        <v>29</v>
      </c>
      <c r="C41" s="14">
        <f t="shared" si="9"/>
        <v>12937</v>
      </c>
      <c r="D41" s="16">
        <f t="shared" si="10"/>
        <v>6.9695777956157974</v>
      </c>
      <c r="E41" s="15">
        <v>5330</v>
      </c>
      <c r="F41" s="15">
        <v>7607</v>
      </c>
      <c r="G41" s="15">
        <v>2341</v>
      </c>
      <c r="H41" s="15">
        <v>311</v>
      </c>
      <c r="I41" s="15">
        <v>4492</v>
      </c>
      <c r="J41" s="15">
        <v>5793</v>
      </c>
      <c r="K41" s="31"/>
    </row>
    <row r="42" spans="1:11" ht="17.45" customHeight="1" x14ac:dyDescent="0.2">
      <c r="B42" s="5" t="s">
        <v>14</v>
      </c>
      <c r="C42" s="14">
        <f t="shared" si="9"/>
        <v>4063</v>
      </c>
      <c r="D42" s="16">
        <f t="shared" si="10"/>
        <v>2.1888687163629115</v>
      </c>
      <c r="E42" s="15">
        <v>2277</v>
      </c>
      <c r="F42" s="15">
        <v>1786</v>
      </c>
      <c r="G42" s="15">
        <v>505</v>
      </c>
      <c r="H42" s="15">
        <v>315</v>
      </c>
      <c r="I42" s="15">
        <v>1021</v>
      </c>
      <c r="J42" s="15">
        <v>2222</v>
      </c>
      <c r="K42" s="31"/>
    </row>
    <row r="43" spans="1:11" ht="17.45" customHeight="1" x14ac:dyDescent="0.2">
      <c r="B43" s="5" t="s">
        <v>30</v>
      </c>
      <c r="C43" s="14">
        <f t="shared" si="9"/>
        <v>4866</v>
      </c>
      <c r="D43" s="16">
        <f t="shared" si="10"/>
        <v>2.6214706310169649</v>
      </c>
      <c r="E43" s="15">
        <v>2440</v>
      </c>
      <c r="F43" s="15">
        <v>2426</v>
      </c>
      <c r="G43" s="15">
        <v>406</v>
      </c>
      <c r="H43" s="15">
        <v>249</v>
      </c>
      <c r="I43" s="15">
        <v>1620</v>
      </c>
      <c r="J43" s="15">
        <v>2591</v>
      </c>
      <c r="K43" s="31"/>
    </row>
    <row r="44" spans="1:11" ht="17.45" customHeight="1" x14ac:dyDescent="0.2">
      <c r="B44" s="5" t="s">
        <v>31</v>
      </c>
      <c r="C44" s="14">
        <f t="shared" si="9"/>
        <v>2484</v>
      </c>
      <c r="D44" s="16">
        <f t="shared" si="10"/>
        <v>1.3382106550444184</v>
      </c>
      <c r="E44" s="15">
        <v>1205</v>
      </c>
      <c r="F44" s="15">
        <v>1279</v>
      </c>
      <c r="G44" s="15">
        <v>621</v>
      </c>
      <c r="H44" s="15">
        <v>621</v>
      </c>
      <c r="I44" s="15">
        <v>621</v>
      </c>
      <c r="J44" s="15">
        <v>621</v>
      </c>
      <c r="K44" s="31"/>
    </row>
    <row r="45" spans="1:11" ht="24.75" customHeight="1" x14ac:dyDescent="0.2">
      <c r="A45" s="21" t="s">
        <v>43</v>
      </c>
      <c r="C45" s="14">
        <f t="shared" ref="C45:J45" si="11">SUM(C46:C60)</f>
        <v>17769</v>
      </c>
      <c r="D45" s="22">
        <f t="shared" si="11"/>
        <v>9.5727315336088044</v>
      </c>
      <c r="E45" s="14">
        <f t="shared" si="11"/>
        <v>4536</v>
      </c>
      <c r="F45" s="14">
        <f t="shared" si="11"/>
        <v>13233</v>
      </c>
      <c r="G45" s="14">
        <f t="shared" si="11"/>
        <v>1734</v>
      </c>
      <c r="H45" s="14">
        <f t="shared" si="11"/>
        <v>476</v>
      </c>
      <c r="I45" s="14">
        <f t="shared" si="11"/>
        <v>5990</v>
      </c>
      <c r="J45" s="14">
        <f t="shared" si="11"/>
        <v>9569</v>
      </c>
      <c r="K45" s="31"/>
    </row>
    <row r="46" spans="1:11" ht="17.45" customHeight="1" x14ac:dyDescent="0.2">
      <c r="B46" s="5" t="s">
        <v>32</v>
      </c>
      <c r="C46" s="14">
        <f>SUM(E46,F46)</f>
        <v>913</v>
      </c>
      <c r="D46" s="16">
        <f>SUM(C46/C$8*100)</f>
        <v>0.4918624509080331</v>
      </c>
      <c r="E46" s="15">
        <v>219</v>
      </c>
      <c r="F46" s="15">
        <v>694</v>
      </c>
      <c r="G46" s="15">
        <v>150</v>
      </c>
      <c r="H46" s="15">
        <v>44</v>
      </c>
      <c r="I46" s="15">
        <v>471</v>
      </c>
      <c r="J46" s="15">
        <v>248</v>
      </c>
      <c r="K46" s="31"/>
    </row>
    <row r="47" spans="1:11" ht="17.45" customHeight="1" x14ac:dyDescent="0.2">
      <c r="B47" s="5" t="s">
        <v>9</v>
      </c>
      <c r="C47" s="14">
        <f>SUM(E47,F47)</f>
        <v>6163</v>
      </c>
      <c r="D47" s="16">
        <f>SUM(C47/C$8*100)</f>
        <v>3.3202062266661643</v>
      </c>
      <c r="E47" s="15">
        <v>2166</v>
      </c>
      <c r="F47" s="15">
        <v>3997</v>
      </c>
      <c r="G47" s="15">
        <v>528</v>
      </c>
      <c r="H47" s="15">
        <v>87</v>
      </c>
      <c r="I47" s="15">
        <v>2050</v>
      </c>
      <c r="J47" s="15">
        <v>3498</v>
      </c>
      <c r="K47" s="31"/>
    </row>
    <row r="48" spans="1:11" ht="17.45" customHeight="1" x14ac:dyDescent="0.2">
      <c r="B48" s="5" t="s">
        <v>17</v>
      </c>
      <c r="C48" s="14">
        <f>SUM(E48,F48)</f>
        <v>160</v>
      </c>
      <c r="D48" s="16">
        <f t="shared" ref="D48:D60" si="12">SUM(C48/C$8*100)</f>
        <v>8.6197143642152557E-2</v>
      </c>
      <c r="E48" s="15">
        <v>85</v>
      </c>
      <c r="F48" s="15">
        <v>75</v>
      </c>
      <c r="G48" s="15" t="s">
        <v>54</v>
      </c>
      <c r="H48" s="15" t="s">
        <v>54</v>
      </c>
      <c r="I48" s="15">
        <v>62</v>
      </c>
      <c r="J48" s="15">
        <v>98</v>
      </c>
      <c r="K48" s="31"/>
    </row>
    <row r="49" spans="1:11" ht="17.45" customHeight="1" x14ac:dyDescent="0.2">
      <c r="B49" s="5" t="s">
        <v>18</v>
      </c>
      <c r="C49" s="14">
        <f>SUM(E49,F49)</f>
        <v>66</v>
      </c>
      <c r="D49" s="16">
        <f t="shared" si="12"/>
        <v>3.5556321752387932E-2</v>
      </c>
      <c r="E49" s="15">
        <v>27</v>
      </c>
      <c r="F49" s="15">
        <v>39</v>
      </c>
      <c r="G49" s="15">
        <v>4</v>
      </c>
      <c r="H49" s="15">
        <v>12</v>
      </c>
      <c r="I49" s="15">
        <v>30</v>
      </c>
      <c r="J49" s="15">
        <v>20</v>
      </c>
      <c r="K49" s="31"/>
    </row>
    <row r="50" spans="1:11" ht="17.45" customHeight="1" x14ac:dyDescent="0.2">
      <c r="B50" s="5" t="s">
        <v>19</v>
      </c>
      <c r="C50" s="14">
        <f t="shared" ref="C50:C60" si="13">SUM(E50,F50)</f>
        <v>1317</v>
      </c>
      <c r="D50" s="16">
        <f>SUM(C50/C$8*100)</f>
        <v>0.70951023860446827</v>
      </c>
      <c r="E50" s="15">
        <v>555</v>
      </c>
      <c r="F50" s="15">
        <v>762</v>
      </c>
      <c r="G50" s="15">
        <v>410</v>
      </c>
      <c r="H50" s="15">
        <v>25</v>
      </c>
      <c r="I50" s="15">
        <v>203</v>
      </c>
      <c r="J50" s="15">
        <v>679</v>
      </c>
      <c r="K50" s="31"/>
    </row>
    <row r="51" spans="1:11" ht="17.45" customHeight="1" x14ac:dyDescent="0.2">
      <c r="B51" s="5" t="s">
        <v>47</v>
      </c>
      <c r="C51" s="14">
        <f t="shared" si="13"/>
        <v>540</v>
      </c>
      <c r="D51" s="16">
        <f>SUM(C51/C$8*100)</f>
        <v>0.29091535979226485</v>
      </c>
      <c r="E51" s="15">
        <v>250</v>
      </c>
      <c r="F51" s="15">
        <v>290</v>
      </c>
      <c r="G51" s="15" t="s">
        <v>54</v>
      </c>
      <c r="H51" s="15" t="s">
        <v>54</v>
      </c>
      <c r="I51" s="15">
        <v>282</v>
      </c>
      <c r="J51" s="15">
        <v>258</v>
      </c>
      <c r="K51" s="31"/>
    </row>
    <row r="52" spans="1:11" ht="17.45" customHeight="1" x14ac:dyDescent="0.2">
      <c r="B52" s="5" t="s">
        <v>33</v>
      </c>
      <c r="C52" s="14">
        <f t="shared" si="13"/>
        <v>1130</v>
      </c>
      <c r="D52" s="16">
        <f t="shared" si="12"/>
        <v>0.60876732697270242</v>
      </c>
      <c r="E52" s="15">
        <v>476</v>
      </c>
      <c r="F52" s="15">
        <v>654</v>
      </c>
      <c r="G52" s="15">
        <v>53</v>
      </c>
      <c r="H52" s="15">
        <v>110</v>
      </c>
      <c r="I52" s="15">
        <v>665</v>
      </c>
      <c r="J52" s="15">
        <v>302</v>
      </c>
      <c r="K52" s="31"/>
    </row>
    <row r="53" spans="1:11" ht="17.45" customHeight="1" x14ac:dyDescent="0.2">
      <c r="B53" s="5" t="s">
        <v>20</v>
      </c>
      <c r="C53" s="14">
        <f t="shared" si="13"/>
        <v>151</v>
      </c>
      <c r="D53" s="16">
        <f t="shared" si="12"/>
        <v>8.1348554312281482E-2</v>
      </c>
      <c r="E53" s="15">
        <v>65</v>
      </c>
      <c r="F53" s="15">
        <v>86</v>
      </c>
      <c r="G53" s="15">
        <v>50</v>
      </c>
      <c r="H53" s="15">
        <v>6</v>
      </c>
      <c r="I53" s="15">
        <v>28</v>
      </c>
      <c r="J53" s="15">
        <v>67</v>
      </c>
      <c r="K53" s="31"/>
    </row>
    <row r="54" spans="1:11" ht="17.45" customHeight="1" x14ac:dyDescent="0.2">
      <c r="B54" s="5" t="s">
        <v>21</v>
      </c>
      <c r="C54" s="14">
        <f>SUM(E54,F54)</f>
        <v>1673</v>
      </c>
      <c r="D54" s="16">
        <f t="shared" si="12"/>
        <v>0.90129888320825757</v>
      </c>
      <c r="E54" s="15" t="s">
        <v>54</v>
      </c>
      <c r="F54" s="15">
        <v>1673</v>
      </c>
      <c r="G54" s="15">
        <v>57</v>
      </c>
      <c r="H54" s="15" t="s">
        <v>58</v>
      </c>
      <c r="I54" s="15">
        <v>635</v>
      </c>
      <c r="J54" s="15">
        <v>981</v>
      </c>
      <c r="K54" s="31"/>
    </row>
    <row r="55" spans="1:11" ht="17.45" customHeight="1" x14ac:dyDescent="0.2">
      <c r="B55" s="28" t="s">
        <v>52</v>
      </c>
      <c r="C55" s="29"/>
      <c r="D55" s="29"/>
      <c r="E55" s="29"/>
      <c r="F55" s="29"/>
      <c r="G55" s="29"/>
      <c r="H55" s="29"/>
      <c r="I55" s="29"/>
      <c r="K55" s="31"/>
    </row>
    <row r="56" spans="1:11" ht="13.5" customHeight="1" x14ac:dyDescent="0.2">
      <c r="B56" s="28" t="s">
        <v>53</v>
      </c>
      <c r="C56" s="14">
        <f>SUM(E56,F56)</f>
        <v>682</v>
      </c>
      <c r="D56" s="16">
        <f>SUM(C56/C$8*100)</f>
        <v>0.36741532477467526</v>
      </c>
      <c r="E56" s="15">
        <v>217</v>
      </c>
      <c r="F56" s="15">
        <v>465</v>
      </c>
      <c r="G56" s="15">
        <v>10</v>
      </c>
      <c r="H56" s="15">
        <v>133</v>
      </c>
      <c r="I56" s="15">
        <v>429</v>
      </c>
      <c r="J56" s="15">
        <v>110</v>
      </c>
      <c r="K56" s="31"/>
    </row>
    <row r="57" spans="1:11" ht="17.45" customHeight="1" x14ac:dyDescent="0.2">
      <c r="B57" s="5" t="s">
        <v>34</v>
      </c>
      <c r="C57" s="14">
        <f t="shared" si="13"/>
        <v>3561</v>
      </c>
      <c r="D57" s="16">
        <f t="shared" si="12"/>
        <v>1.9184251781856578</v>
      </c>
      <c r="E57" s="15">
        <v>15</v>
      </c>
      <c r="F57" s="15">
        <v>3546</v>
      </c>
      <c r="G57" s="15">
        <v>379</v>
      </c>
      <c r="H57" s="15">
        <v>11</v>
      </c>
      <c r="I57" s="15">
        <v>509</v>
      </c>
      <c r="J57" s="15">
        <v>2662</v>
      </c>
      <c r="K57" s="31"/>
    </row>
    <row r="58" spans="1:11" ht="17.45" customHeight="1" x14ac:dyDescent="0.2">
      <c r="B58" s="5" t="s">
        <v>35</v>
      </c>
      <c r="C58" s="14">
        <f t="shared" si="13"/>
        <v>228</v>
      </c>
      <c r="D58" s="16">
        <f t="shared" si="12"/>
        <v>0.12283092969006738</v>
      </c>
      <c r="E58" s="15">
        <v>103</v>
      </c>
      <c r="F58" s="15">
        <v>125</v>
      </c>
      <c r="G58" s="15" t="s">
        <v>58</v>
      </c>
      <c r="H58" s="15">
        <v>5</v>
      </c>
      <c r="I58" s="15">
        <v>116</v>
      </c>
      <c r="J58" s="15">
        <v>107</v>
      </c>
      <c r="K58" s="31"/>
    </row>
    <row r="59" spans="1:11" ht="17.45" customHeight="1" x14ac:dyDescent="0.2">
      <c r="B59" s="5" t="s">
        <v>59</v>
      </c>
      <c r="C59" s="14">
        <f t="shared" si="13"/>
        <v>1081</v>
      </c>
      <c r="D59" s="16">
        <f t="shared" si="12"/>
        <v>0.58236945173229315</v>
      </c>
      <c r="E59" s="15">
        <v>317</v>
      </c>
      <c r="F59" s="15">
        <v>764</v>
      </c>
      <c r="G59" s="15">
        <v>87</v>
      </c>
      <c r="H59" s="15">
        <v>32</v>
      </c>
      <c r="I59" s="15">
        <v>468</v>
      </c>
      <c r="J59" s="15">
        <v>494</v>
      </c>
      <c r="K59" s="31"/>
    </row>
    <row r="60" spans="1:11" ht="17.45" customHeight="1" x14ac:dyDescent="0.2">
      <c r="B60" s="5" t="s">
        <v>23</v>
      </c>
      <c r="C60" s="14">
        <f t="shared" si="13"/>
        <v>104</v>
      </c>
      <c r="D60" s="16">
        <f t="shared" si="12"/>
        <v>5.6028143367399162E-2</v>
      </c>
      <c r="E60" s="15">
        <v>41</v>
      </c>
      <c r="F60" s="15">
        <v>63</v>
      </c>
      <c r="G60" s="15">
        <v>6</v>
      </c>
      <c r="H60" s="15">
        <v>11</v>
      </c>
      <c r="I60" s="15">
        <v>42</v>
      </c>
      <c r="J60" s="15">
        <v>45</v>
      </c>
      <c r="K60" s="31"/>
    </row>
    <row r="61" spans="1:11" ht="12.2" customHeight="1" x14ac:dyDescent="0.2">
      <c r="A61" s="26"/>
      <c r="B61" s="3"/>
      <c r="C61" s="6"/>
      <c r="D61" s="7"/>
      <c r="E61" s="6"/>
      <c r="F61" s="6"/>
      <c r="G61" s="8"/>
      <c r="H61" s="9"/>
      <c r="I61" s="9"/>
      <c r="J61" s="10"/>
    </row>
    <row r="62" spans="1:11" ht="12.2" customHeight="1" x14ac:dyDescent="0.2">
      <c r="B62" s="1"/>
      <c r="C62" s="13"/>
      <c r="D62" s="13"/>
      <c r="E62" s="13"/>
      <c r="F62" s="13"/>
      <c r="G62" s="13"/>
    </row>
    <row r="63" spans="1:11" ht="17.100000000000001" customHeight="1" x14ac:dyDescent="0.2">
      <c r="A63" s="48" t="s">
        <v>55</v>
      </c>
      <c r="B63" s="48"/>
      <c r="C63" s="48"/>
      <c r="D63" s="48"/>
      <c r="E63" s="48"/>
      <c r="F63" s="48"/>
      <c r="G63" s="48"/>
      <c r="H63" s="48"/>
      <c r="I63" s="48"/>
      <c r="J63" s="48"/>
    </row>
    <row r="64" spans="1:11" ht="17.100000000000001" customHeight="1" x14ac:dyDescent="0.2">
      <c r="A64" s="48" t="s">
        <v>51</v>
      </c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7.100000000000001" customHeight="1" x14ac:dyDescent="0.2">
      <c r="A65" s="30" t="s">
        <v>56</v>
      </c>
      <c r="B65" s="30"/>
      <c r="C65" s="30"/>
      <c r="D65" s="30"/>
      <c r="E65" s="30"/>
      <c r="F65" s="30"/>
      <c r="G65" s="30"/>
      <c r="H65" s="30"/>
      <c r="I65" s="30"/>
      <c r="J65" s="30"/>
    </row>
    <row r="66" spans="1:10" ht="17.100000000000001" customHeight="1" x14ac:dyDescent="0.2">
      <c r="A66" s="36" t="s">
        <v>36</v>
      </c>
      <c r="B66" s="36"/>
      <c r="C66" s="36"/>
      <c r="D66" s="36"/>
      <c r="E66" s="36"/>
      <c r="F66" s="36"/>
      <c r="G66" s="36"/>
      <c r="H66" s="36"/>
      <c r="I66" s="36"/>
      <c r="J66" s="36"/>
    </row>
    <row r="67" spans="1:10" ht="17.100000000000001" customHeight="1" x14ac:dyDescent="0.2">
      <c r="A67" s="42" t="s">
        <v>50</v>
      </c>
      <c r="B67" s="42"/>
      <c r="C67" s="42"/>
      <c r="D67" s="42"/>
      <c r="E67" s="42"/>
      <c r="F67" s="42"/>
      <c r="G67" s="42"/>
      <c r="H67" s="42"/>
      <c r="I67" s="42"/>
      <c r="J67" s="42"/>
    </row>
    <row r="68" spans="1:10" ht="17.100000000000001" customHeight="1" x14ac:dyDescent="0.2">
      <c r="A68" s="37" t="s">
        <v>61</v>
      </c>
      <c r="B68" s="37"/>
      <c r="C68" s="37"/>
      <c r="D68" s="37"/>
      <c r="E68" s="37"/>
      <c r="F68" s="37"/>
      <c r="G68" s="37"/>
      <c r="H68" s="37"/>
      <c r="I68" s="37"/>
      <c r="J68" s="37"/>
    </row>
  </sheetData>
  <mergeCells count="14">
    <mergeCell ref="A66:J66"/>
    <mergeCell ref="A68:J68"/>
    <mergeCell ref="A1:J1"/>
    <mergeCell ref="A2:J2"/>
    <mergeCell ref="E5:F5"/>
    <mergeCell ref="C4:J4"/>
    <mergeCell ref="A67:J67"/>
    <mergeCell ref="C5:C6"/>
    <mergeCell ref="D5:D6"/>
    <mergeCell ref="G5:J5"/>
    <mergeCell ref="A8:B8"/>
    <mergeCell ref="A4:B6"/>
    <mergeCell ref="A63:J63"/>
    <mergeCell ref="A64:J64"/>
  </mergeCells>
  <printOptions horizontalCentered="1"/>
  <pageMargins left="0.74803149606299213" right="0.74803149606299213" top="0.98425196850393704" bottom="0.98425196850393704" header="0" footer="0"/>
  <pageSetup scale="77" orientation="portrait" r:id="rId1"/>
  <ignoredErrors>
    <ignoredError sqref="C45:D45 C35:D35 C22:D22 C13:D13" formula="1"/>
    <ignoredError sqref="E13:F13 I13:J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41</vt:lpstr>
      <vt:lpstr>'Cuadro 41'!Títulos_a_imprimir</vt:lpstr>
    </vt:vector>
  </TitlesOfParts>
  <Company>caja de seguro social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GRACIELA DE RIOS</cp:lastModifiedBy>
  <cp:lastPrinted>2026-08-05T15:48:34Z</cp:lastPrinted>
  <dcterms:created xsi:type="dcterms:W3CDTF">2013-02-15T14:48:39Z</dcterms:created>
  <dcterms:modified xsi:type="dcterms:W3CDTF">2026-08-17T20:15:48Z</dcterms:modified>
</cp:coreProperties>
</file>