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7375" windowHeight="10845"/>
  </bookViews>
  <sheets>
    <sheet name="451-0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6" i="1" l="1"/>
  <c r="D457" i="1"/>
  <c r="D458" i="1"/>
  <c r="E459" i="1"/>
  <c r="F459" i="1"/>
  <c r="G459" i="1"/>
  <c r="H459" i="1"/>
  <c r="I459" i="1"/>
  <c r="J459" i="1"/>
  <c r="K459" i="1"/>
  <c r="D460" i="1"/>
  <c r="D461" i="1"/>
  <c r="D462" i="1"/>
  <c r="E405" i="1"/>
  <c r="F405" i="1"/>
  <c r="G405" i="1"/>
  <c r="H405" i="1"/>
  <c r="I405" i="1"/>
  <c r="J405" i="1"/>
  <c r="K405" i="1"/>
  <c r="D406" i="1"/>
  <c r="D416" i="1"/>
  <c r="D417" i="1"/>
  <c r="D418" i="1"/>
  <c r="D419" i="1"/>
  <c r="D420" i="1"/>
  <c r="D421" i="1"/>
  <c r="E422" i="1"/>
  <c r="F422" i="1"/>
  <c r="G422" i="1"/>
  <c r="H422" i="1"/>
  <c r="I422" i="1"/>
  <c r="J422" i="1"/>
  <c r="K422" i="1"/>
  <c r="D459" i="1" l="1"/>
  <c r="D422" i="1"/>
  <c r="D405" i="1"/>
  <c r="F198" i="1"/>
  <c r="G198" i="1"/>
  <c r="H198" i="1"/>
  <c r="I198" i="1"/>
  <c r="J198" i="1"/>
  <c r="K198" i="1"/>
  <c r="E198" i="1"/>
  <c r="F390" i="1"/>
  <c r="G390" i="1"/>
  <c r="H390" i="1"/>
  <c r="I390" i="1"/>
  <c r="J390" i="1"/>
  <c r="K390" i="1"/>
  <c r="E390" i="1"/>
  <c r="F356" i="1"/>
  <c r="G356" i="1"/>
  <c r="H356" i="1"/>
  <c r="I356" i="1"/>
  <c r="J356" i="1"/>
  <c r="K356" i="1"/>
  <c r="E356" i="1"/>
  <c r="F316" i="1"/>
  <c r="G316" i="1"/>
  <c r="H316" i="1"/>
  <c r="I316" i="1"/>
  <c r="J316" i="1"/>
  <c r="K316" i="1"/>
  <c r="E316" i="1"/>
  <c r="F238" i="1"/>
  <c r="G238" i="1"/>
  <c r="H238" i="1"/>
  <c r="I238" i="1"/>
  <c r="J238" i="1"/>
  <c r="K238" i="1"/>
  <c r="E238" i="1"/>
  <c r="E512" i="1"/>
  <c r="F525" i="1"/>
  <c r="G525" i="1"/>
  <c r="H525" i="1"/>
  <c r="I525" i="1"/>
  <c r="J525" i="1"/>
  <c r="K525" i="1"/>
  <c r="E525" i="1"/>
  <c r="F483" i="1"/>
  <c r="G483" i="1"/>
  <c r="H483" i="1"/>
  <c r="I483" i="1"/>
  <c r="J483" i="1"/>
  <c r="K483" i="1"/>
  <c r="E483" i="1"/>
  <c r="F443" i="1"/>
  <c r="G443" i="1"/>
  <c r="H443" i="1"/>
  <c r="I443" i="1"/>
  <c r="J443" i="1"/>
  <c r="K443" i="1"/>
  <c r="E443" i="1"/>
  <c r="D316" i="1" l="1"/>
  <c r="E700" i="1"/>
  <c r="F700" i="1"/>
  <c r="G700" i="1"/>
  <c r="H700" i="1"/>
  <c r="I700" i="1"/>
  <c r="J700" i="1"/>
  <c r="K700" i="1"/>
  <c r="D701" i="1"/>
  <c r="D702" i="1"/>
  <c r="D703" i="1"/>
  <c r="D704" i="1"/>
  <c r="D705" i="1"/>
  <c r="D706" i="1"/>
  <c r="D707" i="1"/>
  <c r="E632" i="1"/>
  <c r="D700" i="1" l="1"/>
  <c r="D173" i="1"/>
  <c r="D174" i="1"/>
  <c r="D175" i="1"/>
  <c r="D176" i="1"/>
  <c r="E177" i="1"/>
  <c r="F177" i="1"/>
  <c r="G177" i="1"/>
  <c r="H177" i="1"/>
  <c r="I177" i="1"/>
  <c r="J177" i="1"/>
  <c r="K177" i="1"/>
  <c r="D178" i="1"/>
  <c r="D179" i="1"/>
  <c r="D180" i="1"/>
  <c r="D181" i="1"/>
  <c r="D182" i="1"/>
  <c r="D177" i="1" l="1"/>
  <c r="E50" i="1"/>
  <c r="F50" i="1"/>
  <c r="G50" i="1"/>
  <c r="H50" i="1"/>
  <c r="I50" i="1"/>
  <c r="J50" i="1"/>
  <c r="K50" i="1"/>
  <c r="D51" i="1"/>
  <c r="D52" i="1"/>
  <c r="D53" i="1"/>
  <c r="D54" i="1"/>
  <c r="D55" i="1"/>
  <c r="E56" i="1"/>
  <c r="F56" i="1"/>
  <c r="G56" i="1"/>
  <c r="H56" i="1"/>
  <c r="I56" i="1"/>
  <c r="J56" i="1"/>
  <c r="K56" i="1"/>
  <c r="D56" i="1" l="1"/>
  <c r="D50" i="1"/>
  <c r="I682" i="1"/>
  <c r="J428" i="1"/>
  <c r="G306" i="1"/>
  <c r="G121" i="1"/>
  <c r="J121" i="1"/>
  <c r="I708" i="1"/>
  <c r="K713" i="1"/>
  <c r="F689" i="1"/>
  <c r="K689" i="1"/>
  <c r="D691" i="1"/>
  <c r="D690" i="1"/>
  <c r="D688" i="1"/>
  <c r="D639" i="1"/>
  <c r="D640" i="1"/>
  <c r="D641" i="1"/>
  <c r="D607" i="1"/>
  <c r="D602" i="1"/>
  <c r="F585" i="1"/>
  <c r="G585" i="1"/>
  <c r="H585" i="1"/>
  <c r="I585" i="1"/>
  <c r="J585" i="1"/>
  <c r="K585" i="1"/>
  <c r="E585" i="1"/>
  <c r="D558" i="1"/>
  <c r="E565" i="1"/>
  <c r="F565" i="1"/>
  <c r="G565" i="1"/>
  <c r="H565" i="1"/>
  <c r="I565" i="1"/>
  <c r="J565" i="1"/>
  <c r="K565" i="1"/>
  <c r="D386" i="1"/>
  <c r="D383" i="1"/>
  <c r="D384" i="1"/>
  <c r="D121" i="1" l="1"/>
  <c r="D585" i="1"/>
  <c r="D325" i="1"/>
  <c r="D335" i="1"/>
  <c r="D336" i="1"/>
  <c r="D337" i="1"/>
  <c r="D338" i="1"/>
  <c r="D339" i="1"/>
  <c r="E340" i="1"/>
  <c r="F340" i="1"/>
  <c r="G340" i="1"/>
  <c r="D341" i="1"/>
  <c r="D342" i="1"/>
  <c r="D343" i="1"/>
  <c r="D344" i="1"/>
  <c r="D345" i="1"/>
  <c r="H340" i="1"/>
  <c r="I340" i="1"/>
  <c r="J340" i="1"/>
  <c r="K340" i="1"/>
  <c r="D308" i="1"/>
  <c r="D273" i="1"/>
  <c r="D274" i="1"/>
  <c r="D275" i="1"/>
  <c r="D276" i="1"/>
  <c r="D277" i="1"/>
  <c r="E279" i="1"/>
  <c r="F279" i="1"/>
  <c r="G279" i="1"/>
  <c r="H279" i="1"/>
  <c r="I279" i="1"/>
  <c r="J279" i="1"/>
  <c r="K279" i="1"/>
  <c r="D259" i="1"/>
  <c r="E262" i="1"/>
  <c r="F262" i="1"/>
  <c r="G262" i="1"/>
  <c r="H262" i="1"/>
  <c r="I262" i="1"/>
  <c r="J262" i="1"/>
  <c r="K262" i="1"/>
  <c r="D230" i="1"/>
  <c r="D200" i="1"/>
  <c r="D152" i="1"/>
  <c r="E145" i="1"/>
  <c r="F145" i="1"/>
  <c r="G145" i="1"/>
  <c r="H145" i="1"/>
  <c r="I145" i="1"/>
  <c r="J145" i="1"/>
  <c r="K145" i="1"/>
  <c r="F138" i="1"/>
  <c r="I138" i="1"/>
  <c r="J138" i="1"/>
  <c r="K138" i="1"/>
  <c r="E138" i="1"/>
  <c r="D143" i="1"/>
  <c r="D72" i="1"/>
  <c r="D340" i="1" l="1"/>
  <c r="F90" i="1"/>
  <c r="G90" i="1"/>
  <c r="I90" i="1"/>
  <c r="J90" i="1"/>
  <c r="K90" i="1"/>
  <c r="D667" i="1" l="1"/>
  <c r="D668" i="1"/>
  <c r="D669" i="1"/>
  <c r="D670" i="1"/>
  <c r="D671" i="1"/>
  <c r="E672" i="1"/>
  <c r="F672" i="1"/>
  <c r="G672" i="1"/>
  <c r="H672" i="1"/>
  <c r="I672" i="1"/>
  <c r="J672" i="1"/>
  <c r="K672" i="1"/>
  <c r="E590" i="1"/>
  <c r="F590" i="1"/>
  <c r="G590" i="1"/>
  <c r="H590" i="1"/>
  <c r="I590" i="1"/>
  <c r="J590" i="1"/>
  <c r="K590" i="1"/>
  <c r="D591" i="1"/>
  <c r="D592" i="1"/>
  <c r="D593" i="1"/>
  <c r="D594" i="1"/>
  <c r="D595" i="1"/>
  <c r="D142" i="1"/>
  <c r="D146" i="1"/>
  <c r="D147" i="1"/>
  <c r="D148" i="1"/>
  <c r="D149" i="1"/>
  <c r="D110" i="1"/>
  <c r="D111" i="1"/>
  <c r="D112" i="1"/>
  <c r="D113" i="1"/>
  <c r="D114" i="1"/>
  <c r="D115" i="1"/>
  <c r="F256" i="1"/>
  <c r="G256" i="1"/>
  <c r="H256" i="1"/>
  <c r="I256" i="1"/>
  <c r="J256" i="1"/>
  <c r="K256" i="1"/>
  <c r="E256" i="1"/>
  <c r="D672" i="1" l="1"/>
  <c r="D590" i="1"/>
  <c r="D145" i="1"/>
  <c r="I687" i="1"/>
  <c r="D689" i="1" l="1"/>
  <c r="D437" i="1"/>
  <c r="D438" i="1"/>
  <c r="D439" i="1"/>
  <c r="D440" i="1"/>
  <c r="D441" i="1"/>
  <c r="D444" i="1"/>
  <c r="D445" i="1"/>
  <c r="D446" i="1"/>
  <c r="D402" i="1"/>
  <c r="D403" i="1"/>
  <c r="D404" i="1"/>
  <c r="D150" i="1"/>
  <c r="D151" i="1"/>
  <c r="D589" i="1"/>
  <c r="D580" i="1"/>
  <c r="D541" i="1"/>
  <c r="D225" i="1"/>
  <c r="E227" i="1"/>
  <c r="F227" i="1"/>
  <c r="G227" i="1"/>
  <c r="H227" i="1"/>
  <c r="I227" i="1"/>
  <c r="J227" i="1"/>
  <c r="K227" i="1"/>
  <c r="D264" i="1"/>
  <c r="D261" i="1"/>
  <c r="D242" i="1"/>
  <c r="E218" i="1"/>
  <c r="F218" i="1"/>
  <c r="G218" i="1"/>
  <c r="H218" i="1"/>
  <c r="I218" i="1"/>
  <c r="J218" i="1"/>
  <c r="D219" i="1"/>
  <c r="D220" i="1"/>
  <c r="E153" i="1"/>
  <c r="F153" i="1"/>
  <c r="G153" i="1"/>
  <c r="H153" i="1"/>
  <c r="I153" i="1"/>
  <c r="J153" i="1"/>
  <c r="K153" i="1"/>
  <c r="D132" i="1"/>
  <c r="D122" i="1"/>
  <c r="D227" i="1" l="1"/>
  <c r="D675" i="1"/>
  <c r="D522" i="1"/>
  <c r="D395" i="1"/>
  <c r="D382" i="1"/>
  <c r="D385" i="1"/>
  <c r="D684" i="1" l="1"/>
  <c r="D685" i="1"/>
  <c r="D686" i="1"/>
  <c r="D634" i="1"/>
  <c r="D635" i="1"/>
  <c r="D636" i="1"/>
  <c r="D600" i="1"/>
  <c r="D601" i="1"/>
  <c r="D603" i="1"/>
  <c r="D588" i="1"/>
  <c r="D568" i="1"/>
  <c r="D569" i="1"/>
  <c r="D435" i="1"/>
  <c r="D318" i="1"/>
  <c r="D303" i="1"/>
  <c r="E294" i="1"/>
  <c r="E278" i="1" s="1"/>
  <c r="D296" i="1"/>
  <c r="D295" i="1"/>
  <c r="D284" i="1"/>
  <c r="E184" i="1"/>
  <c r="D162" i="1"/>
  <c r="E93" i="1"/>
  <c r="D101" i="1"/>
  <c r="E90" i="1"/>
  <c r="D92" i="1"/>
  <c r="E11" i="1"/>
  <c r="F11" i="1"/>
  <c r="G11" i="1"/>
  <c r="H11" i="1"/>
  <c r="I11" i="1"/>
  <c r="J11" i="1"/>
  <c r="K11" i="1"/>
  <c r="D40" i="1"/>
  <c r="D39" i="1"/>
  <c r="D38" i="1"/>
  <c r="D37" i="1"/>
  <c r="D36" i="1"/>
  <c r="D35" i="1"/>
  <c r="K34" i="1"/>
  <c r="J34" i="1"/>
  <c r="I34" i="1"/>
  <c r="H34" i="1"/>
  <c r="G34" i="1"/>
  <c r="F34" i="1"/>
  <c r="E34" i="1"/>
  <c r="E14" i="1"/>
  <c r="D17" i="1"/>
  <c r="D22" i="1"/>
  <c r="D23" i="1"/>
  <c r="D24" i="1"/>
  <c r="D25" i="1"/>
  <c r="D26" i="1"/>
  <c r="D34" i="1" l="1"/>
  <c r="D13" i="1"/>
  <c r="H713" i="1"/>
  <c r="J708" i="1"/>
  <c r="F682" i="1"/>
  <c r="E682" i="1"/>
  <c r="G642" i="1"/>
  <c r="G597" i="1"/>
  <c r="H597" i="1"/>
  <c r="I597" i="1"/>
  <c r="H432" i="1"/>
  <c r="D715" i="1"/>
  <c r="D714" i="1"/>
  <c r="D712" i="1"/>
  <c r="D711" i="1"/>
  <c r="D710" i="1"/>
  <c r="D709" i="1"/>
  <c r="H708" i="1"/>
  <c r="G708" i="1"/>
  <c r="F708" i="1"/>
  <c r="D683" i="1"/>
  <c r="K682" i="1"/>
  <c r="J682" i="1"/>
  <c r="G682" i="1"/>
  <c r="D681" i="1"/>
  <c r="D680" i="1"/>
  <c r="D679" i="1"/>
  <c r="D678" i="1"/>
  <c r="D677" i="1"/>
  <c r="D676" i="1"/>
  <c r="D674" i="1"/>
  <c r="D673" i="1"/>
  <c r="D666" i="1"/>
  <c r="D665" i="1"/>
  <c r="D664" i="1"/>
  <c r="D663" i="1"/>
  <c r="D662" i="1"/>
  <c r="D661" i="1"/>
  <c r="D660" i="1"/>
  <c r="K659" i="1"/>
  <c r="J659" i="1"/>
  <c r="I659" i="1"/>
  <c r="H659" i="1"/>
  <c r="G659" i="1"/>
  <c r="F659" i="1"/>
  <c r="E659" i="1"/>
  <c r="D650" i="1"/>
  <c r="D649" i="1"/>
  <c r="D648" i="1"/>
  <c r="D647" i="1"/>
  <c r="J646" i="1"/>
  <c r="I646" i="1"/>
  <c r="H646" i="1"/>
  <c r="G646" i="1"/>
  <c r="F646" i="1"/>
  <c r="E646" i="1"/>
  <c r="D645" i="1"/>
  <c r="D644" i="1"/>
  <c r="D643" i="1"/>
  <c r="K642" i="1"/>
  <c r="J642" i="1"/>
  <c r="I642" i="1"/>
  <c r="H642" i="1"/>
  <c r="F642" i="1"/>
  <c r="E642" i="1"/>
  <c r="D638" i="1"/>
  <c r="K637" i="1"/>
  <c r="J637" i="1"/>
  <c r="I637" i="1"/>
  <c r="H637" i="1"/>
  <c r="G637" i="1"/>
  <c r="F637" i="1"/>
  <c r="E637" i="1"/>
  <c r="D633" i="1"/>
  <c r="K632" i="1"/>
  <c r="J632" i="1"/>
  <c r="H632" i="1"/>
  <c r="F632" i="1"/>
  <c r="D631" i="1"/>
  <c r="D630" i="1"/>
  <c r="D629" i="1"/>
  <c r="D628" i="1"/>
  <c r="D627" i="1"/>
  <c r="D626" i="1"/>
  <c r="D625" i="1"/>
  <c r="D624" i="1"/>
  <c r="D623" i="1"/>
  <c r="D622" i="1"/>
  <c r="K621" i="1"/>
  <c r="J621" i="1"/>
  <c r="I621" i="1"/>
  <c r="H621" i="1"/>
  <c r="G621" i="1"/>
  <c r="F621" i="1"/>
  <c r="E621" i="1"/>
  <c r="D620" i="1"/>
  <c r="D619" i="1"/>
  <c r="D609" i="1"/>
  <c r="D608" i="1"/>
  <c r="D606" i="1"/>
  <c r="D605" i="1"/>
  <c r="K604" i="1"/>
  <c r="J604" i="1"/>
  <c r="I604" i="1"/>
  <c r="H604" i="1"/>
  <c r="G604" i="1"/>
  <c r="F604" i="1"/>
  <c r="E604" i="1"/>
  <c r="D599" i="1"/>
  <c r="D598" i="1"/>
  <c r="K597" i="1"/>
  <c r="J597" i="1"/>
  <c r="F597" i="1"/>
  <c r="E597" i="1"/>
  <c r="D596" i="1"/>
  <c r="D587" i="1"/>
  <c r="D586" i="1"/>
  <c r="D583" i="1"/>
  <c r="D582" i="1"/>
  <c r="D581" i="1"/>
  <c r="D579" i="1"/>
  <c r="D567" i="1"/>
  <c r="D566" i="1"/>
  <c r="D564" i="1"/>
  <c r="D563" i="1"/>
  <c r="D562" i="1"/>
  <c r="D561" i="1"/>
  <c r="D560" i="1"/>
  <c r="D559" i="1"/>
  <c r="D557" i="1"/>
  <c r="D556" i="1"/>
  <c r="D555" i="1"/>
  <c r="D554" i="1"/>
  <c r="D553" i="1"/>
  <c r="D552" i="1"/>
  <c r="D551" i="1"/>
  <c r="D550" i="1"/>
  <c r="D549" i="1"/>
  <c r="D548" i="1"/>
  <c r="D547" i="1"/>
  <c r="K546" i="1"/>
  <c r="J546" i="1"/>
  <c r="I546" i="1"/>
  <c r="H546" i="1"/>
  <c r="G546" i="1"/>
  <c r="F546" i="1"/>
  <c r="E546" i="1"/>
  <c r="D545" i="1"/>
  <c r="D544" i="1"/>
  <c r="D543" i="1"/>
  <c r="D542" i="1"/>
  <c r="D540" i="1"/>
  <c r="D539" i="1"/>
  <c r="D528" i="1"/>
  <c r="D527" i="1"/>
  <c r="D538" i="1"/>
  <c r="D526" i="1"/>
  <c r="D524" i="1"/>
  <c r="D523" i="1"/>
  <c r="D521" i="1"/>
  <c r="D520" i="1"/>
  <c r="D519" i="1"/>
  <c r="D518" i="1"/>
  <c r="D517" i="1"/>
  <c r="D516" i="1"/>
  <c r="D515" i="1"/>
  <c r="D514" i="1"/>
  <c r="D513" i="1"/>
  <c r="K512" i="1"/>
  <c r="J512" i="1"/>
  <c r="I512" i="1"/>
  <c r="H512" i="1"/>
  <c r="G512" i="1"/>
  <c r="F512" i="1"/>
  <c r="D511" i="1"/>
  <c r="D510" i="1"/>
  <c r="D509" i="1"/>
  <c r="D508" i="1"/>
  <c r="D507" i="1"/>
  <c r="D506" i="1"/>
  <c r="D505" i="1"/>
  <c r="D504" i="1"/>
  <c r="K503" i="1"/>
  <c r="J503" i="1"/>
  <c r="I503" i="1"/>
  <c r="H503" i="1"/>
  <c r="G503" i="1"/>
  <c r="F503" i="1"/>
  <c r="E503" i="1"/>
  <c r="D501" i="1"/>
  <c r="D500" i="1"/>
  <c r="D499" i="1"/>
  <c r="D498" i="1"/>
  <c r="D497" i="1"/>
  <c r="D487" i="1"/>
  <c r="D486" i="1"/>
  <c r="D485" i="1"/>
  <c r="D484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36" i="1"/>
  <c r="D434" i="1"/>
  <c r="D433" i="1"/>
  <c r="K432" i="1"/>
  <c r="J432" i="1"/>
  <c r="I432" i="1"/>
  <c r="G432" i="1"/>
  <c r="F432" i="1"/>
  <c r="E432" i="1"/>
  <c r="D431" i="1"/>
  <c r="D430" i="1"/>
  <c r="D429" i="1"/>
  <c r="K428" i="1"/>
  <c r="I428" i="1"/>
  <c r="H428" i="1"/>
  <c r="F428" i="1"/>
  <c r="E428" i="1"/>
  <c r="D427" i="1"/>
  <c r="D426" i="1"/>
  <c r="D425" i="1"/>
  <c r="D424" i="1"/>
  <c r="D423" i="1"/>
  <c r="D401" i="1"/>
  <c r="D400" i="1"/>
  <c r="D399" i="1"/>
  <c r="D398" i="1"/>
  <c r="D397" i="1"/>
  <c r="D396" i="1"/>
  <c r="D394" i="1"/>
  <c r="D393" i="1"/>
  <c r="D392" i="1"/>
  <c r="D391" i="1"/>
  <c r="D389" i="1"/>
  <c r="D388" i="1"/>
  <c r="D387" i="1"/>
  <c r="D381" i="1"/>
  <c r="D380" i="1"/>
  <c r="D379" i="1"/>
  <c r="D378" i="1"/>
  <c r="D377" i="1"/>
  <c r="D376" i="1"/>
  <c r="D375" i="1"/>
  <c r="D365" i="1"/>
  <c r="D364" i="1"/>
  <c r="D363" i="1"/>
  <c r="K362" i="1"/>
  <c r="J362" i="1"/>
  <c r="I362" i="1"/>
  <c r="H362" i="1"/>
  <c r="G362" i="1"/>
  <c r="F362" i="1"/>
  <c r="E362" i="1"/>
  <c r="D361" i="1"/>
  <c r="D360" i="1"/>
  <c r="D359" i="1"/>
  <c r="D358" i="1"/>
  <c r="D357" i="1"/>
  <c r="D354" i="1"/>
  <c r="D353" i="1"/>
  <c r="D352" i="1"/>
  <c r="D351" i="1"/>
  <c r="D350" i="1"/>
  <c r="K349" i="1"/>
  <c r="J349" i="1"/>
  <c r="I349" i="1"/>
  <c r="H349" i="1"/>
  <c r="G349" i="1"/>
  <c r="F349" i="1"/>
  <c r="E349" i="1"/>
  <c r="D348" i="1"/>
  <c r="D347" i="1"/>
  <c r="D346" i="1"/>
  <c r="D324" i="1"/>
  <c r="K323" i="1"/>
  <c r="J323" i="1"/>
  <c r="I323" i="1"/>
  <c r="H323" i="1"/>
  <c r="G323" i="1"/>
  <c r="F323" i="1"/>
  <c r="E323" i="1"/>
  <c r="D322" i="1"/>
  <c r="D321" i="1"/>
  <c r="D320" i="1"/>
  <c r="D319" i="1"/>
  <c r="D317" i="1"/>
  <c r="D315" i="1"/>
  <c r="D314" i="1"/>
  <c r="D313" i="1"/>
  <c r="D312" i="1"/>
  <c r="D311" i="1"/>
  <c r="K310" i="1"/>
  <c r="J310" i="1"/>
  <c r="H310" i="1"/>
  <c r="G310" i="1"/>
  <c r="F310" i="1"/>
  <c r="E310" i="1"/>
  <c r="D309" i="1"/>
  <c r="D307" i="1"/>
  <c r="J306" i="1"/>
  <c r="H306" i="1"/>
  <c r="E306" i="1"/>
  <c r="D305" i="1"/>
  <c r="D304" i="1"/>
  <c r="D302" i="1"/>
  <c r="D301" i="1"/>
  <c r="K300" i="1"/>
  <c r="J300" i="1"/>
  <c r="I300" i="1"/>
  <c r="H300" i="1"/>
  <c r="G300" i="1"/>
  <c r="F300" i="1"/>
  <c r="E300" i="1"/>
  <c r="D298" i="1"/>
  <c r="D297" i="1"/>
  <c r="K294" i="1"/>
  <c r="K278" i="1" s="1"/>
  <c r="J294" i="1"/>
  <c r="J278" i="1" s="1"/>
  <c r="I294" i="1"/>
  <c r="I278" i="1" s="1"/>
  <c r="H294" i="1"/>
  <c r="H278" i="1" s="1"/>
  <c r="G294" i="1"/>
  <c r="G278" i="1" s="1"/>
  <c r="F294" i="1"/>
  <c r="F278" i="1" s="1"/>
  <c r="D285" i="1"/>
  <c r="D283" i="1"/>
  <c r="D282" i="1"/>
  <c r="D281" i="1"/>
  <c r="D280" i="1"/>
  <c r="D272" i="1"/>
  <c r="D271" i="1"/>
  <c r="D270" i="1"/>
  <c r="D269" i="1"/>
  <c r="K268" i="1"/>
  <c r="J268" i="1"/>
  <c r="I268" i="1"/>
  <c r="H268" i="1"/>
  <c r="G268" i="1"/>
  <c r="F268" i="1"/>
  <c r="E268" i="1"/>
  <c r="D267" i="1"/>
  <c r="D266" i="1"/>
  <c r="D265" i="1"/>
  <c r="D263" i="1"/>
  <c r="D260" i="1"/>
  <c r="D258" i="1"/>
  <c r="D257" i="1"/>
  <c r="D255" i="1"/>
  <c r="D245" i="1"/>
  <c r="D244" i="1"/>
  <c r="D243" i="1"/>
  <c r="D241" i="1"/>
  <c r="D240" i="1"/>
  <c r="D239" i="1"/>
  <c r="D237" i="1"/>
  <c r="D236" i="1"/>
  <c r="D235" i="1"/>
  <c r="D234" i="1"/>
  <c r="D233" i="1"/>
  <c r="K232" i="1"/>
  <c r="J232" i="1"/>
  <c r="I232" i="1"/>
  <c r="H232" i="1"/>
  <c r="G232" i="1"/>
  <c r="F232" i="1"/>
  <c r="E232" i="1"/>
  <c r="D231" i="1"/>
  <c r="D229" i="1"/>
  <c r="D228" i="1"/>
  <c r="D226" i="1"/>
  <c r="D224" i="1"/>
  <c r="D223" i="1"/>
  <c r="D222" i="1"/>
  <c r="D221" i="1"/>
  <c r="K218" i="1"/>
  <c r="D218" i="1" s="1"/>
  <c r="D217" i="1"/>
  <c r="D216" i="1"/>
  <c r="D215" i="1"/>
  <c r="D214" i="1"/>
  <c r="D204" i="1"/>
  <c r="D203" i="1"/>
  <c r="D202" i="1"/>
  <c r="D201" i="1"/>
  <c r="D199" i="1"/>
  <c r="D196" i="1"/>
  <c r="D195" i="1"/>
  <c r="D194" i="1"/>
  <c r="D193" i="1"/>
  <c r="D192" i="1"/>
  <c r="D191" i="1"/>
  <c r="D190" i="1"/>
  <c r="D189" i="1"/>
  <c r="D197" i="1"/>
  <c r="D188" i="1"/>
  <c r="D187" i="1"/>
  <c r="D186" i="1"/>
  <c r="D185" i="1"/>
  <c r="K184" i="1"/>
  <c r="J184" i="1"/>
  <c r="I184" i="1"/>
  <c r="H184" i="1"/>
  <c r="G184" i="1"/>
  <c r="F184" i="1"/>
  <c r="D183" i="1"/>
  <c r="D163" i="1"/>
  <c r="D161" i="1"/>
  <c r="D160" i="1"/>
  <c r="K159" i="1"/>
  <c r="J159" i="1"/>
  <c r="I159" i="1"/>
  <c r="H159" i="1"/>
  <c r="G159" i="1"/>
  <c r="F159" i="1"/>
  <c r="E159" i="1"/>
  <c r="D158" i="1"/>
  <c r="D157" i="1"/>
  <c r="D156" i="1"/>
  <c r="D155" i="1"/>
  <c r="D154" i="1"/>
  <c r="D141" i="1"/>
  <c r="D140" i="1"/>
  <c r="D139" i="1"/>
  <c r="D137" i="1"/>
  <c r="D136" i="1"/>
  <c r="D135" i="1"/>
  <c r="D134" i="1"/>
  <c r="K133" i="1"/>
  <c r="J133" i="1"/>
  <c r="I133" i="1"/>
  <c r="H133" i="1"/>
  <c r="G133" i="1"/>
  <c r="F133" i="1"/>
  <c r="E133" i="1"/>
  <c r="D120" i="1"/>
  <c r="D119" i="1"/>
  <c r="J118" i="1"/>
  <c r="H118" i="1"/>
  <c r="F118" i="1"/>
  <c r="E118" i="1"/>
  <c r="D117" i="1"/>
  <c r="D116" i="1"/>
  <c r="D109" i="1"/>
  <c r="D108" i="1"/>
  <c r="D107" i="1"/>
  <c r="D106" i="1"/>
  <c r="D105" i="1"/>
  <c r="D104" i="1"/>
  <c r="K103" i="1"/>
  <c r="J103" i="1"/>
  <c r="I103" i="1"/>
  <c r="H103" i="1"/>
  <c r="G103" i="1"/>
  <c r="F103" i="1"/>
  <c r="E103" i="1"/>
  <c r="D100" i="1"/>
  <c r="D99" i="1"/>
  <c r="D98" i="1"/>
  <c r="D97" i="1"/>
  <c r="D96" i="1"/>
  <c r="D95" i="1"/>
  <c r="D94" i="1"/>
  <c r="K93" i="1"/>
  <c r="J93" i="1"/>
  <c r="I93" i="1"/>
  <c r="H93" i="1"/>
  <c r="G93" i="1"/>
  <c r="F93" i="1"/>
  <c r="D91" i="1"/>
  <c r="D80" i="1"/>
  <c r="D79" i="1"/>
  <c r="D78" i="1"/>
  <c r="D77" i="1"/>
  <c r="D76" i="1"/>
  <c r="D75" i="1"/>
  <c r="K74" i="1"/>
  <c r="J74" i="1"/>
  <c r="I74" i="1"/>
  <c r="H74" i="1"/>
  <c r="G74" i="1"/>
  <c r="F74" i="1"/>
  <c r="E74" i="1"/>
  <c r="D73" i="1"/>
  <c r="D71" i="1"/>
  <c r="D70" i="1"/>
  <c r="D69" i="1"/>
  <c r="D68" i="1"/>
  <c r="D67" i="1"/>
  <c r="K66" i="1"/>
  <c r="J66" i="1"/>
  <c r="I66" i="1"/>
  <c r="H66" i="1"/>
  <c r="G66" i="1"/>
  <c r="F66" i="1"/>
  <c r="E66" i="1"/>
  <c r="D65" i="1"/>
  <c r="D64" i="1"/>
  <c r="D63" i="1"/>
  <c r="D62" i="1"/>
  <c r="D61" i="1"/>
  <c r="D60" i="1"/>
  <c r="D59" i="1"/>
  <c r="D58" i="1"/>
  <c r="D57" i="1"/>
  <c r="D33" i="1"/>
  <c r="D32" i="1"/>
  <c r="D31" i="1"/>
  <c r="D30" i="1"/>
  <c r="D29" i="1"/>
  <c r="D28" i="1"/>
  <c r="K27" i="1"/>
  <c r="J27" i="1"/>
  <c r="I27" i="1"/>
  <c r="H27" i="1"/>
  <c r="G27" i="1"/>
  <c r="F27" i="1"/>
  <c r="E27" i="1"/>
  <c r="E10" i="1" s="1"/>
  <c r="D21" i="1"/>
  <c r="D20" i="1"/>
  <c r="D19" i="1"/>
  <c r="D18" i="1"/>
  <c r="D16" i="1"/>
  <c r="D15" i="1"/>
  <c r="K14" i="1"/>
  <c r="J14" i="1"/>
  <c r="I14" i="1"/>
  <c r="H14" i="1"/>
  <c r="G14" i="1"/>
  <c r="F14" i="1"/>
  <c r="D12" i="1"/>
  <c r="D443" i="1" l="1"/>
  <c r="K584" i="1"/>
  <c r="F49" i="1"/>
  <c r="J49" i="1"/>
  <c r="G49" i="1"/>
  <c r="K49" i="1"/>
  <c r="H49" i="1"/>
  <c r="E49" i="1"/>
  <c r="I49" i="1"/>
  <c r="H687" i="1"/>
  <c r="K144" i="1"/>
  <c r="J144" i="1"/>
  <c r="F144" i="1"/>
  <c r="G144" i="1"/>
  <c r="H144" i="1"/>
  <c r="E144" i="1"/>
  <c r="I144" i="1"/>
  <c r="E687" i="1"/>
  <c r="K687" i="1"/>
  <c r="G687" i="1"/>
  <c r="J687" i="1"/>
  <c r="F687" i="1"/>
  <c r="F10" i="1"/>
  <c r="J10" i="1"/>
  <c r="D323" i="1"/>
  <c r="G10" i="1"/>
  <c r="D525" i="1"/>
  <c r="D632" i="1"/>
  <c r="D512" i="1"/>
  <c r="H10" i="1"/>
  <c r="K10" i="1"/>
  <c r="D256" i="1"/>
  <c r="I10" i="1"/>
  <c r="D184" i="1"/>
  <c r="D27" i="1"/>
  <c r="D66" i="1"/>
  <c r="D300" i="1"/>
  <c r="D356" i="1"/>
  <c r="D621" i="1"/>
  <c r="D642" i="1"/>
  <c r="D682" i="1"/>
  <c r="H299" i="1"/>
  <c r="D310" i="1"/>
  <c r="D362" i="1"/>
  <c r="F584" i="1"/>
  <c r="F502" i="1" s="1"/>
  <c r="F442" i="1" s="1"/>
  <c r="D597" i="1"/>
  <c r="D14" i="1"/>
  <c r="D90" i="1"/>
  <c r="D138" i="1"/>
  <c r="D268" i="1"/>
  <c r="D279" i="1"/>
  <c r="D432" i="1"/>
  <c r="D659" i="1"/>
  <c r="D716" i="1"/>
  <c r="D93" i="1"/>
  <c r="D103" i="1"/>
  <c r="D232" i="1"/>
  <c r="D238" i="1"/>
  <c r="D428" i="1"/>
  <c r="D646" i="1"/>
  <c r="D11" i="1"/>
  <c r="D153" i="1"/>
  <c r="D159" i="1"/>
  <c r="D713" i="1"/>
  <c r="D708" i="1"/>
  <c r="I584" i="1"/>
  <c r="I502" i="1" s="1"/>
  <c r="I442" i="1" s="1"/>
  <c r="E584" i="1"/>
  <c r="E502" i="1" s="1"/>
  <c r="E442" i="1" s="1"/>
  <c r="G584" i="1"/>
  <c r="G502" i="1" s="1"/>
  <c r="G442" i="1" s="1"/>
  <c r="K502" i="1"/>
  <c r="K442" i="1" s="1"/>
  <c r="D637" i="1"/>
  <c r="J584" i="1"/>
  <c r="J502" i="1" s="1"/>
  <c r="J442" i="1" s="1"/>
  <c r="D604" i="1"/>
  <c r="H584" i="1"/>
  <c r="H502" i="1" s="1"/>
  <c r="H442" i="1" s="1"/>
  <c r="D546" i="1"/>
  <c r="D503" i="1"/>
  <c r="F355" i="1"/>
  <c r="H355" i="1"/>
  <c r="J355" i="1"/>
  <c r="D390" i="1"/>
  <c r="G355" i="1"/>
  <c r="I355" i="1"/>
  <c r="K355" i="1"/>
  <c r="D349" i="1"/>
  <c r="F299" i="1"/>
  <c r="J299" i="1"/>
  <c r="G299" i="1"/>
  <c r="I299" i="1"/>
  <c r="K299" i="1"/>
  <c r="D306" i="1"/>
  <c r="D294" i="1"/>
  <c r="D262" i="1"/>
  <c r="D198" i="1"/>
  <c r="D133" i="1"/>
  <c r="G102" i="1"/>
  <c r="I102" i="1"/>
  <c r="K102" i="1"/>
  <c r="F102" i="1"/>
  <c r="H102" i="1"/>
  <c r="D118" i="1"/>
  <c r="E102" i="1"/>
  <c r="J102" i="1"/>
  <c r="D74" i="1"/>
  <c r="E299" i="1"/>
  <c r="E355" i="1"/>
  <c r="D483" i="1" l="1"/>
  <c r="D442" i="1" s="1"/>
  <c r="D49" i="1"/>
  <c r="D687" i="1"/>
  <c r="D144" i="1"/>
  <c r="F9" i="1"/>
  <c r="D10" i="1"/>
  <c r="D584" i="1"/>
  <c r="D299" i="1"/>
  <c r="G9" i="1"/>
  <c r="D278" i="1"/>
  <c r="I9" i="1"/>
  <c r="D565" i="1"/>
  <c r="D502" i="1" s="1"/>
  <c r="H9" i="1"/>
  <c r="D355" i="1"/>
  <c r="J9" i="1"/>
  <c r="K9" i="1"/>
  <c r="D102" i="1"/>
  <c r="E9" i="1"/>
  <c r="D9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<sst xmlns="http://schemas.openxmlformats.org/spreadsheetml/2006/main" count="1998" uniqueCount="532">
  <si>
    <t xml:space="preserve">Accidentes de tránsito </t>
  </si>
  <si>
    <t>Total</t>
  </si>
  <si>
    <t>Día de la semana</t>
  </si>
  <si>
    <t xml:space="preserve">Domingo </t>
  </si>
  <si>
    <t>Lunes</t>
  </si>
  <si>
    <t>Martes</t>
  </si>
  <si>
    <t>Miércoles</t>
  </si>
  <si>
    <t>Jueves</t>
  </si>
  <si>
    <t>Viernes</t>
  </si>
  <si>
    <t>Sábado</t>
  </si>
  <si>
    <t>Cuadro 7.  ACCIDENTES DE TRÁNSITO EN LA REPÚBLICA, POR DÍA DE LA SEMANA,</t>
  </si>
  <si>
    <t>-</t>
  </si>
  <si>
    <r>
      <t xml:space="preserve">Boquerón: </t>
    </r>
    <r>
      <rPr>
        <sz val="10"/>
        <rFont val="Arial"/>
        <family val="2"/>
      </rPr>
      <t>(Continuación)</t>
    </r>
  </si>
  <si>
    <r>
      <t xml:space="preserve">Las Tablas: </t>
    </r>
    <r>
      <rPr>
        <sz val="10"/>
        <rFont val="Arial"/>
        <family val="2"/>
      </rPr>
      <t>(Continuación)</t>
    </r>
  </si>
  <si>
    <r>
      <t xml:space="preserve">Donoso: </t>
    </r>
    <r>
      <rPr>
        <sz val="10"/>
        <rFont val="Arial"/>
        <family val="2"/>
      </rPr>
      <t>(Continuación)</t>
    </r>
  </si>
  <si>
    <r>
      <t xml:space="preserve">David: </t>
    </r>
    <r>
      <rPr>
        <sz val="10"/>
        <rFont val="Arial"/>
        <family val="2"/>
      </rPr>
      <t>(Continuación)</t>
    </r>
  </si>
  <si>
    <r>
      <t xml:space="preserve">Renacimiento: </t>
    </r>
    <r>
      <rPr>
        <sz val="10"/>
        <rFont val="Arial"/>
        <family val="2"/>
      </rPr>
      <t>(Continuación)</t>
    </r>
  </si>
  <si>
    <r>
      <t xml:space="preserve">Chepo: </t>
    </r>
    <r>
      <rPr>
        <sz val="10"/>
        <rFont val="Arial"/>
        <family val="2"/>
      </rPr>
      <t>(Continuación)</t>
    </r>
  </si>
  <si>
    <r>
      <t xml:space="preserve">San Miguelito: </t>
    </r>
    <r>
      <rPr>
        <sz val="10"/>
        <rFont val="Arial"/>
        <family val="2"/>
      </rPr>
      <t>(Continuación)</t>
    </r>
  </si>
  <si>
    <r>
      <t xml:space="preserve">Chame: </t>
    </r>
    <r>
      <rPr>
        <sz val="10"/>
        <rFont val="Arial"/>
        <family val="2"/>
      </rPr>
      <t>(Continuación)</t>
    </r>
  </si>
  <si>
    <r>
      <t xml:space="preserve">San Carlos: </t>
    </r>
    <r>
      <rPr>
        <sz val="10"/>
        <rFont val="Arial"/>
        <family val="2"/>
      </rPr>
      <t>(Continuación)</t>
    </r>
  </si>
  <si>
    <r>
      <t xml:space="preserve">La Mesa: </t>
    </r>
    <r>
      <rPr>
        <sz val="10"/>
        <rFont val="Arial"/>
        <family val="2"/>
      </rPr>
      <t>(Continuación)</t>
    </r>
  </si>
  <si>
    <t>Bocas del Toro………………………………………………………………</t>
  </si>
  <si>
    <t>Changuinola………………………………………………………………</t>
  </si>
  <si>
    <t>Chiriquí Grande………………………………………………………………</t>
  </si>
  <si>
    <t>Almirante………………………………………………………………</t>
  </si>
  <si>
    <t>Coclé………………………………………………………………</t>
  </si>
  <si>
    <t>Aguadulce………………………………………………………………</t>
  </si>
  <si>
    <t>Antón………………………………………………………………</t>
  </si>
  <si>
    <t>La Pintada………………………………………………………………</t>
  </si>
  <si>
    <t>Natá………………………………………………………………</t>
  </si>
  <si>
    <t>Olá………………………………………………………………</t>
  </si>
  <si>
    <t>Penonomé………………………………………………………………</t>
  </si>
  <si>
    <t>Colón………………………………………………………………</t>
  </si>
  <si>
    <t>Chagres………………………………………………………………</t>
  </si>
  <si>
    <t>Donoso………………………………………………………………</t>
  </si>
  <si>
    <t>Barrio Norte………………………………………………………………</t>
  </si>
  <si>
    <t>Barrio Sur………………………………………………………………</t>
  </si>
  <si>
    <t>Buena Vista………………………………………………………………</t>
  </si>
  <si>
    <t>Cativá………………………………………………………………</t>
  </si>
  <si>
    <t>Ciricito………………………………………………………………</t>
  </si>
  <si>
    <t>Escobal………………………………………………………………</t>
  </si>
  <si>
    <t>Limón………………………………………………………………</t>
  </si>
  <si>
    <t>Nueva Providencia………………………………………………………………</t>
  </si>
  <si>
    <t>Puerto Pilón………………………………………………………………</t>
  </si>
  <si>
    <t>Sabanitas………………………………………………………………</t>
  </si>
  <si>
    <t>Salamanca………………………………………………………………</t>
  </si>
  <si>
    <t>San Juan………………………………………………………………</t>
  </si>
  <si>
    <t>Santa Rosa………………………………………………………………</t>
  </si>
  <si>
    <t>Achiote………………………………………………………………</t>
  </si>
  <si>
    <t>Piña………………………………………………………………</t>
  </si>
  <si>
    <t>Miguel de la Borda (Cabecera)………………………………………………………………</t>
  </si>
  <si>
    <t>San José del General………………………………………………………………</t>
  </si>
  <si>
    <t>Portobelo (Cabecera)………………………………………………………………</t>
  </si>
  <si>
    <t>Cacique………………………………………………………………</t>
  </si>
  <si>
    <t>Puerto Lindo o Garrote………………………………………………………………</t>
  </si>
  <si>
    <t>María Chiquita………………………………………………………………</t>
  </si>
  <si>
    <t>Cuango………………………………………………………………</t>
  </si>
  <si>
    <t>Nombre de Dios………………………………………………………………</t>
  </si>
  <si>
    <t>Playa Chiquita………………………………………………………………</t>
  </si>
  <si>
    <t>Viento Frío………………………………………………………………</t>
  </si>
  <si>
    <t>Alanje (Cabecera)………………………………………………………………</t>
  </si>
  <si>
    <t>Divalá………………………………………………………………</t>
  </si>
  <si>
    <t>El Tejar………………………………………………………………</t>
  </si>
  <si>
    <t>Guarumal………………………………………………………………</t>
  </si>
  <si>
    <t>Querévalo………………………………………………………………</t>
  </si>
  <si>
    <t>Santo Tomás………………………………………………………………</t>
  </si>
  <si>
    <t>Nuevo México………………………………………………………………</t>
  </si>
  <si>
    <t>Puerto Armuelles (Cabecera)………………………………………………………………</t>
  </si>
  <si>
    <t>Limones………………………………………………………………</t>
  </si>
  <si>
    <t>Progreso………………………………………………………………</t>
  </si>
  <si>
    <t>Baco………………………………………………………………</t>
  </si>
  <si>
    <t>Rodolfo Aguilar Delgado………………………………………………………………</t>
  </si>
  <si>
    <t>Boquerón (Cabecera)………………………………………………………………</t>
  </si>
  <si>
    <t>Bágala………………………………………………………………</t>
  </si>
  <si>
    <t>Cordillera………………………………………………………………</t>
  </si>
  <si>
    <t>Guabal………………………………………………………………</t>
  </si>
  <si>
    <t>Guayabal………………………………………………………………</t>
  </si>
  <si>
    <t>Paraíso………………………………………………………………</t>
  </si>
  <si>
    <t>Pedregal………………………………………………………………</t>
  </si>
  <si>
    <t>Tijeras………………………………………………………………</t>
  </si>
  <si>
    <t>Bajo Boquete (Cabecera)………………………………………………………………</t>
  </si>
  <si>
    <t>Caldera………………………………………………………………</t>
  </si>
  <si>
    <t>Palmira………………………………………………………………</t>
  </si>
  <si>
    <t>Alto Boquete………………………………………………………………</t>
  </si>
  <si>
    <t>Jaramillo………………………………………………………………</t>
  </si>
  <si>
    <t>Los Naranjos………………………………………………………………</t>
  </si>
  <si>
    <t>La Concepción (Cabecera)………………………………………………………………</t>
  </si>
  <si>
    <t>Aserrío de Gariché………………………………………………………………</t>
  </si>
  <si>
    <t>Bugaba………………………………………………………………</t>
  </si>
  <si>
    <t>Cerro Punta………………………………………………………………</t>
  </si>
  <si>
    <t>Gómez………………………………………………………………</t>
  </si>
  <si>
    <t>San Andrés………………………………………………………………</t>
  </si>
  <si>
    <t>Santa Marta………………………………………………………………</t>
  </si>
  <si>
    <t>Santo Domingo………………………………………………………………</t>
  </si>
  <si>
    <t>Sortová………………………………………………………………</t>
  </si>
  <si>
    <t>Volcán………………………………………………………………</t>
  </si>
  <si>
    <t>El Bongo………………………………………………………………</t>
  </si>
  <si>
    <t>David (Cabecera)………………………………………………………………</t>
  </si>
  <si>
    <t>Bijagual………………………………………………………………</t>
  </si>
  <si>
    <t>Cochea………………………………………………………………</t>
  </si>
  <si>
    <t>Chiriquí………………………………………………………………</t>
  </si>
  <si>
    <t>Guacá………………………………………………………………</t>
  </si>
  <si>
    <t>Las Lomas………………………………………………………………</t>
  </si>
  <si>
    <t>San Carlos………………………………………………………………</t>
  </si>
  <si>
    <t>San Pablo Nuevo………………………………………………………………</t>
  </si>
  <si>
    <t>San Pablo Viejo………………………………………………………………</t>
  </si>
  <si>
    <t>Dolega (Cabecera)………………………………………………………………</t>
  </si>
  <si>
    <t>Dos Ríos………………………………………………………………</t>
  </si>
  <si>
    <t>Los Anastacios………………………………………………………………</t>
  </si>
  <si>
    <t>Potrerillos………………………………………………………………</t>
  </si>
  <si>
    <t>Potrerillos Abajo………………………………………………………………</t>
  </si>
  <si>
    <t>Rovira………………………………………………………………</t>
  </si>
  <si>
    <t>Tinajas………………………………………………………………</t>
  </si>
  <si>
    <t>Los Algarrobos………………………………………………………………</t>
  </si>
  <si>
    <t>Gualaca (Cabecera)………………………………………………………………</t>
  </si>
  <si>
    <t>Hornito………………………………………………………………</t>
  </si>
  <si>
    <t>Los Angeles………………………………………………………………</t>
  </si>
  <si>
    <t>Rincón………………………………………………………………</t>
  </si>
  <si>
    <t>Remedios (Cabecera)………………………………………………………………</t>
  </si>
  <si>
    <t>El Nancito………………………………………………………………</t>
  </si>
  <si>
    <t>El Porvenir………………………………………………………………</t>
  </si>
  <si>
    <t>El Puerto………………………………………………………………</t>
  </si>
  <si>
    <t>Santa Lucia………………………………………………………………</t>
  </si>
  <si>
    <t>Río Sereno (Cabecera)………………………………………………………………</t>
  </si>
  <si>
    <t>Breñón………………………………………………………………</t>
  </si>
  <si>
    <t>Cañas Gordas………………………………………………………………</t>
  </si>
  <si>
    <t>Monte Lirio………………………………………………………………</t>
  </si>
  <si>
    <t>Plaza Caisán………………………………………………………………</t>
  </si>
  <si>
    <t>Santa Cruz………………………………………………………………</t>
  </si>
  <si>
    <t>Dominical………………………………………………………………</t>
  </si>
  <si>
    <t>Santa Clara………………………………………………………………</t>
  </si>
  <si>
    <t>Las Lajas (Cabecera)………………………………………………………………</t>
  </si>
  <si>
    <t>Juay………………………………………………………………</t>
  </si>
  <si>
    <t>Lajas Adentro………………………………………………………………</t>
  </si>
  <si>
    <t>San Félix………………………………………………………………</t>
  </si>
  <si>
    <t>Horconcitos (Cabecera)………………………………………………………………</t>
  </si>
  <si>
    <t>Boca Chica………………………………………………………………</t>
  </si>
  <si>
    <t>Boca de Monte………………………………………………………………</t>
  </si>
  <si>
    <t>San Lorenzo………………………………………………………………</t>
  </si>
  <si>
    <t>Tolé (Cabecera)………………………………………………………………</t>
  </si>
  <si>
    <t>Bella Vista………………………………………………………………</t>
  </si>
  <si>
    <t>Cerro Viejo………………………………………………………………</t>
  </si>
  <si>
    <t>El Cristo………………………………………………………………</t>
  </si>
  <si>
    <t>Justo Fidel Palacios………………………………………………………………</t>
  </si>
  <si>
    <t>Lajas de Tolé………………………………………………………………</t>
  </si>
  <si>
    <t>Potrero de Caña………………………………………………………………</t>
  </si>
  <si>
    <t>Quebrada de Piedra………………………………………………………………</t>
  </si>
  <si>
    <t>Veladero………………………………………………………………</t>
  </si>
  <si>
    <t>Chepigana………………………………………………………………</t>
  </si>
  <si>
    <t>Río Iglesias………………………………………………………………</t>
  </si>
  <si>
    <t>Agua Fría………………………………………………………………</t>
  </si>
  <si>
    <t>Cucunatí………………………………………………………………</t>
  </si>
  <si>
    <t>Río Congo Arriba………………………………………………………………</t>
  </si>
  <si>
    <t>Santa Fe………………………………………………………………</t>
  </si>
  <si>
    <t>El Real de Santa María (Cabecera)………………………………………………………………</t>
  </si>
  <si>
    <t>Pinogana………………………………………………………………</t>
  </si>
  <si>
    <t>Yaviza………………………………………………………………</t>
  </si>
  <si>
    <t>Metetí………………………………………………………………</t>
  </si>
  <si>
    <t>Chitré (Cabecera)………………………………………………………………</t>
  </si>
  <si>
    <t>La Arena………………………………………………………………</t>
  </si>
  <si>
    <t>Monagrillo………………………………………………………………</t>
  </si>
  <si>
    <t>Llano Bonito………………………………………………………………</t>
  </si>
  <si>
    <t>San Juan Bautista………………………………………………………………</t>
  </si>
  <si>
    <t>Las Minas (Cabecera)………………………………………………………………</t>
  </si>
  <si>
    <t>Chepo………………………………………………………………</t>
  </si>
  <si>
    <t>Chumical………………………………………………………………</t>
  </si>
  <si>
    <t>Los Pozos (Cabecera)………………………………………………………………</t>
  </si>
  <si>
    <t>El Calabacito………………………………………………………………</t>
  </si>
  <si>
    <t>Los Cerritos………………………………………………………………</t>
  </si>
  <si>
    <t>Los Cerros de Paja………………………………………………………………</t>
  </si>
  <si>
    <t>Ocú (Cabecera)………………………………………………………………</t>
  </si>
  <si>
    <t>Cerro Largo………………………………………………………………</t>
  </si>
  <si>
    <t>Los Llanos………………………………………………………………</t>
  </si>
  <si>
    <t>Llano Grande………………………………………………………………</t>
  </si>
  <si>
    <t>Peñas Chatas………………………………………………………………</t>
  </si>
  <si>
    <t>Menchaca………………………………………………………………</t>
  </si>
  <si>
    <t>Parita (Cabecera)………………………………………………………………</t>
  </si>
  <si>
    <t>Cabuya………………………………………………………………</t>
  </si>
  <si>
    <t>Los Castillos………………………………………………………………</t>
  </si>
  <si>
    <t>Llano de la Cruz………………………………………………………………</t>
  </si>
  <si>
    <t>París………………………………………………………………</t>
  </si>
  <si>
    <t>Portobelillo………………………………………………………………</t>
  </si>
  <si>
    <t>Potuga………………………………………………………………</t>
  </si>
  <si>
    <t>Pesé (Cabecera)………………………………………………………………</t>
  </si>
  <si>
    <t>Las Cabras………………………………………………………………</t>
  </si>
  <si>
    <t>El Pájaro………………………………………………………………</t>
  </si>
  <si>
    <t>El Barrero………………………………………………………………</t>
  </si>
  <si>
    <t>El Pedregoso………………………………………………………………</t>
  </si>
  <si>
    <t>El Ciruelo………………………………………………………………</t>
  </si>
  <si>
    <t>Sabana Grande………………………………………………………………</t>
  </si>
  <si>
    <t>Rincón Hondo………………………………………………………………</t>
  </si>
  <si>
    <t>Santa María (Cabecera)………………………………………………………………</t>
  </si>
  <si>
    <t>Chupampa………………………………………………………………</t>
  </si>
  <si>
    <t>El Rincón………………………………………………………………</t>
  </si>
  <si>
    <t>El Limón………………………………………………………………</t>
  </si>
  <si>
    <t>Los Canelos………………………………………………………………</t>
  </si>
  <si>
    <t>Guararé (Cabecera)………………………………………………………………</t>
  </si>
  <si>
    <t>El Espinal………………………………………………………………</t>
  </si>
  <si>
    <t>La Enea………………………………………………………………</t>
  </si>
  <si>
    <t>La Pasera………………………………………………………………</t>
  </si>
  <si>
    <t>Las Trancas………………………………………………………………</t>
  </si>
  <si>
    <t>Las Tablas (Cabecera)………………………………………………………………</t>
  </si>
  <si>
    <t>Bayano………………………………………………………………</t>
  </si>
  <si>
    <t>El Carate………………………………………………………………</t>
  </si>
  <si>
    <t>El Cocal………………………………………………………………</t>
  </si>
  <si>
    <t>El Manantial………………………………………………………………</t>
  </si>
  <si>
    <t>El Muñoz………………………………………………………………</t>
  </si>
  <si>
    <t>La Miel………………………………………………………………</t>
  </si>
  <si>
    <t>La Palma………………………………………………………………</t>
  </si>
  <si>
    <t>La Tiza………………………………………………………………</t>
  </si>
  <si>
    <t>Las Palmitas………………………………………………………………</t>
  </si>
  <si>
    <t>Las Tablas Abajo………………………………………………………………</t>
  </si>
  <si>
    <t>Nuario………………………………………………………………</t>
  </si>
  <si>
    <t>Peña Blanca………………………………………………………………</t>
  </si>
  <si>
    <t>San José………………………………………………………………</t>
  </si>
  <si>
    <t>San Miguel………………………………………………………………</t>
  </si>
  <si>
    <t>Sesteadero………………………………………………………………</t>
  </si>
  <si>
    <t>Valle Rico………………………………………………………………</t>
  </si>
  <si>
    <t>La Villa de Los Santos (Cabecera)………………………………………………………………</t>
  </si>
  <si>
    <t>El Guásimo………………………………………………………………</t>
  </si>
  <si>
    <t>La Colorada………………………………………………………………</t>
  </si>
  <si>
    <t>La Espigadilla………………………………………………………………</t>
  </si>
  <si>
    <t>Las Cruces………………………………………………………………</t>
  </si>
  <si>
    <t>Las Guabas………………………………………………………………</t>
  </si>
  <si>
    <t>Los Ángeles………………………………………………………………</t>
  </si>
  <si>
    <t>Los Olivos………………………………………………………………</t>
  </si>
  <si>
    <t>Llano Largo………………………………………………………………</t>
  </si>
  <si>
    <t>Santa Ana………………………………………………………………</t>
  </si>
  <si>
    <t>Tres Quebradas………………………………………………………………</t>
  </si>
  <si>
    <t>Agua Buena………………………………………………………………</t>
  </si>
  <si>
    <t>Villa Lourdes………………………………………………………………</t>
  </si>
  <si>
    <t>Macaracas (Cabecera)………………………………………………………………</t>
  </si>
  <si>
    <t>Bahía Honda………………………………………………………………</t>
  </si>
  <si>
    <t>Bajos de Güera………………………………………………………………</t>
  </si>
  <si>
    <t>Corozal………………………………………………………………</t>
  </si>
  <si>
    <t>Chupá………………………………………………………………</t>
  </si>
  <si>
    <t>El Cedro………………………………………………………………</t>
  </si>
  <si>
    <t>Llano de Piedra………………………………………………………………</t>
  </si>
  <si>
    <t>Pedasí (Cabecera)………………………………………………………………</t>
  </si>
  <si>
    <t>Los Asientos………………………………………………………………</t>
  </si>
  <si>
    <t>Mariabé………………………………………………………………</t>
  </si>
  <si>
    <t>Purio………………………………………………………………</t>
  </si>
  <si>
    <t>Oria Arriba………………………………………………………………</t>
  </si>
  <si>
    <t>Pocrí (Cabecera)………………………………………………………………</t>
  </si>
  <si>
    <t>Lajamina………………………………………………………………</t>
  </si>
  <si>
    <t>Paritilla………………………………………………………………</t>
  </si>
  <si>
    <t>Tonosí (Cabecera)………………………………………………………………</t>
  </si>
  <si>
    <t>Altos de Güera………………………………………………………………</t>
  </si>
  <si>
    <t>Cañas………………………………………………………………</t>
  </si>
  <si>
    <t>El Bebedero………………………………………………………………</t>
  </si>
  <si>
    <t>El Cacao………………………………………………………………</t>
  </si>
  <si>
    <t>Flores………………………………………………………………</t>
  </si>
  <si>
    <t>Guánico………………………………………………………………</t>
  </si>
  <si>
    <t>La Tronosa………………………………………………………………</t>
  </si>
  <si>
    <t>Cambutal………………………………………………………………</t>
  </si>
  <si>
    <t>Chepo (Cabecera)………………………………………………………………</t>
  </si>
  <si>
    <t>Cañita………………………………………………………………</t>
  </si>
  <si>
    <t>El Llano………………………………………………………………</t>
  </si>
  <si>
    <t>Las Margaritas………………………………………………………………</t>
  </si>
  <si>
    <t>Tortí………………………………………………………………</t>
  </si>
  <si>
    <t>San Felipe………………………………………………………………</t>
  </si>
  <si>
    <t>El Chorrillo………………………………………………………………</t>
  </si>
  <si>
    <t>La Exposición o Calidonia………………………………………………………………</t>
  </si>
  <si>
    <t>Curundú………………………………………………………………</t>
  </si>
  <si>
    <t>Betania………………………………………………………………</t>
  </si>
  <si>
    <t>Pueblo Nuevo………………………………………………………………</t>
  </si>
  <si>
    <t>San Francisco………………………………………………………………</t>
  </si>
  <si>
    <t>Parque Lefevre………………………………………………………………</t>
  </si>
  <si>
    <t>Río Abajo………………………………………………………………</t>
  </si>
  <si>
    <t>Juan Díaz………………………………………………………………</t>
  </si>
  <si>
    <t>Ancón………………………………………………………………</t>
  </si>
  <si>
    <t>Chilibre………………………………………………………………</t>
  </si>
  <si>
    <t>Las Cumbres………………………………………………………………</t>
  </si>
  <si>
    <t>Pacora………………………………………………………………</t>
  </si>
  <si>
    <t>San Martín………………………………………………………………</t>
  </si>
  <si>
    <t>Tocumen………………………………………………………………</t>
  </si>
  <si>
    <t>Las Mañanitas………………………………………………………………</t>
  </si>
  <si>
    <t>24 de Diciembre………………………………………………………………</t>
  </si>
  <si>
    <t>Alcalde Díaz………………………………………………………………</t>
  </si>
  <si>
    <t>Belisario Porras………………………………………………………………</t>
  </si>
  <si>
    <t>Amelia Denis de Icaza………………………………………………………………</t>
  </si>
  <si>
    <t>José Domingo Espinar………………………………………………………………</t>
  </si>
  <si>
    <t>Mateo Iturralde………………………………………………………………</t>
  </si>
  <si>
    <t>Victoriano Lorenzo………………………………………………………………</t>
  </si>
  <si>
    <t>Arnulfo Arias………………………………………………………………</t>
  </si>
  <si>
    <t>Belisario Frías………………………………………………………………</t>
  </si>
  <si>
    <t>Omar Torrijos………………………………………………………………</t>
  </si>
  <si>
    <t>Rufina Alfaro………………………………………………………………</t>
  </si>
  <si>
    <t>Arraiján (Cabecera)………………………………………………………………</t>
  </si>
  <si>
    <t>Juan Demóstenes Arosemena………………………………………………………………</t>
  </si>
  <si>
    <t>Nuevo Emperador………………………………………………………………</t>
  </si>
  <si>
    <t>Veracruz………………………………………………………………</t>
  </si>
  <si>
    <t>Vista Alegre………………………………………………………………</t>
  </si>
  <si>
    <t>Burunga………………………………………………………………</t>
  </si>
  <si>
    <t>Cerro Silvestre………………………………………………………………</t>
  </si>
  <si>
    <t>Capira (Cabecera)………………………………………………………………</t>
  </si>
  <si>
    <t>Campana………………………………………………………………</t>
  </si>
  <si>
    <t>Cermeño………………………………………………………………</t>
  </si>
  <si>
    <t>Cirí de los Sotos………………………………………………………………</t>
  </si>
  <si>
    <t>Cirí Grande………………………………………………………………</t>
  </si>
  <si>
    <t>La Trinidad………………………………………………………………</t>
  </si>
  <si>
    <t>Las Ollas Arriba………………………………………………………………</t>
  </si>
  <si>
    <t>Lídice………………………………………………………………</t>
  </si>
  <si>
    <t>Villa Carmen………………………………………………………………</t>
  </si>
  <si>
    <t>Villa Rosario………………………………………………………………</t>
  </si>
  <si>
    <t>Chame (Cabecera)………………………………………………………………</t>
  </si>
  <si>
    <t>Bejuco………………………………………………………………</t>
  </si>
  <si>
    <t>Buenos Aires………………………………………………………………</t>
  </si>
  <si>
    <t>Chicá………………………………………………………………</t>
  </si>
  <si>
    <t>El Líbano………………………………………………………………</t>
  </si>
  <si>
    <t>Las Lajas………………………………………………………………</t>
  </si>
  <si>
    <t>Nueva Gorgona………………………………………………………………</t>
  </si>
  <si>
    <t>Punta Chame………………………………………………………………</t>
  </si>
  <si>
    <t>Sajalices………………………………………………………………</t>
  </si>
  <si>
    <t>Sorá………………………………………………………………</t>
  </si>
  <si>
    <t>Barrio Balboa………………………………………………………………</t>
  </si>
  <si>
    <t>Amador………………………………………………………………</t>
  </si>
  <si>
    <t>Arosemena………………………………………………………………</t>
  </si>
  <si>
    <t>El Arado………………………………………………………………</t>
  </si>
  <si>
    <t>El Coco………………………………………………………………</t>
  </si>
  <si>
    <t>Feuillet………………………………………………………………</t>
  </si>
  <si>
    <t>Guadalupe………………………………………………………………</t>
  </si>
  <si>
    <t>Herrera………………………………………………………………</t>
  </si>
  <si>
    <t>Hurtado………………………………………………………………</t>
  </si>
  <si>
    <t>Iturralde………………………………………………………………</t>
  </si>
  <si>
    <t>La Represa………………………………………………………………</t>
  </si>
  <si>
    <t>Los Díaz………………………………………………………………</t>
  </si>
  <si>
    <t>Mendoza………………………………………………………………</t>
  </si>
  <si>
    <t>Obaldía………………………………………………………………</t>
  </si>
  <si>
    <t>Playa Leona………………………………………………………………</t>
  </si>
  <si>
    <t>Puerto Caimito………………………………………………………………</t>
  </si>
  <si>
    <t>Santa Rita………………………………………………………………</t>
  </si>
  <si>
    <t>San Carlos (Cabecera)………………………………………………………………</t>
  </si>
  <si>
    <t>El Espino………………………………………………………………</t>
  </si>
  <si>
    <t>El Higo………………………………………………………………</t>
  </si>
  <si>
    <t>Guayabito………………………………………………………………</t>
  </si>
  <si>
    <t>La Ermita………………………………………………………………</t>
  </si>
  <si>
    <t>La Laguna………………………………………………………………</t>
  </si>
  <si>
    <t>Las Uvas………………………………………………………………</t>
  </si>
  <si>
    <t>Los Llanitos………………………………………………………………</t>
  </si>
  <si>
    <t>Atalaya (Cabecera)………………………………………………………………</t>
  </si>
  <si>
    <t>El Barrito………………………………………………………………</t>
  </si>
  <si>
    <t>La Carrillo………………………………………………………………</t>
  </si>
  <si>
    <t>San Antonio………………………………………………………………</t>
  </si>
  <si>
    <t>Calobre (Cabecera)………………………………………………………………</t>
  </si>
  <si>
    <t>Barnizal………………………………………………………………</t>
  </si>
  <si>
    <t>Chitra………………………………………………………………</t>
  </si>
  <si>
    <t>El Cocla………………………………………………………………</t>
  </si>
  <si>
    <t>La Yeguada………………………………………………………………</t>
  </si>
  <si>
    <t>Las Guías………………………………………………………………</t>
  </si>
  <si>
    <t>Cañazas (Cabecera)………………………………………………………………</t>
  </si>
  <si>
    <t>Cerro Plata………………………………………………………………</t>
  </si>
  <si>
    <t>Los Valles………………………………………………………………</t>
  </si>
  <si>
    <t>San Marcelo………………………………………………………………</t>
  </si>
  <si>
    <t>El Aromillo………………………………………………………………</t>
  </si>
  <si>
    <t>La Mesa (Cabecera)………………………………………………………………</t>
  </si>
  <si>
    <t>Bisvalles………………………………………………………………</t>
  </si>
  <si>
    <t>Boró………………………………………………………………</t>
  </si>
  <si>
    <t>San Bartolo………………………………………………………………</t>
  </si>
  <si>
    <t>Los Milagros………………………………………………………………</t>
  </si>
  <si>
    <t>Las Palmas (Cabecera)………………………………………………………………</t>
  </si>
  <si>
    <t>Cerro de Casa………………………………………………………………</t>
  </si>
  <si>
    <t>El María………………………………………………………………</t>
  </si>
  <si>
    <t>El Prado………………………………………………………………</t>
  </si>
  <si>
    <t>Puerto Vidal………………………………………………………………</t>
  </si>
  <si>
    <t>San Martín de Porres………………………………………………………………</t>
  </si>
  <si>
    <t>Viguí………………………………………………………………</t>
  </si>
  <si>
    <t>Zapotillo………………………………………………………………</t>
  </si>
  <si>
    <t>Montijo (Cabecera)………………………………………………………………</t>
  </si>
  <si>
    <t>Pilón………………………………………………………………</t>
  </si>
  <si>
    <t>Costa Hermosa………………………………………………………………</t>
  </si>
  <si>
    <t>Río de Jesús (Cabecera)………………………………………………………………</t>
  </si>
  <si>
    <t>Las Huacas………………………………………………………………</t>
  </si>
  <si>
    <t>Utira………………………………………………………………</t>
  </si>
  <si>
    <t>San Francisco (Cabecera)………………………………………………………………</t>
  </si>
  <si>
    <t>Calovébora………………………………………………………………</t>
  </si>
  <si>
    <t>Santa Fe (Cabecera)………………………………………………………………</t>
  </si>
  <si>
    <t>El Alto………………………………………………………………</t>
  </si>
  <si>
    <t>Río Luis………………………………………………………………</t>
  </si>
  <si>
    <t>Santiago (Cabecera)………………………………………………………………</t>
  </si>
  <si>
    <t>La Peña………………………………………………………………</t>
  </si>
  <si>
    <t>La Raya de Santa María………………………………………………………………</t>
  </si>
  <si>
    <t>Ponuga………………………………………………………………</t>
  </si>
  <si>
    <t>San Pedro del Espino………………………………………………………………</t>
  </si>
  <si>
    <t>Canto del Llano………………………………………………………………</t>
  </si>
  <si>
    <t>Carlos Santana Ávila………………………………………………………………</t>
  </si>
  <si>
    <t>Edwin Fábrega………………………………………………………………</t>
  </si>
  <si>
    <t>Urracá………………………………………………………………</t>
  </si>
  <si>
    <t>Soná (Cabecera)………………………………………………………………</t>
  </si>
  <si>
    <t>Cativé………………………………………………………………</t>
  </si>
  <si>
    <t>El Marañón………………………………………………………………</t>
  </si>
  <si>
    <t>La Soledad………………………………………………………………</t>
  </si>
  <si>
    <t>Río Grande………………………………………………………………</t>
  </si>
  <si>
    <t>Rodeo Viejo………………………………………………………………</t>
  </si>
  <si>
    <t>Hicaco………………………………………………………………</t>
  </si>
  <si>
    <t>Llano de Catival o Mariato (Cabecera)………………………………………………………………</t>
  </si>
  <si>
    <t>Arenas………………………………………………………………</t>
  </si>
  <si>
    <t>Quebro………………………………………………………………</t>
  </si>
  <si>
    <t>Tebario………………………………………………………………</t>
  </si>
  <si>
    <t>Hato Pilón (Cabecera)………………………………………………………………</t>
  </si>
  <si>
    <t>Quebrada de Loro………………………………………………………………</t>
  </si>
  <si>
    <t>Chichica (Cabecera)………………………………………………………………</t>
  </si>
  <si>
    <t>Alto Caballero………………………………………………………………</t>
  </si>
  <si>
    <t>Bakama………………………………………………………………</t>
  </si>
  <si>
    <t>Cerro Puerco………………………………………………………………</t>
  </si>
  <si>
    <t>Maraca………………………………………………………………</t>
  </si>
  <si>
    <t>Sitio Prado………………………………………………………………</t>
  </si>
  <si>
    <t>Cerro Iglesias (Cabecera)………………………………………………………………</t>
  </si>
  <si>
    <t>Hato Chamí………………………………………………………………</t>
  </si>
  <si>
    <t>Lajero………………………………………………………………</t>
  </si>
  <si>
    <t>Susama………………………………………………………………</t>
  </si>
  <si>
    <t>Buenos Aires (Cabecera)………………………………………………………………</t>
  </si>
  <si>
    <t>Cerro Pelado………………………………………………………………</t>
  </si>
  <si>
    <t xml:space="preserve"> Jirondai (Buri)………………………………………………………………</t>
  </si>
  <si>
    <t>Ñürüm………………………………………………………………</t>
  </si>
  <si>
    <t>Nole Duima………………………………………………………………</t>
  </si>
  <si>
    <t>Müna………………………………………………………………</t>
  </si>
  <si>
    <t xml:space="preserve">Mironó……………………………………………………………… </t>
  </si>
  <si>
    <t>Besiko (Soloy Cabecera)………………………………………………………………</t>
  </si>
  <si>
    <t>Comarca Ngäbe Buglé………………………………………………………………</t>
  </si>
  <si>
    <t>Mariato………………………………………………………………</t>
  </si>
  <si>
    <t>Soná………………………………………………………………</t>
  </si>
  <si>
    <t>Santiago………………………………………………………………</t>
  </si>
  <si>
    <t>Río de Jesús………………………………………………………………</t>
  </si>
  <si>
    <t>Montijo………………………………………………………………</t>
  </si>
  <si>
    <t>Las Palmas………………………………………………………………</t>
  </si>
  <si>
    <t>La Mesa………………………………………………………………</t>
  </si>
  <si>
    <t>Cañazas………………………………………………………………</t>
  </si>
  <si>
    <t>Calobre………………………………………………………………</t>
  </si>
  <si>
    <t>Atalaya………………………………………………………………</t>
  </si>
  <si>
    <t>Veraguas………………………………………………………………</t>
  </si>
  <si>
    <t>La Chorrera………………………………………………………………</t>
  </si>
  <si>
    <t>Chame………………………………………………………………</t>
  </si>
  <si>
    <t>Capira………………………………………………………………</t>
  </si>
  <si>
    <t>Panamá Oeste………………………………………………………………</t>
  </si>
  <si>
    <t>Arraiján………………………………………………………………</t>
  </si>
  <si>
    <t>San Miguelito………………………………………………………………</t>
  </si>
  <si>
    <t>Panamá………………………………………………………………</t>
  </si>
  <si>
    <t>Tonosí………………………………………………………………</t>
  </si>
  <si>
    <t>Pocrí………………………………………………………………</t>
  </si>
  <si>
    <t>Pedasí………………………………………………………………</t>
  </si>
  <si>
    <t>Macaracas………………………………………………………………</t>
  </si>
  <si>
    <t>Los Santos………………………………………………………………</t>
  </si>
  <si>
    <t>Las Tablas………………………………………………………………</t>
  </si>
  <si>
    <t>Guararé………………………………………………………………</t>
  </si>
  <si>
    <t>Santa María………………………………………………………………</t>
  </si>
  <si>
    <t>Pesé………………………………………………………………</t>
  </si>
  <si>
    <t>Parita………………………………………………………………</t>
  </si>
  <si>
    <t>Ocú………………………………………………………………</t>
  </si>
  <si>
    <t>Los Pozos………………………………………………………………</t>
  </si>
  <si>
    <t>Las Minas………………………………………………………………</t>
  </si>
  <si>
    <t>Chitré………………………………………………………………</t>
  </si>
  <si>
    <t>Darién………………………………………………………………</t>
  </si>
  <si>
    <t>Tolé………………………………………………………………</t>
  </si>
  <si>
    <t>Renacimiento………………………………………………………………</t>
  </si>
  <si>
    <t>Remedios………………………………………………………………</t>
  </si>
  <si>
    <t>Gualaca………………………………………………………………</t>
  </si>
  <si>
    <t>Dolega………………………………………………………………</t>
  </si>
  <si>
    <t>David………………………………………………………………</t>
  </si>
  <si>
    <t>Boquete………………………………………………………………</t>
  </si>
  <si>
    <t>Boquerón………………………………………………………………</t>
  </si>
  <si>
    <t>Barú………………………………………………………………</t>
  </si>
  <si>
    <t>Alanje………………………………………………………………</t>
  </si>
  <si>
    <t>Portobelo………………………………………………………………</t>
  </si>
  <si>
    <t>Santa Isabel………………………………………………………………</t>
  </si>
  <si>
    <t>Toabré………………………………………………………………</t>
  </si>
  <si>
    <t>Pajonal………………………………………………………………</t>
  </si>
  <si>
    <t>Chiguirí Arriba………………………………………………………………</t>
  </si>
  <si>
    <t>Cañaveral………………………………………………………………</t>
  </si>
  <si>
    <t>Penonomé (Cabecera)………………………………………………………………</t>
  </si>
  <si>
    <t>Olá (Cabecera)………………………………………………………………</t>
  </si>
  <si>
    <t>La Pava………………………………………………………………</t>
  </si>
  <si>
    <t>Natá (Cabecera)………………………………………………………………</t>
  </si>
  <si>
    <t>Capellanía………………………………………………………………</t>
  </si>
  <si>
    <t>El Caño………………………………………………………………</t>
  </si>
  <si>
    <t>Guzmán………………………………………………………………</t>
  </si>
  <si>
    <t>Toza………………………………………………………………</t>
  </si>
  <si>
    <t>La Pintada (Cabecera)………………………………………………………………</t>
  </si>
  <si>
    <t>El Harino………………………………………………………………</t>
  </si>
  <si>
    <t>El Potrero………………………………………………………………</t>
  </si>
  <si>
    <t>Piedras Gordas………………………………………………………………</t>
  </si>
  <si>
    <t>Llano Norte………………………………………………………………</t>
  </si>
  <si>
    <t>Antón (Cabecera)………………………………………………………………</t>
  </si>
  <si>
    <t>El Chirú………………………………………………………………</t>
  </si>
  <si>
    <t>El Retiro………………………………………………………………</t>
  </si>
  <si>
    <t>El Valle………………………………………………………………</t>
  </si>
  <si>
    <t>Río Hato………………………………………………………………</t>
  </si>
  <si>
    <t>San Juan de Dios………………………………………………………………</t>
  </si>
  <si>
    <t>Caballero………………………………………………………………</t>
  </si>
  <si>
    <t>Aguadulce (Cabecera)………………………………………………………………</t>
  </si>
  <si>
    <t>El Roble………………………………………………………………</t>
  </si>
  <si>
    <t>Barrios Unidos………………………………………………………………</t>
  </si>
  <si>
    <t>Almirante (Cabecera)………………………………………………………………</t>
  </si>
  <si>
    <t>Nance del Risco………………………………………………………………</t>
  </si>
  <si>
    <t>Valle de Agua Arriba………………………………………………………………</t>
  </si>
  <si>
    <t>Valle del Risco………………………………………………………………</t>
  </si>
  <si>
    <t>Chiriquí Grande (Cabecera)………………………………………………………………</t>
  </si>
  <si>
    <t>Miramar………………………………………………………………</t>
  </si>
  <si>
    <t>Punta Peña………………………………………………………………</t>
  </si>
  <si>
    <t>Punta Robalo………………………………………………………………</t>
  </si>
  <si>
    <t>Rambala………………………………………………………………</t>
  </si>
  <si>
    <t>Bajo Cedro………………………………………………………………</t>
  </si>
  <si>
    <t>Boca del Toro………………………………………………………………</t>
  </si>
  <si>
    <t>Cauchero………………………………………………………………</t>
  </si>
  <si>
    <t>Changuinola (Cabecera)………………………………………………………………</t>
  </si>
  <si>
    <t>Guabito………………………………………………………………</t>
  </si>
  <si>
    <t>Teribe………………………………………………………………</t>
  </si>
  <si>
    <t>El Empalme………………………………………………………………</t>
  </si>
  <si>
    <t>La Gloria………………………………………………………………</t>
  </si>
  <si>
    <t>Las Delicias………………………………………………………………</t>
  </si>
  <si>
    <t>Barriada 4 de Abril………………………………………………………………</t>
  </si>
  <si>
    <t>El Silencio………………………………………………………………</t>
  </si>
  <si>
    <t>Finca 6………………………………………………………………</t>
  </si>
  <si>
    <t>Finca 30………………………………………………………………</t>
  </si>
  <si>
    <t>Finca 60………………………………………………………………</t>
  </si>
  <si>
    <r>
      <t xml:space="preserve">Parita: </t>
    </r>
    <r>
      <rPr>
        <sz val="10"/>
        <rFont val="Arial"/>
        <family val="2"/>
      </rPr>
      <t>(Continuación)</t>
    </r>
  </si>
  <si>
    <r>
      <t xml:space="preserve">Macaracas: </t>
    </r>
    <r>
      <rPr>
        <sz val="10"/>
        <rFont val="Arial"/>
        <family val="2"/>
      </rPr>
      <t>(Continuación)</t>
    </r>
  </si>
  <si>
    <t>La Estrella……………………………………………….</t>
  </si>
  <si>
    <t>Ernesto Córdoba Campos………………………………………………………………</t>
  </si>
  <si>
    <t>Barrio Colón……………………………………………………….</t>
  </si>
  <si>
    <t>Nota:  Excluyen los corregimientos que no presentan información.</t>
  </si>
  <si>
    <t xml:space="preserve"> SEGÚN PROVINCIA, DISTRITO Y CORREGIMIENTO: AÑO 2018</t>
  </si>
  <si>
    <t>Provincia, distrito y corregimiento</t>
  </si>
  <si>
    <t>Barrio Francés………………………………………………………………</t>
  </si>
  <si>
    <t>Barriada Guaymí………………………………………………………………</t>
  </si>
  <si>
    <t>Cristóbal………………………………………………………………</t>
  </si>
  <si>
    <t>Palenque (Cabecera)…………………………………………………..</t>
  </si>
  <si>
    <t>Comarca Kuna de Madungandí………………………………………………………………</t>
  </si>
  <si>
    <t>La Garceana………………………………………………………………</t>
  </si>
  <si>
    <t xml:space="preserve">                                TOTAL……………………..………………………………</t>
  </si>
  <si>
    <t xml:space="preserve">  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</si>
</sst>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3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8" xfId="0" applyNumberFormat="1" applyFont="1" applyFill="1" applyBorder="1"/>
    <xf numFmtId="0" fontId="1" fillId="0" borderId="8" xfId="0" applyNumberFormat="1" applyFont="1" applyFill="1" applyBorder="1"/>
    <xf numFmtId="0" fontId="1" fillId="0" borderId="8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0" fontId="1" fillId="0" borderId="11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0" fontId="1" fillId="0" borderId="10" xfId="0" applyNumberFormat="1" applyFont="1" applyFill="1" applyBorder="1"/>
    <xf numFmtId="0" fontId="1" fillId="0" borderId="5" xfId="0" applyNumberFormat="1" applyFont="1" applyFill="1" applyBorder="1"/>
    <xf numFmtId="0" fontId="1" fillId="0" borderId="0" xfId="1" applyFont="1"/>
    <xf numFmtId="3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/>
    <xf numFmtId="3" fontId="2" fillId="0" borderId="4" xfId="0" applyNumberFormat="1" applyFont="1" applyFill="1" applyBorder="1" applyAlignment="1"/>
    <xf numFmtId="3" fontId="2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/>
    <xf numFmtId="3" fontId="2" fillId="0" borderId="0" xfId="0" applyNumberFormat="1" applyFont="1" applyFill="1"/>
    <xf numFmtId="0" fontId="0" fillId="0" borderId="8" xfId="0" applyNumberFormat="1" applyFont="1" applyBorder="1"/>
    <xf numFmtId="0" fontId="2" fillId="0" borderId="8" xfId="0" applyNumberFormat="1" applyFont="1" applyFill="1" applyBorder="1" applyAlignment="1">
      <alignment horizontal="right"/>
    </xf>
    <xf numFmtId="0" fontId="2" fillId="0" borderId="8" xfId="0" applyNumberFormat="1" applyFont="1" applyFill="1" applyBorder="1"/>
    <xf numFmtId="0" fontId="2" fillId="0" borderId="0" xfId="0" applyNumberFormat="1" applyFont="1" applyFill="1" applyBorder="1"/>
    <xf numFmtId="0" fontId="2" fillId="0" borderId="11" xfId="0" applyNumberFormat="1" applyFont="1" applyFill="1" applyBorder="1"/>
    <xf numFmtId="0" fontId="2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wrapText="1"/>
    </xf>
    <xf numFmtId="0" fontId="2" fillId="0" borderId="11" xfId="0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left"/>
    </xf>
    <xf numFmtId="0" fontId="1" fillId="0" borderId="11" xfId="0" applyNumberFormat="1" applyFont="1" applyFill="1" applyBorder="1"/>
    <xf numFmtId="0" fontId="2" fillId="0" borderId="0" xfId="0" applyFont="1" applyFill="1" applyBorder="1" applyAlignment="1">
      <alignment horizontal="right" wrapText="1"/>
    </xf>
    <xf numFmtId="3" fontId="2" fillId="0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zoomScaleNormal="100" workbookViewId="0">
      <selection sqref="A1:K1"/>
    </sheetView>
  </sheetViews>
  <sheetFormatPr baseColWidth="10" defaultRowHeight="20.100000000000001" customHeight="1" x14ac:dyDescent="0.2"/>
  <cols>
    <col min="1" max="2" width="1.7109375" style="2" customWidth="1"/>
    <col min="3" max="3" width="33.28515625" style="2" customWidth="1"/>
    <col min="4" max="11" width="10.28515625" style="2" customWidth="1"/>
    <col min="12" max="12" width="11.42578125" style="1"/>
    <col min="13" max="231" width="11.42578125" style="2"/>
    <col min="232" max="233" width="1.7109375" style="2" customWidth="1"/>
    <col min="234" max="234" width="31.85546875" style="2" customWidth="1"/>
    <col min="235" max="235" width="8.85546875" style="2" customWidth="1"/>
    <col min="236" max="236" width="11.140625" style="2" customWidth="1"/>
    <col min="237" max="238" width="9.28515625" style="2" customWidth="1"/>
    <col min="239" max="239" width="11.7109375" style="2" customWidth="1"/>
    <col min="240" max="240" width="9.28515625" style="2" customWidth="1"/>
    <col min="241" max="242" width="9.85546875" style="2" customWidth="1"/>
    <col min="243" max="487" width="11.42578125" style="2"/>
    <col min="488" max="489" width="1.7109375" style="2" customWidth="1"/>
    <col min="490" max="490" width="31.85546875" style="2" customWidth="1"/>
    <col min="491" max="491" width="8.85546875" style="2" customWidth="1"/>
    <col min="492" max="492" width="11.140625" style="2" customWidth="1"/>
    <col min="493" max="494" width="9.28515625" style="2" customWidth="1"/>
    <col min="495" max="495" width="11.7109375" style="2" customWidth="1"/>
    <col min="496" max="496" width="9.28515625" style="2" customWidth="1"/>
    <col min="497" max="498" width="9.85546875" style="2" customWidth="1"/>
    <col min="499" max="743" width="11.42578125" style="2"/>
    <col min="744" max="745" width="1.7109375" style="2" customWidth="1"/>
    <col min="746" max="746" width="31.85546875" style="2" customWidth="1"/>
    <col min="747" max="747" width="8.85546875" style="2" customWidth="1"/>
    <col min="748" max="748" width="11.140625" style="2" customWidth="1"/>
    <col min="749" max="750" width="9.28515625" style="2" customWidth="1"/>
    <col min="751" max="751" width="11.7109375" style="2" customWidth="1"/>
    <col min="752" max="752" width="9.28515625" style="2" customWidth="1"/>
    <col min="753" max="754" width="9.85546875" style="2" customWidth="1"/>
    <col min="755" max="999" width="11.42578125" style="2"/>
    <col min="1000" max="1001" width="1.7109375" style="2" customWidth="1"/>
    <col min="1002" max="1002" width="31.85546875" style="2" customWidth="1"/>
    <col min="1003" max="1003" width="8.85546875" style="2" customWidth="1"/>
    <col min="1004" max="1004" width="11.140625" style="2" customWidth="1"/>
    <col min="1005" max="1006" width="9.28515625" style="2" customWidth="1"/>
    <col min="1007" max="1007" width="11.7109375" style="2" customWidth="1"/>
    <col min="1008" max="1008" width="9.28515625" style="2" customWidth="1"/>
    <col min="1009" max="1010" width="9.85546875" style="2" customWidth="1"/>
    <col min="1011" max="1255" width="11.42578125" style="2"/>
    <col min="1256" max="1257" width="1.7109375" style="2" customWidth="1"/>
    <col min="1258" max="1258" width="31.85546875" style="2" customWidth="1"/>
    <col min="1259" max="1259" width="8.85546875" style="2" customWidth="1"/>
    <col min="1260" max="1260" width="11.140625" style="2" customWidth="1"/>
    <col min="1261" max="1262" width="9.28515625" style="2" customWidth="1"/>
    <col min="1263" max="1263" width="11.7109375" style="2" customWidth="1"/>
    <col min="1264" max="1264" width="9.28515625" style="2" customWidth="1"/>
    <col min="1265" max="1266" width="9.85546875" style="2" customWidth="1"/>
    <col min="1267" max="1511" width="11.42578125" style="2"/>
    <col min="1512" max="1513" width="1.7109375" style="2" customWidth="1"/>
    <col min="1514" max="1514" width="31.85546875" style="2" customWidth="1"/>
    <col min="1515" max="1515" width="8.85546875" style="2" customWidth="1"/>
    <col min="1516" max="1516" width="11.140625" style="2" customWidth="1"/>
    <col min="1517" max="1518" width="9.28515625" style="2" customWidth="1"/>
    <col min="1519" max="1519" width="11.7109375" style="2" customWidth="1"/>
    <col min="1520" max="1520" width="9.28515625" style="2" customWidth="1"/>
    <col min="1521" max="1522" width="9.85546875" style="2" customWidth="1"/>
    <col min="1523" max="1767" width="11.42578125" style="2"/>
    <col min="1768" max="1769" width="1.7109375" style="2" customWidth="1"/>
    <col min="1770" max="1770" width="31.85546875" style="2" customWidth="1"/>
    <col min="1771" max="1771" width="8.85546875" style="2" customWidth="1"/>
    <col min="1772" max="1772" width="11.140625" style="2" customWidth="1"/>
    <col min="1773" max="1774" width="9.28515625" style="2" customWidth="1"/>
    <col min="1775" max="1775" width="11.7109375" style="2" customWidth="1"/>
    <col min="1776" max="1776" width="9.28515625" style="2" customWidth="1"/>
    <col min="1777" max="1778" width="9.85546875" style="2" customWidth="1"/>
    <col min="1779" max="2023" width="11.42578125" style="2"/>
    <col min="2024" max="2025" width="1.7109375" style="2" customWidth="1"/>
    <col min="2026" max="2026" width="31.85546875" style="2" customWidth="1"/>
    <col min="2027" max="2027" width="8.85546875" style="2" customWidth="1"/>
    <col min="2028" max="2028" width="11.140625" style="2" customWidth="1"/>
    <col min="2029" max="2030" width="9.28515625" style="2" customWidth="1"/>
    <col min="2031" max="2031" width="11.7109375" style="2" customWidth="1"/>
    <col min="2032" max="2032" width="9.28515625" style="2" customWidth="1"/>
    <col min="2033" max="2034" width="9.85546875" style="2" customWidth="1"/>
    <col min="2035" max="2279" width="11.42578125" style="2"/>
    <col min="2280" max="2281" width="1.7109375" style="2" customWidth="1"/>
    <col min="2282" max="2282" width="31.85546875" style="2" customWidth="1"/>
    <col min="2283" max="2283" width="8.85546875" style="2" customWidth="1"/>
    <col min="2284" max="2284" width="11.140625" style="2" customWidth="1"/>
    <col min="2285" max="2286" width="9.28515625" style="2" customWidth="1"/>
    <col min="2287" max="2287" width="11.7109375" style="2" customWidth="1"/>
    <col min="2288" max="2288" width="9.28515625" style="2" customWidth="1"/>
    <col min="2289" max="2290" width="9.85546875" style="2" customWidth="1"/>
    <col min="2291" max="2535" width="11.42578125" style="2"/>
    <col min="2536" max="2537" width="1.7109375" style="2" customWidth="1"/>
    <col min="2538" max="2538" width="31.85546875" style="2" customWidth="1"/>
    <col min="2539" max="2539" width="8.85546875" style="2" customWidth="1"/>
    <col min="2540" max="2540" width="11.140625" style="2" customWidth="1"/>
    <col min="2541" max="2542" width="9.28515625" style="2" customWidth="1"/>
    <col min="2543" max="2543" width="11.7109375" style="2" customWidth="1"/>
    <col min="2544" max="2544" width="9.28515625" style="2" customWidth="1"/>
    <col min="2545" max="2546" width="9.85546875" style="2" customWidth="1"/>
    <col min="2547" max="2791" width="11.42578125" style="2"/>
    <col min="2792" max="2793" width="1.7109375" style="2" customWidth="1"/>
    <col min="2794" max="2794" width="31.85546875" style="2" customWidth="1"/>
    <col min="2795" max="2795" width="8.85546875" style="2" customWidth="1"/>
    <col min="2796" max="2796" width="11.140625" style="2" customWidth="1"/>
    <col min="2797" max="2798" width="9.28515625" style="2" customWidth="1"/>
    <col min="2799" max="2799" width="11.7109375" style="2" customWidth="1"/>
    <col min="2800" max="2800" width="9.28515625" style="2" customWidth="1"/>
    <col min="2801" max="2802" width="9.85546875" style="2" customWidth="1"/>
    <col min="2803" max="3047" width="11.42578125" style="2"/>
    <col min="3048" max="3049" width="1.7109375" style="2" customWidth="1"/>
    <col min="3050" max="3050" width="31.85546875" style="2" customWidth="1"/>
    <col min="3051" max="3051" width="8.85546875" style="2" customWidth="1"/>
    <col min="3052" max="3052" width="11.140625" style="2" customWidth="1"/>
    <col min="3053" max="3054" width="9.28515625" style="2" customWidth="1"/>
    <col min="3055" max="3055" width="11.7109375" style="2" customWidth="1"/>
    <col min="3056" max="3056" width="9.28515625" style="2" customWidth="1"/>
    <col min="3057" max="3058" width="9.85546875" style="2" customWidth="1"/>
    <col min="3059" max="3303" width="11.42578125" style="2"/>
    <col min="3304" max="3305" width="1.7109375" style="2" customWidth="1"/>
    <col min="3306" max="3306" width="31.85546875" style="2" customWidth="1"/>
    <col min="3307" max="3307" width="8.85546875" style="2" customWidth="1"/>
    <col min="3308" max="3308" width="11.140625" style="2" customWidth="1"/>
    <col min="3309" max="3310" width="9.28515625" style="2" customWidth="1"/>
    <col min="3311" max="3311" width="11.7109375" style="2" customWidth="1"/>
    <col min="3312" max="3312" width="9.28515625" style="2" customWidth="1"/>
    <col min="3313" max="3314" width="9.85546875" style="2" customWidth="1"/>
    <col min="3315" max="3559" width="11.42578125" style="2"/>
    <col min="3560" max="3561" width="1.7109375" style="2" customWidth="1"/>
    <col min="3562" max="3562" width="31.85546875" style="2" customWidth="1"/>
    <col min="3563" max="3563" width="8.85546875" style="2" customWidth="1"/>
    <col min="3564" max="3564" width="11.140625" style="2" customWidth="1"/>
    <col min="3565" max="3566" width="9.28515625" style="2" customWidth="1"/>
    <col min="3567" max="3567" width="11.7109375" style="2" customWidth="1"/>
    <col min="3568" max="3568" width="9.28515625" style="2" customWidth="1"/>
    <col min="3569" max="3570" width="9.85546875" style="2" customWidth="1"/>
    <col min="3571" max="3815" width="11.42578125" style="2"/>
    <col min="3816" max="3817" width="1.7109375" style="2" customWidth="1"/>
    <col min="3818" max="3818" width="31.85546875" style="2" customWidth="1"/>
    <col min="3819" max="3819" width="8.85546875" style="2" customWidth="1"/>
    <col min="3820" max="3820" width="11.140625" style="2" customWidth="1"/>
    <col min="3821" max="3822" width="9.28515625" style="2" customWidth="1"/>
    <col min="3823" max="3823" width="11.7109375" style="2" customWidth="1"/>
    <col min="3824" max="3824" width="9.28515625" style="2" customWidth="1"/>
    <col min="3825" max="3826" width="9.85546875" style="2" customWidth="1"/>
    <col min="3827" max="4071" width="11.42578125" style="2"/>
    <col min="4072" max="4073" width="1.7109375" style="2" customWidth="1"/>
    <col min="4074" max="4074" width="31.85546875" style="2" customWidth="1"/>
    <col min="4075" max="4075" width="8.85546875" style="2" customWidth="1"/>
    <col min="4076" max="4076" width="11.140625" style="2" customWidth="1"/>
    <col min="4077" max="4078" width="9.28515625" style="2" customWidth="1"/>
    <col min="4079" max="4079" width="11.7109375" style="2" customWidth="1"/>
    <col min="4080" max="4080" width="9.28515625" style="2" customWidth="1"/>
    <col min="4081" max="4082" width="9.85546875" style="2" customWidth="1"/>
    <col min="4083" max="4327" width="11.42578125" style="2"/>
    <col min="4328" max="4329" width="1.7109375" style="2" customWidth="1"/>
    <col min="4330" max="4330" width="31.85546875" style="2" customWidth="1"/>
    <col min="4331" max="4331" width="8.85546875" style="2" customWidth="1"/>
    <col min="4332" max="4332" width="11.140625" style="2" customWidth="1"/>
    <col min="4333" max="4334" width="9.28515625" style="2" customWidth="1"/>
    <col min="4335" max="4335" width="11.7109375" style="2" customWidth="1"/>
    <col min="4336" max="4336" width="9.28515625" style="2" customWidth="1"/>
    <col min="4337" max="4338" width="9.85546875" style="2" customWidth="1"/>
    <col min="4339" max="4583" width="11.42578125" style="2"/>
    <col min="4584" max="4585" width="1.7109375" style="2" customWidth="1"/>
    <col min="4586" max="4586" width="31.85546875" style="2" customWidth="1"/>
    <col min="4587" max="4587" width="8.85546875" style="2" customWidth="1"/>
    <col min="4588" max="4588" width="11.140625" style="2" customWidth="1"/>
    <col min="4589" max="4590" width="9.28515625" style="2" customWidth="1"/>
    <col min="4591" max="4591" width="11.7109375" style="2" customWidth="1"/>
    <col min="4592" max="4592" width="9.28515625" style="2" customWidth="1"/>
    <col min="4593" max="4594" width="9.85546875" style="2" customWidth="1"/>
    <col min="4595" max="4839" width="11.42578125" style="2"/>
    <col min="4840" max="4841" width="1.7109375" style="2" customWidth="1"/>
    <col min="4842" max="4842" width="31.85546875" style="2" customWidth="1"/>
    <col min="4843" max="4843" width="8.85546875" style="2" customWidth="1"/>
    <col min="4844" max="4844" width="11.140625" style="2" customWidth="1"/>
    <col min="4845" max="4846" width="9.28515625" style="2" customWidth="1"/>
    <col min="4847" max="4847" width="11.7109375" style="2" customWidth="1"/>
    <col min="4848" max="4848" width="9.28515625" style="2" customWidth="1"/>
    <col min="4849" max="4850" width="9.85546875" style="2" customWidth="1"/>
    <col min="4851" max="5095" width="11.42578125" style="2"/>
    <col min="5096" max="5097" width="1.7109375" style="2" customWidth="1"/>
    <col min="5098" max="5098" width="31.85546875" style="2" customWidth="1"/>
    <col min="5099" max="5099" width="8.85546875" style="2" customWidth="1"/>
    <col min="5100" max="5100" width="11.140625" style="2" customWidth="1"/>
    <col min="5101" max="5102" width="9.28515625" style="2" customWidth="1"/>
    <col min="5103" max="5103" width="11.7109375" style="2" customWidth="1"/>
    <col min="5104" max="5104" width="9.28515625" style="2" customWidth="1"/>
    <col min="5105" max="5106" width="9.85546875" style="2" customWidth="1"/>
    <col min="5107" max="5351" width="11.42578125" style="2"/>
    <col min="5352" max="5353" width="1.7109375" style="2" customWidth="1"/>
    <col min="5354" max="5354" width="31.85546875" style="2" customWidth="1"/>
    <col min="5355" max="5355" width="8.85546875" style="2" customWidth="1"/>
    <col min="5356" max="5356" width="11.140625" style="2" customWidth="1"/>
    <col min="5357" max="5358" width="9.28515625" style="2" customWidth="1"/>
    <col min="5359" max="5359" width="11.7109375" style="2" customWidth="1"/>
    <col min="5360" max="5360" width="9.28515625" style="2" customWidth="1"/>
    <col min="5361" max="5362" width="9.85546875" style="2" customWidth="1"/>
    <col min="5363" max="5607" width="11.42578125" style="2"/>
    <col min="5608" max="5609" width="1.7109375" style="2" customWidth="1"/>
    <col min="5610" max="5610" width="31.85546875" style="2" customWidth="1"/>
    <col min="5611" max="5611" width="8.85546875" style="2" customWidth="1"/>
    <col min="5612" max="5612" width="11.140625" style="2" customWidth="1"/>
    <col min="5613" max="5614" width="9.28515625" style="2" customWidth="1"/>
    <col min="5615" max="5615" width="11.7109375" style="2" customWidth="1"/>
    <col min="5616" max="5616" width="9.28515625" style="2" customWidth="1"/>
    <col min="5617" max="5618" width="9.85546875" style="2" customWidth="1"/>
    <col min="5619" max="5863" width="11.42578125" style="2"/>
    <col min="5864" max="5865" width="1.7109375" style="2" customWidth="1"/>
    <col min="5866" max="5866" width="31.85546875" style="2" customWidth="1"/>
    <col min="5867" max="5867" width="8.85546875" style="2" customWidth="1"/>
    <col min="5868" max="5868" width="11.140625" style="2" customWidth="1"/>
    <col min="5869" max="5870" width="9.28515625" style="2" customWidth="1"/>
    <col min="5871" max="5871" width="11.7109375" style="2" customWidth="1"/>
    <col min="5872" max="5872" width="9.28515625" style="2" customWidth="1"/>
    <col min="5873" max="5874" width="9.85546875" style="2" customWidth="1"/>
    <col min="5875" max="6119" width="11.42578125" style="2"/>
    <col min="6120" max="6121" width="1.7109375" style="2" customWidth="1"/>
    <col min="6122" max="6122" width="31.85546875" style="2" customWidth="1"/>
    <col min="6123" max="6123" width="8.85546875" style="2" customWidth="1"/>
    <col min="6124" max="6124" width="11.140625" style="2" customWidth="1"/>
    <col min="6125" max="6126" width="9.28515625" style="2" customWidth="1"/>
    <col min="6127" max="6127" width="11.7109375" style="2" customWidth="1"/>
    <col min="6128" max="6128" width="9.28515625" style="2" customWidth="1"/>
    <col min="6129" max="6130" width="9.85546875" style="2" customWidth="1"/>
    <col min="6131" max="6375" width="11.42578125" style="2"/>
    <col min="6376" max="6377" width="1.7109375" style="2" customWidth="1"/>
    <col min="6378" max="6378" width="31.85546875" style="2" customWidth="1"/>
    <col min="6379" max="6379" width="8.85546875" style="2" customWidth="1"/>
    <col min="6380" max="6380" width="11.140625" style="2" customWidth="1"/>
    <col min="6381" max="6382" width="9.28515625" style="2" customWidth="1"/>
    <col min="6383" max="6383" width="11.7109375" style="2" customWidth="1"/>
    <col min="6384" max="6384" width="9.28515625" style="2" customWidth="1"/>
    <col min="6385" max="6386" width="9.85546875" style="2" customWidth="1"/>
    <col min="6387" max="6631" width="11.42578125" style="2"/>
    <col min="6632" max="6633" width="1.7109375" style="2" customWidth="1"/>
    <col min="6634" max="6634" width="31.85546875" style="2" customWidth="1"/>
    <col min="6635" max="6635" width="8.85546875" style="2" customWidth="1"/>
    <col min="6636" max="6636" width="11.140625" style="2" customWidth="1"/>
    <col min="6637" max="6638" width="9.28515625" style="2" customWidth="1"/>
    <col min="6639" max="6639" width="11.7109375" style="2" customWidth="1"/>
    <col min="6640" max="6640" width="9.28515625" style="2" customWidth="1"/>
    <col min="6641" max="6642" width="9.85546875" style="2" customWidth="1"/>
    <col min="6643" max="6887" width="11.42578125" style="2"/>
    <col min="6888" max="6889" width="1.7109375" style="2" customWidth="1"/>
    <col min="6890" max="6890" width="31.85546875" style="2" customWidth="1"/>
    <col min="6891" max="6891" width="8.85546875" style="2" customWidth="1"/>
    <col min="6892" max="6892" width="11.140625" style="2" customWidth="1"/>
    <col min="6893" max="6894" width="9.28515625" style="2" customWidth="1"/>
    <col min="6895" max="6895" width="11.7109375" style="2" customWidth="1"/>
    <col min="6896" max="6896" width="9.28515625" style="2" customWidth="1"/>
    <col min="6897" max="6898" width="9.85546875" style="2" customWidth="1"/>
    <col min="6899" max="7143" width="11.42578125" style="2"/>
    <col min="7144" max="7145" width="1.7109375" style="2" customWidth="1"/>
    <col min="7146" max="7146" width="31.85546875" style="2" customWidth="1"/>
    <col min="7147" max="7147" width="8.85546875" style="2" customWidth="1"/>
    <col min="7148" max="7148" width="11.140625" style="2" customWidth="1"/>
    <col min="7149" max="7150" width="9.28515625" style="2" customWidth="1"/>
    <col min="7151" max="7151" width="11.7109375" style="2" customWidth="1"/>
    <col min="7152" max="7152" width="9.28515625" style="2" customWidth="1"/>
    <col min="7153" max="7154" width="9.85546875" style="2" customWidth="1"/>
    <col min="7155" max="7399" width="11.42578125" style="2"/>
    <col min="7400" max="7401" width="1.7109375" style="2" customWidth="1"/>
    <col min="7402" max="7402" width="31.85546875" style="2" customWidth="1"/>
    <col min="7403" max="7403" width="8.85546875" style="2" customWidth="1"/>
    <col min="7404" max="7404" width="11.140625" style="2" customWidth="1"/>
    <col min="7405" max="7406" width="9.28515625" style="2" customWidth="1"/>
    <col min="7407" max="7407" width="11.7109375" style="2" customWidth="1"/>
    <col min="7408" max="7408" width="9.28515625" style="2" customWidth="1"/>
    <col min="7409" max="7410" width="9.85546875" style="2" customWidth="1"/>
    <col min="7411" max="7655" width="11.42578125" style="2"/>
    <col min="7656" max="7657" width="1.7109375" style="2" customWidth="1"/>
    <col min="7658" max="7658" width="31.85546875" style="2" customWidth="1"/>
    <col min="7659" max="7659" width="8.85546875" style="2" customWidth="1"/>
    <col min="7660" max="7660" width="11.140625" style="2" customWidth="1"/>
    <col min="7661" max="7662" width="9.28515625" style="2" customWidth="1"/>
    <col min="7663" max="7663" width="11.7109375" style="2" customWidth="1"/>
    <col min="7664" max="7664" width="9.28515625" style="2" customWidth="1"/>
    <col min="7665" max="7666" width="9.85546875" style="2" customWidth="1"/>
    <col min="7667" max="7911" width="11.42578125" style="2"/>
    <col min="7912" max="7913" width="1.7109375" style="2" customWidth="1"/>
    <col min="7914" max="7914" width="31.85546875" style="2" customWidth="1"/>
    <col min="7915" max="7915" width="8.85546875" style="2" customWidth="1"/>
    <col min="7916" max="7916" width="11.140625" style="2" customWidth="1"/>
    <col min="7917" max="7918" width="9.28515625" style="2" customWidth="1"/>
    <col min="7919" max="7919" width="11.7109375" style="2" customWidth="1"/>
    <col min="7920" max="7920" width="9.28515625" style="2" customWidth="1"/>
    <col min="7921" max="7922" width="9.85546875" style="2" customWidth="1"/>
    <col min="7923" max="8167" width="11.42578125" style="2"/>
    <col min="8168" max="8169" width="1.7109375" style="2" customWidth="1"/>
    <col min="8170" max="8170" width="31.85546875" style="2" customWidth="1"/>
    <col min="8171" max="8171" width="8.85546875" style="2" customWidth="1"/>
    <col min="8172" max="8172" width="11.140625" style="2" customWidth="1"/>
    <col min="8173" max="8174" width="9.28515625" style="2" customWidth="1"/>
    <col min="8175" max="8175" width="11.7109375" style="2" customWidth="1"/>
    <col min="8176" max="8176" width="9.28515625" style="2" customWidth="1"/>
    <col min="8177" max="8178" width="9.85546875" style="2" customWidth="1"/>
    <col min="8179" max="8423" width="11.42578125" style="2"/>
    <col min="8424" max="8425" width="1.7109375" style="2" customWidth="1"/>
    <col min="8426" max="8426" width="31.85546875" style="2" customWidth="1"/>
    <col min="8427" max="8427" width="8.85546875" style="2" customWidth="1"/>
    <col min="8428" max="8428" width="11.140625" style="2" customWidth="1"/>
    <col min="8429" max="8430" width="9.28515625" style="2" customWidth="1"/>
    <col min="8431" max="8431" width="11.7109375" style="2" customWidth="1"/>
    <col min="8432" max="8432" width="9.28515625" style="2" customWidth="1"/>
    <col min="8433" max="8434" width="9.85546875" style="2" customWidth="1"/>
    <col min="8435" max="8679" width="11.42578125" style="2"/>
    <col min="8680" max="8681" width="1.7109375" style="2" customWidth="1"/>
    <col min="8682" max="8682" width="31.85546875" style="2" customWidth="1"/>
    <col min="8683" max="8683" width="8.85546875" style="2" customWidth="1"/>
    <col min="8684" max="8684" width="11.140625" style="2" customWidth="1"/>
    <col min="8685" max="8686" width="9.28515625" style="2" customWidth="1"/>
    <col min="8687" max="8687" width="11.7109375" style="2" customWidth="1"/>
    <col min="8688" max="8688" width="9.28515625" style="2" customWidth="1"/>
    <col min="8689" max="8690" width="9.85546875" style="2" customWidth="1"/>
    <col min="8691" max="8935" width="11.42578125" style="2"/>
    <col min="8936" max="8937" width="1.7109375" style="2" customWidth="1"/>
    <col min="8938" max="8938" width="31.85546875" style="2" customWidth="1"/>
    <col min="8939" max="8939" width="8.85546875" style="2" customWidth="1"/>
    <col min="8940" max="8940" width="11.140625" style="2" customWidth="1"/>
    <col min="8941" max="8942" width="9.28515625" style="2" customWidth="1"/>
    <col min="8943" max="8943" width="11.7109375" style="2" customWidth="1"/>
    <col min="8944" max="8944" width="9.28515625" style="2" customWidth="1"/>
    <col min="8945" max="8946" width="9.85546875" style="2" customWidth="1"/>
    <col min="8947" max="9191" width="11.42578125" style="2"/>
    <col min="9192" max="9193" width="1.7109375" style="2" customWidth="1"/>
    <col min="9194" max="9194" width="31.85546875" style="2" customWidth="1"/>
    <col min="9195" max="9195" width="8.85546875" style="2" customWidth="1"/>
    <col min="9196" max="9196" width="11.140625" style="2" customWidth="1"/>
    <col min="9197" max="9198" width="9.28515625" style="2" customWidth="1"/>
    <col min="9199" max="9199" width="11.7109375" style="2" customWidth="1"/>
    <col min="9200" max="9200" width="9.28515625" style="2" customWidth="1"/>
    <col min="9201" max="9202" width="9.85546875" style="2" customWidth="1"/>
    <col min="9203" max="9447" width="11.42578125" style="2"/>
    <col min="9448" max="9449" width="1.7109375" style="2" customWidth="1"/>
    <col min="9450" max="9450" width="31.85546875" style="2" customWidth="1"/>
    <col min="9451" max="9451" width="8.85546875" style="2" customWidth="1"/>
    <col min="9452" max="9452" width="11.140625" style="2" customWidth="1"/>
    <col min="9453" max="9454" width="9.28515625" style="2" customWidth="1"/>
    <col min="9455" max="9455" width="11.7109375" style="2" customWidth="1"/>
    <col min="9456" max="9456" width="9.28515625" style="2" customWidth="1"/>
    <col min="9457" max="9458" width="9.85546875" style="2" customWidth="1"/>
    <col min="9459" max="9703" width="11.42578125" style="2"/>
    <col min="9704" max="9705" width="1.7109375" style="2" customWidth="1"/>
    <col min="9706" max="9706" width="31.85546875" style="2" customWidth="1"/>
    <col min="9707" max="9707" width="8.85546875" style="2" customWidth="1"/>
    <col min="9708" max="9708" width="11.140625" style="2" customWidth="1"/>
    <col min="9709" max="9710" width="9.28515625" style="2" customWidth="1"/>
    <col min="9711" max="9711" width="11.7109375" style="2" customWidth="1"/>
    <col min="9712" max="9712" width="9.28515625" style="2" customWidth="1"/>
    <col min="9713" max="9714" width="9.85546875" style="2" customWidth="1"/>
    <col min="9715" max="9959" width="11.42578125" style="2"/>
    <col min="9960" max="9961" width="1.7109375" style="2" customWidth="1"/>
    <col min="9962" max="9962" width="31.85546875" style="2" customWidth="1"/>
    <col min="9963" max="9963" width="8.85546875" style="2" customWidth="1"/>
    <col min="9964" max="9964" width="11.140625" style="2" customWidth="1"/>
    <col min="9965" max="9966" width="9.28515625" style="2" customWidth="1"/>
    <col min="9967" max="9967" width="11.7109375" style="2" customWidth="1"/>
    <col min="9968" max="9968" width="9.28515625" style="2" customWidth="1"/>
    <col min="9969" max="9970" width="9.85546875" style="2" customWidth="1"/>
    <col min="9971" max="10215" width="11.42578125" style="2"/>
    <col min="10216" max="10217" width="1.7109375" style="2" customWidth="1"/>
    <col min="10218" max="10218" width="31.85546875" style="2" customWidth="1"/>
    <col min="10219" max="10219" width="8.85546875" style="2" customWidth="1"/>
    <col min="10220" max="10220" width="11.140625" style="2" customWidth="1"/>
    <col min="10221" max="10222" width="9.28515625" style="2" customWidth="1"/>
    <col min="10223" max="10223" width="11.7109375" style="2" customWidth="1"/>
    <col min="10224" max="10224" width="9.28515625" style="2" customWidth="1"/>
    <col min="10225" max="10226" width="9.85546875" style="2" customWidth="1"/>
    <col min="10227" max="10471" width="11.42578125" style="2"/>
    <col min="10472" max="10473" width="1.7109375" style="2" customWidth="1"/>
    <col min="10474" max="10474" width="31.85546875" style="2" customWidth="1"/>
    <col min="10475" max="10475" width="8.85546875" style="2" customWidth="1"/>
    <col min="10476" max="10476" width="11.140625" style="2" customWidth="1"/>
    <col min="10477" max="10478" width="9.28515625" style="2" customWidth="1"/>
    <col min="10479" max="10479" width="11.7109375" style="2" customWidth="1"/>
    <col min="10480" max="10480" width="9.28515625" style="2" customWidth="1"/>
    <col min="10481" max="10482" width="9.85546875" style="2" customWidth="1"/>
    <col min="10483" max="10727" width="11.42578125" style="2"/>
    <col min="10728" max="10729" width="1.7109375" style="2" customWidth="1"/>
    <col min="10730" max="10730" width="31.85546875" style="2" customWidth="1"/>
    <col min="10731" max="10731" width="8.85546875" style="2" customWidth="1"/>
    <col min="10732" max="10732" width="11.140625" style="2" customWidth="1"/>
    <col min="10733" max="10734" width="9.28515625" style="2" customWidth="1"/>
    <col min="10735" max="10735" width="11.7109375" style="2" customWidth="1"/>
    <col min="10736" max="10736" width="9.28515625" style="2" customWidth="1"/>
    <col min="10737" max="10738" width="9.85546875" style="2" customWidth="1"/>
    <col min="10739" max="10983" width="11.42578125" style="2"/>
    <col min="10984" max="10985" width="1.7109375" style="2" customWidth="1"/>
    <col min="10986" max="10986" width="31.85546875" style="2" customWidth="1"/>
    <col min="10987" max="10987" width="8.85546875" style="2" customWidth="1"/>
    <col min="10988" max="10988" width="11.140625" style="2" customWidth="1"/>
    <col min="10989" max="10990" width="9.28515625" style="2" customWidth="1"/>
    <col min="10991" max="10991" width="11.7109375" style="2" customWidth="1"/>
    <col min="10992" max="10992" width="9.28515625" style="2" customWidth="1"/>
    <col min="10993" max="10994" width="9.85546875" style="2" customWidth="1"/>
    <col min="10995" max="11239" width="11.42578125" style="2"/>
    <col min="11240" max="11241" width="1.7109375" style="2" customWidth="1"/>
    <col min="11242" max="11242" width="31.85546875" style="2" customWidth="1"/>
    <col min="11243" max="11243" width="8.85546875" style="2" customWidth="1"/>
    <col min="11244" max="11244" width="11.140625" style="2" customWidth="1"/>
    <col min="11245" max="11246" width="9.28515625" style="2" customWidth="1"/>
    <col min="11247" max="11247" width="11.7109375" style="2" customWidth="1"/>
    <col min="11248" max="11248" width="9.28515625" style="2" customWidth="1"/>
    <col min="11249" max="11250" width="9.85546875" style="2" customWidth="1"/>
    <col min="11251" max="11495" width="11.42578125" style="2"/>
    <col min="11496" max="11497" width="1.7109375" style="2" customWidth="1"/>
    <col min="11498" max="11498" width="31.85546875" style="2" customWidth="1"/>
    <col min="11499" max="11499" width="8.85546875" style="2" customWidth="1"/>
    <col min="11500" max="11500" width="11.140625" style="2" customWidth="1"/>
    <col min="11501" max="11502" width="9.28515625" style="2" customWidth="1"/>
    <col min="11503" max="11503" width="11.7109375" style="2" customWidth="1"/>
    <col min="11504" max="11504" width="9.28515625" style="2" customWidth="1"/>
    <col min="11505" max="11506" width="9.85546875" style="2" customWidth="1"/>
    <col min="11507" max="11751" width="11.42578125" style="2"/>
    <col min="11752" max="11753" width="1.7109375" style="2" customWidth="1"/>
    <col min="11754" max="11754" width="31.85546875" style="2" customWidth="1"/>
    <col min="11755" max="11755" width="8.85546875" style="2" customWidth="1"/>
    <col min="11756" max="11756" width="11.140625" style="2" customWidth="1"/>
    <col min="11757" max="11758" width="9.28515625" style="2" customWidth="1"/>
    <col min="11759" max="11759" width="11.7109375" style="2" customWidth="1"/>
    <col min="11760" max="11760" width="9.28515625" style="2" customWidth="1"/>
    <col min="11761" max="11762" width="9.85546875" style="2" customWidth="1"/>
    <col min="11763" max="12007" width="11.42578125" style="2"/>
    <col min="12008" max="12009" width="1.7109375" style="2" customWidth="1"/>
    <col min="12010" max="12010" width="31.85546875" style="2" customWidth="1"/>
    <col min="12011" max="12011" width="8.85546875" style="2" customWidth="1"/>
    <col min="12012" max="12012" width="11.140625" style="2" customWidth="1"/>
    <col min="12013" max="12014" width="9.28515625" style="2" customWidth="1"/>
    <col min="12015" max="12015" width="11.7109375" style="2" customWidth="1"/>
    <col min="12016" max="12016" width="9.28515625" style="2" customWidth="1"/>
    <col min="12017" max="12018" width="9.85546875" style="2" customWidth="1"/>
    <col min="12019" max="12263" width="11.42578125" style="2"/>
    <col min="12264" max="12265" width="1.7109375" style="2" customWidth="1"/>
    <col min="12266" max="12266" width="31.85546875" style="2" customWidth="1"/>
    <col min="12267" max="12267" width="8.85546875" style="2" customWidth="1"/>
    <col min="12268" max="12268" width="11.140625" style="2" customWidth="1"/>
    <col min="12269" max="12270" width="9.28515625" style="2" customWidth="1"/>
    <col min="12271" max="12271" width="11.7109375" style="2" customWidth="1"/>
    <col min="12272" max="12272" width="9.28515625" style="2" customWidth="1"/>
    <col min="12273" max="12274" width="9.85546875" style="2" customWidth="1"/>
    <col min="12275" max="12519" width="11.42578125" style="2"/>
    <col min="12520" max="12521" width="1.7109375" style="2" customWidth="1"/>
    <col min="12522" max="12522" width="31.85546875" style="2" customWidth="1"/>
    <col min="12523" max="12523" width="8.85546875" style="2" customWidth="1"/>
    <col min="12524" max="12524" width="11.140625" style="2" customWidth="1"/>
    <col min="12525" max="12526" width="9.28515625" style="2" customWidth="1"/>
    <col min="12527" max="12527" width="11.7109375" style="2" customWidth="1"/>
    <col min="12528" max="12528" width="9.28515625" style="2" customWidth="1"/>
    <col min="12529" max="12530" width="9.85546875" style="2" customWidth="1"/>
    <col min="12531" max="12775" width="11.42578125" style="2"/>
    <col min="12776" max="12777" width="1.7109375" style="2" customWidth="1"/>
    <col min="12778" max="12778" width="31.85546875" style="2" customWidth="1"/>
    <col min="12779" max="12779" width="8.85546875" style="2" customWidth="1"/>
    <col min="12780" max="12780" width="11.140625" style="2" customWidth="1"/>
    <col min="12781" max="12782" width="9.28515625" style="2" customWidth="1"/>
    <col min="12783" max="12783" width="11.7109375" style="2" customWidth="1"/>
    <col min="12784" max="12784" width="9.28515625" style="2" customWidth="1"/>
    <col min="12785" max="12786" width="9.85546875" style="2" customWidth="1"/>
    <col min="12787" max="13031" width="11.42578125" style="2"/>
    <col min="13032" max="13033" width="1.7109375" style="2" customWidth="1"/>
    <col min="13034" max="13034" width="31.85546875" style="2" customWidth="1"/>
    <col min="13035" max="13035" width="8.85546875" style="2" customWidth="1"/>
    <col min="13036" max="13036" width="11.140625" style="2" customWidth="1"/>
    <col min="13037" max="13038" width="9.28515625" style="2" customWidth="1"/>
    <col min="13039" max="13039" width="11.7109375" style="2" customWidth="1"/>
    <col min="13040" max="13040" width="9.28515625" style="2" customWidth="1"/>
    <col min="13041" max="13042" width="9.85546875" style="2" customWidth="1"/>
    <col min="13043" max="13287" width="11.42578125" style="2"/>
    <col min="13288" max="13289" width="1.7109375" style="2" customWidth="1"/>
    <col min="13290" max="13290" width="31.85546875" style="2" customWidth="1"/>
    <col min="13291" max="13291" width="8.85546875" style="2" customWidth="1"/>
    <col min="13292" max="13292" width="11.140625" style="2" customWidth="1"/>
    <col min="13293" max="13294" width="9.28515625" style="2" customWidth="1"/>
    <col min="13295" max="13295" width="11.7109375" style="2" customWidth="1"/>
    <col min="13296" max="13296" width="9.28515625" style="2" customWidth="1"/>
    <col min="13297" max="13298" width="9.85546875" style="2" customWidth="1"/>
    <col min="13299" max="13543" width="11.42578125" style="2"/>
    <col min="13544" max="13545" width="1.7109375" style="2" customWidth="1"/>
    <col min="13546" max="13546" width="31.85546875" style="2" customWidth="1"/>
    <col min="13547" max="13547" width="8.85546875" style="2" customWidth="1"/>
    <col min="13548" max="13548" width="11.140625" style="2" customWidth="1"/>
    <col min="13549" max="13550" width="9.28515625" style="2" customWidth="1"/>
    <col min="13551" max="13551" width="11.7109375" style="2" customWidth="1"/>
    <col min="13552" max="13552" width="9.28515625" style="2" customWidth="1"/>
    <col min="13553" max="13554" width="9.85546875" style="2" customWidth="1"/>
    <col min="13555" max="13799" width="11.42578125" style="2"/>
    <col min="13800" max="13801" width="1.7109375" style="2" customWidth="1"/>
    <col min="13802" max="13802" width="31.85546875" style="2" customWidth="1"/>
    <col min="13803" max="13803" width="8.85546875" style="2" customWidth="1"/>
    <col min="13804" max="13804" width="11.140625" style="2" customWidth="1"/>
    <col min="13805" max="13806" width="9.28515625" style="2" customWidth="1"/>
    <col min="13807" max="13807" width="11.7109375" style="2" customWidth="1"/>
    <col min="13808" max="13808" width="9.28515625" style="2" customWidth="1"/>
    <col min="13809" max="13810" width="9.85546875" style="2" customWidth="1"/>
    <col min="13811" max="14055" width="11.42578125" style="2"/>
    <col min="14056" max="14057" width="1.7109375" style="2" customWidth="1"/>
    <col min="14058" max="14058" width="31.85546875" style="2" customWidth="1"/>
    <col min="14059" max="14059" width="8.85546875" style="2" customWidth="1"/>
    <col min="14060" max="14060" width="11.140625" style="2" customWidth="1"/>
    <col min="14061" max="14062" width="9.28515625" style="2" customWidth="1"/>
    <col min="14063" max="14063" width="11.7109375" style="2" customWidth="1"/>
    <col min="14064" max="14064" width="9.28515625" style="2" customWidth="1"/>
    <col min="14065" max="14066" width="9.85546875" style="2" customWidth="1"/>
    <col min="14067" max="14311" width="11.42578125" style="2"/>
    <col min="14312" max="14313" width="1.7109375" style="2" customWidth="1"/>
    <col min="14314" max="14314" width="31.85546875" style="2" customWidth="1"/>
    <col min="14315" max="14315" width="8.85546875" style="2" customWidth="1"/>
    <col min="14316" max="14316" width="11.140625" style="2" customWidth="1"/>
    <col min="14317" max="14318" width="9.28515625" style="2" customWidth="1"/>
    <col min="14319" max="14319" width="11.7109375" style="2" customWidth="1"/>
    <col min="14320" max="14320" width="9.28515625" style="2" customWidth="1"/>
    <col min="14321" max="14322" width="9.85546875" style="2" customWidth="1"/>
    <col min="14323" max="14567" width="11.42578125" style="2"/>
    <col min="14568" max="14569" width="1.7109375" style="2" customWidth="1"/>
    <col min="14570" max="14570" width="31.85546875" style="2" customWidth="1"/>
    <col min="14571" max="14571" width="8.85546875" style="2" customWidth="1"/>
    <col min="14572" max="14572" width="11.140625" style="2" customWidth="1"/>
    <col min="14573" max="14574" width="9.28515625" style="2" customWidth="1"/>
    <col min="14575" max="14575" width="11.7109375" style="2" customWidth="1"/>
    <col min="14576" max="14576" width="9.28515625" style="2" customWidth="1"/>
    <col min="14577" max="14578" width="9.85546875" style="2" customWidth="1"/>
    <col min="14579" max="14823" width="11.42578125" style="2"/>
    <col min="14824" max="14825" width="1.7109375" style="2" customWidth="1"/>
    <col min="14826" max="14826" width="31.85546875" style="2" customWidth="1"/>
    <col min="14827" max="14827" width="8.85546875" style="2" customWidth="1"/>
    <col min="14828" max="14828" width="11.140625" style="2" customWidth="1"/>
    <col min="14829" max="14830" width="9.28515625" style="2" customWidth="1"/>
    <col min="14831" max="14831" width="11.7109375" style="2" customWidth="1"/>
    <col min="14832" max="14832" width="9.28515625" style="2" customWidth="1"/>
    <col min="14833" max="14834" width="9.85546875" style="2" customWidth="1"/>
    <col min="14835" max="15079" width="11.42578125" style="2"/>
    <col min="15080" max="15081" width="1.7109375" style="2" customWidth="1"/>
    <col min="15082" max="15082" width="31.85546875" style="2" customWidth="1"/>
    <col min="15083" max="15083" width="8.85546875" style="2" customWidth="1"/>
    <col min="15084" max="15084" width="11.140625" style="2" customWidth="1"/>
    <col min="15085" max="15086" width="9.28515625" style="2" customWidth="1"/>
    <col min="15087" max="15087" width="11.7109375" style="2" customWidth="1"/>
    <col min="15088" max="15088" width="9.28515625" style="2" customWidth="1"/>
    <col min="15089" max="15090" width="9.85546875" style="2" customWidth="1"/>
    <col min="15091" max="15335" width="11.42578125" style="2"/>
    <col min="15336" max="15337" width="1.7109375" style="2" customWidth="1"/>
    <col min="15338" max="15338" width="31.85546875" style="2" customWidth="1"/>
    <col min="15339" max="15339" width="8.85546875" style="2" customWidth="1"/>
    <col min="15340" max="15340" width="11.140625" style="2" customWidth="1"/>
    <col min="15341" max="15342" width="9.28515625" style="2" customWidth="1"/>
    <col min="15343" max="15343" width="11.7109375" style="2" customWidth="1"/>
    <col min="15344" max="15344" width="9.28515625" style="2" customWidth="1"/>
    <col min="15345" max="15346" width="9.85546875" style="2" customWidth="1"/>
    <col min="15347" max="15591" width="11.42578125" style="2"/>
    <col min="15592" max="15593" width="1.7109375" style="2" customWidth="1"/>
    <col min="15594" max="15594" width="31.85546875" style="2" customWidth="1"/>
    <col min="15595" max="15595" width="8.85546875" style="2" customWidth="1"/>
    <col min="15596" max="15596" width="11.140625" style="2" customWidth="1"/>
    <col min="15597" max="15598" width="9.28515625" style="2" customWidth="1"/>
    <col min="15599" max="15599" width="11.7109375" style="2" customWidth="1"/>
    <col min="15600" max="15600" width="9.28515625" style="2" customWidth="1"/>
    <col min="15601" max="15602" width="9.85546875" style="2" customWidth="1"/>
    <col min="15603" max="15847" width="11.42578125" style="2"/>
    <col min="15848" max="15849" width="1.7109375" style="2" customWidth="1"/>
    <col min="15850" max="15850" width="31.85546875" style="2" customWidth="1"/>
    <col min="15851" max="15851" width="8.85546875" style="2" customWidth="1"/>
    <col min="15852" max="15852" width="11.140625" style="2" customWidth="1"/>
    <col min="15853" max="15854" width="9.28515625" style="2" customWidth="1"/>
    <col min="15855" max="15855" width="11.7109375" style="2" customWidth="1"/>
    <col min="15856" max="15856" width="9.28515625" style="2" customWidth="1"/>
    <col min="15857" max="15858" width="9.85546875" style="2" customWidth="1"/>
    <col min="15859" max="16103" width="11.42578125" style="2"/>
    <col min="16104" max="16105" width="1.7109375" style="2" customWidth="1"/>
    <col min="16106" max="16106" width="31.85546875" style="2" customWidth="1"/>
    <col min="16107" max="16107" width="8.85546875" style="2" customWidth="1"/>
    <col min="16108" max="16108" width="11.140625" style="2" customWidth="1"/>
    <col min="16109" max="16110" width="9.28515625" style="2" customWidth="1"/>
    <col min="16111" max="16111" width="11.7109375" style="2" customWidth="1"/>
    <col min="16112" max="16112" width="9.28515625" style="2" customWidth="1"/>
    <col min="16113" max="16114" width="9.85546875" style="2" customWidth="1"/>
    <col min="16115" max="16384" width="11.42578125" style="2"/>
  </cols>
  <sheetData>
    <row r="1" spans="1:12" ht="24.75" customHeight="1" x14ac:dyDescent="0.2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24.75" customHeight="1" x14ac:dyDescent="0.2">
      <c r="A2" s="48" t="s">
        <v>522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21.95" customHeight="1" x14ac:dyDescent="0.2">
      <c r="C3" s="3"/>
      <c r="D3" s="3"/>
      <c r="E3" s="3"/>
      <c r="F3" s="3"/>
      <c r="G3" s="3"/>
      <c r="H3" s="3"/>
      <c r="I3" s="3"/>
      <c r="J3" s="3"/>
      <c r="K3" s="3"/>
    </row>
    <row r="4" spans="1:12" s="5" customFormat="1" ht="27.2" customHeight="1" x14ac:dyDescent="0.2">
      <c r="A4" s="49" t="s">
        <v>523</v>
      </c>
      <c r="B4" s="49"/>
      <c r="C4" s="50"/>
      <c r="D4" s="55" t="s">
        <v>0</v>
      </c>
      <c r="E4" s="56"/>
      <c r="F4" s="56"/>
      <c r="G4" s="56"/>
      <c r="H4" s="56"/>
      <c r="I4" s="56"/>
      <c r="J4" s="56"/>
      <c r="K4" s="56"/>
      <c r="L4" s="4"/>
    </row>
    <row r="5" spans="1:12" s="5" customFormat="1" ht="27.2" customHeight="1" x14ac:dyDescent="0.2">
      <c r="A5" s="51"/>
      <c r="B5" s="51"/>
      <c r="C5" s="52"/>
      <c r="D5" s="57" t="s">
        <v>1</v>
      </c>
      <c r="E5" s="60" t="s">
        <v>2</v>
      </c>
      <c r="F5" s="56"/>
      <c r="G5" s="56"/>
      <c r="H5" s="56"/>
      <c r="I5" s="56"/>
      <c r="J5" s="56"/>
      <c r="K5" s="56"/>
      <c r="L5" s="4"/>
    </row>
    <row r="6" spans="1:12" s="5" customFormat="1" ht="25.5" customHeight="1" x14ac:dyDescent="0.2">
      <c r="A6" s="51"/>
      <c r="B6" s="51"/>
      <c r="C6" s="52"/>
      <c r="D6" s="58"/>
      <c r="E6" s="61" t="s">
        <v>3</v>
      </c>
      <c r="F6" s="61" t="s">
        <v>4</v>
      </c>
      <c r="G6" s="61" t="s">
        <v>5</v>
      </c>
      <c r="H6" s="61" t="s">
        <v>6</v>
      </c>
      <c r="I6" s="61" t="s">
        <v>7</v>
      </c>
      <c r="J6" s="61" t="s">
        <v>8</v>
      </c>
      <c r="K6" s="60" t="s">
        <v>9</v>
      </c>
      <c r="L6" s="4"/>
    </row>
    <row r="7" spans="1:12" s="5" customFormat="1" ht="25.5" customHeight="1" x14ac:dyDescent="0.2">
      <c r="A7" s="53"/>
      <c r="B7" s="53"/>
      <c r="C7" s="54"/>
      <c r="D7" s="59"/>
      <c r="E7" s="62"/>
      <c r="F7" s="62"/>
      <c r="G7" s="62"/>
      <c r="H7" s="62"/>
      <c r="I7" s="62"/>
      <c r="J7" s="62"/>
      <c r="K7" s="63"/>
      <c r="L7" s="4"/>
    </row>
    <row r="8" spans="1:12" s="5" customFormat="1" ht="10.35" customHeight="1" x14ac:dyDescent="0.2">
      <c r="A8" s="40"/>
      <c r="B8" s="40"/>
      <c r="C8" s="41"/>
      <c r="D8" s="42"/>
      <c r="E8" s="43"/>
      <c r="F8" s="43"/>
      <c r="G8" s="43"/>
      <c r="H8" s="43"/>
      <c r="I8" s="43"/>
      <c r="J8" s="43"/>
      <c r="K8" s="44"/>
      <c r="L8" s="4"/>
    </row>
    <row r="9" spans="1:12" ht="30" customHeight="1" x14ac:dyDescent="0.2">
      <c r="A9" s="29" t="s">
        <v>530</v>
      </c>
      <c r="B9" s="29"/>
      <c r="C9" s="30"/>
      <c r="D9" s="14">
        <f>SUM(D10+D49+D102+D144+D278+D299+D355+D442+D502+D584+D687)</f>
        <v>55053</v>
      </c>
      <c r="E9" s="14">
        <f t="shared" ref="E9:K9" si="0">SUM(E10,E49,E102,E144,E278,E299,E355,E442,E502,E584,E687)</f>
        <v>5615</v>
      </c>
      <c r="F9" s="14">
        <f t="shared" si="0"/>
        <v>8634</v>
      </c>
      <c r="G9" s="14">
        <f t="shared" si="0"/>
        <v>7891</v>
      </c>
      <c r="H9" s="14">
        <f t="shared" si="0"/>
        <v>7966</v>
      </c>
      <c r="I9" s="14">
        <f t="shared" si="0"/>
        <v>8228</v>
      </c>
      <c r="J9" s="14">
        <f t="shared" si="0"/>
        <v>9037</v>
      </c>
      <c r="K9" s="31">
        <f t="shared" si="0"/>
        <v>7682</v>
      </c>
    </row>
    <row r="10" spans="1:12" s="9" customFormat="1" ht="25.5" customHeight="1" x14ac:dyDescent="0.2">
      <c r="A10" s="27" t="s">
        <v>22</v>
      </c>
      <c r="D10" s="14">
        <f>SUM(D11+D14+D27+D34)</f>
        <v>507</v>
      </c>
      <c r="E10" s="14">
        <f t="shared" ref="E10:K10" si="1">SUM(E11,E14,E27,E34)</f>
        <v>73</v>
      </c>
      <c r="F10" s="14">
        <f t="shared" si="1"/>
        <v>69</v>
      </c>
      <c r="G10" s="14">
        <f t="shared" si="1"/>
        <v>61</v>
      </c>
      <c r="H10" s="14">
        <f t="shared" si="1"/>
        <v>64</v>
      </c>
      <c r="I10" s="14">
        <f t="shared" si="1"/>
        <v>68</v>
      </c>
      <c r="J10" s="14">
        <f t="shared" si="1"/>
        <v>88</v>
      </c>
      <c r="K10" s="31">
        <f t="shared" si="1"/>
        <v>84</v>
      </c>
      <c r="L10" s="8"/>
    </row>
    <row r="11" spans="1:12" ht="24.2" customHeight="1" x14ac:dyDescent="0.2">
      <c r="A11" s="9"/>
      <c r="B11" s="27" t="s">
        <v>22</v>
      </c>
      <c r="C11" s="9"/>
      <c r="D11" s="14">
        <f>SUM(E11:K11)</f>
        <v>35</v>
      </c>
      <c r="E11" s="10">
        <f>SUM(E12,E13)</f>
        <v>5</v>
      </c>
      <c r="F11" s="10">
        <f t="shared" ref="F11:K11" si="2">SUM(F12,F13)</f>
        <v>5</v>
      </c>
      <c r="G11" s="10">
        <f t="shared" si="2"/>
        <v>5</v>
      </c>
      <c r="H11" s="10">
        <f t="shared" si="2"/>
        <v>3</v>
      </c>
      <c r="I11" s="10">
        <f t="shared" si="2"/>
        <v>3</v>
      </c>
      <c r="J11" s="10">
        <f t="shared" si="2"/>
        <v>8</v>
      </c>
      <c r="K11" s="32">
        <f t="shared" si="2"/>
        <v>6</v>
      </c>
    </row>
    <row r="12" spans="1:12" ht="20.100000000000001" customHeight="1" x14ac:dyDescent="0.2">
      <c r="C12" s="1" t="s">
        <v>503</v>
      </c>
      <c r="D12" s="10">
        <f t="shared" ref="D12:D29" si="3">SUM(E12:K12)</f>
        <v>31</v>
      </c>
      <c r="E12" s="11">
        <v>3</v>
      </c>
      <c r="F12" s="11">
        <v>4</v>
      </c>
      <c r="G12" s="11">
        <v>4</v>
      </c>
      <c r="H12" s="11">
        <v>3</v>
      </c>
      <c r="I12" s="12">
        <v>3</v>
      </c>
      <c r="J12" s="11">
        <v>8</v>
      </c>
      <c r="K12" s="13">
        <v>6</v>
      </c>
    </row>
    <row r="13" spans="1:12" ht="20.100000000000001" customHeight="1" x14ac:dyDescent="0.2">
      <c r="C13" s="1" t="s">
        <v>504</v>
      </c>
      <c r="D13" s="10">
        <f t="shared" si="3"/>
        <v>4</v>
      </c>
      <c r="E13" s="12">
        <v>2</v>
      </c>
      <c r="F13" s="12">
        <v>1</v>
      </c>
      <c r="G13" s="12">
        <v>1</v>
      </c>
      <c r="H13" s="12" t="s">
        <v>11</v>
      </c>
      <c r="I13" s="12" t="s">
        <v>11</v>
      </c>
      <c r="J13" s="12" t="s">
        <v>11</v>
      </c>
      <c r="K13" s="15" t="s">
        <v>11</v>
      </c>
    </row>
    <row r="14" spans="1:12" ht="24.2" customHeight="1" x14ac:dyDescent="0.2">
      <c r="A14" s="9"/>
      <c r="B14" s="27" t="s">
        <v>23</v>
      </c>
      <c r="C14" s="9"/>
      <c r="D14" s="14">
        <f>SUM(E14:K14)</f>
        <v>301</v>
      </c>
      <c r="E14" s="10">
        <f t="shared" ref="E14:K14" si="4">SUM(E15:E26)</f>
        <v>37</v>
      </c>
      <c r="F14" s="10">
        <f t="shared" si="4"/>
        <v>44</v>
      </c>
      <c r="G14" s="10">
        <f t="shared" si="4"/>
        <v>33</v>
      </c>
      <c r="H14" s="10">
        <f t="shared" si="4"/>
        <v>44</v>
      </c>
      <c r="I14" s="14">
        <f t="shared" si="4"/>
        <v>41</v>
      </c>
      <c r="J14" s="14">
        <f t="shared" si="4"/>
        <v>46</v>
      </c>
      <c r="K14" s="28">
        <f t="shared" si="4"/>
        <v>56</v>
      </c>
    </row>
    <row r="15" spans="1:12" ht="20.100000000000001" customHeight="1" x14ac:dyDescent="0.2">
      <c r="C15" s="1" t="s">
        <v>505</v>
      </c>
      <c r="D15" s="10">
        <f t="shared" si="3"/>
        <v>131</v>
      </c>
      <c r="E15" s="11">
        <v>15</v>
      </c>
      <c r="F15" s="11">
        <v>24</v>
      </c>
      <c r="G15" s="11">
        <v>12</v>
      </c>
      <c r="H15" s="11">
        <v>20</v>
      </c>
      <c r="I15" s="11">
        <v>19</v>
      </c>
      <c r="J15" s="11">
        <v>21</v>
      </c>
      <c r="K15" s="13">
        <v>20</v>
      </c>
    </row>
    <row r="16" spans="1:12" ht="20.100000000000001" customHeight="1" x14ac:dyDescent="0.2">
      <c r="C16" s="1" t="s">
        <v>506</v>
      </c>
      <c r="D16" s="10">
        <f t="shared" si="3"/>
        <v>30</v>
      </c>
      <c r="E16" s="11">
        <v>3</v>
      </c>
      <c r="F16" s="11">
        <v>4</v>
      </c>
      <c r="G16" s="11">
        <v>4</v>
      </c>
      <c r="H16" s="11">
        <v>5</v>
      </c>
      <c r="I16" s="11">
        <v>4</v>
      </c>
      <c r="J16" s="11">
        <v>5</v>
      </c>
      <c r="K16" s="13">
        <v>5</v>
      </c>
    </row>
    <row r="17" spans="1:11" ht="20.100000000000001" customHeight="1" x14ac:dyDescent="0.2">
      <c r="C17" s="1" t="s">
        <v>507</v>
      </c>
      <c r="D17" s="10">
        <f t="shared" si="3"/>
        <v>1</v>
      </c>
      <c r="E17" s="12" t="s">
        <v>11</v>
      </c>
      <c r="F17" s="12">
        <v>1</v>
      </c>
      <c r="G17" s="12" t="s">
        <v>11</v>
      </c>
      <c r="H17" s="12" t="s">
        <v>11</v>
      </c>
      <c r="I17" s="12" t="s">
        <v>11</v>
      </c>
      <c r="J17" s="12" t="s">
        <v>11</v>
      </c>
      <c r="K17" s="15" t="s">
        <v>11</v>
      </c>
    </row>
    <row r="18" spans="1:11" ht="20.100000000000001" customHeight="1" x14ac:dyDescent="0.2">
      <c r="C18" s="1" t="s">
        <v>508</v>
      </c>
      <c r="D18" s="10">
        <f t="shared" si="3"/>
        <v>55</v>
      </c>
      <c r="E18" s="11">
        <v>7</v>
      </c>
      <c r="F18" s="11">
        <v>6</v>
      </c>
      <c r="G18" s="11">
        <v>6</v>
      </c>
      <c r="H18" s="11">
        <v>7</v>
      </c>
      <c r="I18" s="11">
        <v>10</v>
      </c>
      <c r="J18" s="11">
        <v>9</v>
      </c>
      <c r="K18" s="13">
        <v>10</v>
      </c>
    </row>
    <row r="19" spans="1:11" ht="20.100000000000001" customHeight="1" x14ac:dyDescent="0.2">
      <c r="C19" s="1" t="s">
        <v>444</v>
      </c>
      <c r="D19" s="10">
        <f t="shared" si="3"/>
        <v>20</v>
      </c>
      <c r="E19" s="11">
        <v>5</v>
      </c>
      <c r="F19" s="12">
        <v>2</v>
      </c>
      <c r="G19" s="12">
        <v>2</v>
      </c>
      <c r="H19" s="12">
        <v>2</v>
      </c>
      <c r="I19" s="12">
        <v>1</v>
      </c>
      <c r="J19" s="11">
        <v>3</v>
      </c>
      <c r="K19" s="13">
        <v>5</v>
      </c>
    </row>
    <row r="20" spans="1:11" ht="20.100000000000001" customHeight="1" x14ac:dyDescent="0.2">
      <c r="C20" s="1" t="s">
        <v>509</v>
      </c>
      <c r="D20" s="10">
        <f t="shared" si="3"/>
        <v>19</v>
      </c>
      <c r="E20" s="11">
        <v>3</v>
      </c>
      <c r="F20" s="12">
        <v>1</v>
      </c>
      <c r="G20" s="11">
        <v>4</v>
      </c>
      <c r="H20" s="11">
        <v>3</v>
      </c>
      <c r="I20" s="12">
        <v>1</v>
      </c>
      <c r="J20" s="11">
        <v>2</v>
      </c>
      <c r="K20" s="15">
        <v>5</v>
      </c>
    </row>
    <row r="21" spans="1:11" ht="20.100000000000001" customHeight="1" x14ac:dyDescent="0.2">
      <c r="C21" s="1" t="s">
        <v>510</v>
      </c>
      <c r="D21" s="10">
        <f t="shared" si="3"/>
        <v>1</v>
      </c>
      <c r="E21" s="12" t="s">
        <v>11</v>
      </c>
      <c r="F21" s="12" t="s">
        <v>11</v>
      </c>
      <c r="G21" s="12" t="s">
        <v>11</v>
      </c>
      <c r="H21" s="12" t="s">
        <v>11</v>
      </c>
      <c r="I21" s="12" t="s">
        <v>11</v>
      </c>
      <c r="J21" s="12">
        <v>1</v>
      </c>
      <c r="K21" s="15" t="s">
        <v>11</v>
      </c>
    </row>
    <row r="22" spans="1:11" ht="20.100000000000001" customHeight="1" x14ac:dyDescent="0.2">
      <c r="C22" s="1" t="s">
        <v>511</v>
      </c>
      <c r="D22" s="10">
        <f t="shared" si="3"/>
        <v>4</v>
      </c>
      <c r="E22" s="12" t="s">
        <v>11</v>
      </c>
      <c r="F22" s="12">
        <v>1</v>
      </c>
      <c r="G22" s="12" t="s">
        <v>11</v>
      </c>
      <c r="H22" s="12" t="s">
        <v>11</v>
      </c>
      <c r="I22" s="12" t="s">
        <v>11</v>
      </c>
      <c r="J22" s="12">
        <v>2</v>
      </c>
      <c r="K22" s="15">
        <v>1</v>
      </c>
    </row>
    <row r="23" spans="1:11" ht="20.100000000000001" customHeight="1" x14ac:dyDescent="0.2">
      <c r="C23" s="1" t="s">
        <v>512</v>
      </c>
      <c r="D23" s="10">
        <f t="shared" si="3"/>
        <v>6</v>
      </c>
      <c r="E23" s="12" t="s">
        <v>11</v>
      </c>
      <c r="F23" s="12">
        <v>1</v>
      </c>
      <c r="G23" s="12">
        <v>1</v>
      </c>
      <c r="H23" s="12">
        <v>1</v>
      </c>
      <c r="I23" s="12">
        <v>2</v>
      </c>
      <c r="J23" s="12" t="s">
        <v>11</v>
      </c>
      <c r="K23" s="13">
        <v>1</v>
      </c>
    </row>
    <row r="24" spans="1:11" ht="20.100000000000001" customHeight="1" x14ac:dyDescent="0.2">
      <c r="C24" s="1" t="s">
        <v>513</v>
      </c>
      <c r="D24" s="10">
        <f t="shared" si="3"/>
        <v>17</v>
      </c>
      <c r="E24" s="12">
        <v>3</v>
      </c>
      <c r="F24" s="12">
        <v>1</v>
      </c>
      <c r="G24" s="12">
        <v>3</v>
      </c>
      <c r="H24" s="12">
        <v>1</v>
      </c>
      <c r="I24" s="12">
        <v>2</v>
      </c>
      <c r="J24" s="12">
        <v>2</v>
      </c>
      <c r="K24" s="13">
        <v>5</v>
      </c>
    </row>
    <row r="25" spans="1:11" ht="20.100000000000001" customHeight="1" x14ac:dyDescent="0.2">
      <c r="C25" s="1" t="s">
        <v>514</v>
      </c>
      <c r="D25" s="10">
        <f t="shared" si="3"/>
        <v>9</v>
      </c>
      <c r="E25" s="12">
        <v>1</v>
      </c>
      <c r="F25" s="12">
        <v>3</v>
      </c>
      <c r="G25" s="12" t="s">
        <v>11</v>
      </c>
      <c r="H25" s="12">
        <v>1</v>
      </c>
      <c r="I25" s="12">
        <v>1</v>
      </c>
      <c r="J25" s="12">
        <v>1</v>
      </c>
      <c r="K25" s="13">
        <v>2</v>
      </c>
    </row>
    <row r="26" spans="1:11" ht="20.100000000000001" customHeight="1" x14ac:dyDescent="0.2">
      <c r="C26" s="1" t="s">
        <v>515</v>
      </c>
      <c r="D26" s="10">
        <f t="shared" si="3"/>
        <v>8</v>
      </c>
      <c r="E26" s="12" t="s">
        <v>11</v>
      </c>
      <c r="F26" s="12" t="s">
        <v>11</v>
      </c>
      <c r="G26" s="12">
        <v>1</v>
      </c>
      <c r="H26" s="12">
        <v>4</v>
      </c>
      <c r="I26" s="12">
        <v>1</v>
      </c>
      <c r="J26" s="12" t="s">
        <v>11</v>
      </c>
      <c r="K26" s="13">
        <v>2</v>
      </c>
    </row>
    <row r="27" spans="1:11" ht="24.2" customHeight="1" x14ac:dyDescent="0.2">
      <c r="A27" s="9"/>
      <c r="B27" s="27" t="s">
        <v>24</v>
      </c>
      <c r="C27" s="9"/>
      <c r="D27" s="14">
        <f>SUM(E27:K27)</f>
        <v>78</v>
      </c>
      <c r="E27" s="10">
        <f t="shared" ref="E27:K27" si="5">SUM(E28:E33)</f>
        <v>15</v>
      </c>
      <c r="F27" s="10">
        <f t="shared" si="5"/>
        <v>11</v>
      </c>
      <c r="G27" s="10">
        <f t="shared" si="5"/>
        <v>8</v>
      </c>
      <c r="H27" s="10">
        <f t="shared" si="5"/>
        <v>6</v>
      </c>
      <c r="I27" s="14">
        <f t="shared" si="5"/>
        <v>11</v>
      </c>
      <c r="J27" s="14">
        <f t="shared" si="5"/>
        <v>14</v>
      </c>
      <c r="K27" s="28">
        <f t="shared" si="5"/>
        <v>13</v>
      </c>
    </row>
    <row r="28" spans="1:11" ht="20.100000000000001" customHeight="1" x14ac:dyDescent="0.2">
      <c r="C28" s="1" t="s">
        <v>497</v>
      </c>
      <c r="D28" s="10">
        <f t="shared" si="3"/>
        <v>11</v>
      </c>
      <c r="E28" s="12" t="s">
        <v>11</v>
      </c>
      <c r="F28" s="11">
        <v>3</v>
      </c>
      <c r="G28" s="12">
        <v>1</v>
      </c>
      <c r="H28" s="11">
        <v>1</v>
      </c>
      <c r="I28" s="11">
        <v>1</v>
      </c>
      <c r="J28" s="11">
        <v>2</v>
      </c>
      <c r="K28" s="13">
        <v>3</v>
      </c>
    </row>
    <row r="29" spans="1:11" ht="20.100000000000001" customHeight="1" x14ac:dyDescent="0.2">
      <c r="C29" s="1" t="s">
        <v>498</v>
      </c>
      <c r="D29" s="10">
        <f t="shared" si="3"/>
        <v>18</v>
      </c>
      <c r="E29" s="12">
        <v>2</v>
      </c>
      <c r="F29" s="12">
        <v>4</v>
      </c>
      <c r="G29" s="11">
        <v>1</v>
      </c>
      <c r="H29" s="11">
        <v>1</v>
      </c>
      <c r="I29" s="12">
        <v>5</v>
      </c>
      <c r="J29" s="11">
        <v>1</v>
      </c>
      <c r="K29" s="13">
        <v>4</v>
      </c>
    </row>
    <row r="30" spans="1:11" ht="20.100000000000001" customHeight="1" x14ac:dyDescent="0.2">
      <c r="C30" s="1" t="s">
        <v>499</v>
      </c>
      <c r="D30" s="10">
        <f>SUM(E30:K30)</f>
        <v>13</v>
      </c>
      <c r="E30" s="12">
        <v>4</v>
      </c>
      <c r="F30" s="11">
        <v>3</v>
      </c>
      <c r="G30" s="11">
        <v>1</v>
      </c>
      <c r="H30" s="12" t="s">
        <v>11</v>
      </c>
      <c r="I30" s="12" t="s">
        <v>11</v>
      </c>
      <c r="J30" s="11">
        <v>4</v>
      </c>
      <c r="K30" s="15">
        <v>1</v>
      </c>
    </row>
    <row r="31" spans="1:11" ht="20.100000000000001" customHeight="1" x14ac:dyDescent="0.2">
      <c r="C31" s="1" t="s">
        <v>500</v>
      </c>
      <c r="D31" s="10">
        <f>SUM(E31:K31)</f>
        <v>12</v>
      </c>
      <c r="E31" s="11">
        <v>4</v>
      </c>
      <c r="F31" s="12" t="s">
        <v>11</v>
      </c>
      <c r="G31" s="11">
        <v>2</v>
      </c>
      <c r="H31" s="11">
        <v>3</v>
      </c>
      <c r="I31" s="11">
        <v>2</v>
      </c>
      <c r="J31" s="11">
        <v>1</v>
      </c>
      <c r="K31" s="15" t="s">
        <v>11</v>
      </c>
    </row>
    <row r="32" spans="1:11" ht="20.100000000000001" customHeight="1" x14ac:dyDescent="0.2">
      <c r="C32" s="1" t="s">
        <v>501</v>
      </c>
      <c r="D32" s="10">
        <f>SUM(E32:K32)</f>
        <v>11</v>
      </c>
      <c r="E32" s="11">
        <v>1</v>
      </c>
      <c r="F32" s="11">
        <v>1</v>
      </c>
      <c r="G32" s="11">
        <v>1</v>
      </c>
      <c r="H32" s="12">
        <v>1</v>
      </c>
      <c r="I32" s="11">
        <v>2</v>
      </c>
      <c r="J32" s="11">
        <v>2</v>
      </c>
      <c r="K32" s="13">
        <v>3</v>
      </c>
    </row>
    <row r="33" spans="1:12" ht="20.100000000000001" customHeight="1" x14ac:dyDescent="0.2">
      <c r="C33" s="1" t="s">
        <v>502</v>
      </c>
      <c r="D33" s="10">
        <f>SUM(E33:K33)</f>
        <v>13</v>
      </c>
      <c r="E33" s="12">
        <v>4</v>
      </c>
      <c r="F33" s="12" t="s">
        <v>11</v>
      </c>
      <c r="G33" s="11">
        <v>2</v>
      </c>
      <c r="H33" s="12" t="s">
        <v>11</v>
      </c>
      <c r="I33" s="12">
        <v>1</v>
      </c>
      <c r="J33" s="11">
        <v>4</v>
      </c>
      <c r="K33" s="13">
        <v>2</v>
      </c>
    </row>
    <row r="34" spans="1:12" ht="24.2" customHeight="1" x14ac:dyDescent="0.2">
      <c r="B34" s="27" t="s">
        <v>25</v>
      </c>
      <c r="C34" s="9"/>
      <c r="D34" s="14">
        <f>SUM(E34:K34)</f>
        <v>93</v>
      </c>
      <c r="E34" s="10">
        <f t="shared" ref="E34:K34" si="6">SUM(E35:E40)</f>
        <v>16</v>
      </c>
      <c r="F34" s="10">
        <f t="shared" si="6"/>
        <v>9</v>
      </c>
      <c r="G34" s="10">
        <f t="shared" si="6"/>
        <v>15</v>
      </c>
      <c r="H34" s="10">
        <f t="shared" si="6"/>
        <v>11</v>
      </c>
      <c r="I34" s="14">
        <f t="shared" si="6"/>
        <v>13</v>
      </c>
      <c r="J34" s="14">
        <f t="shared" si="6"/>
        <v>20</v>
      </c>
      <c r="K34" s="28">
        <f t="shared" si="6"/>
        <v>9</v>
      </c>
    </row>
    <row r="35" spans="1:12" ht="20.100000000000001" customHeight="1" x14ac:dyDescent="0.2">
      <c r="C35" s="2" t="s">
        <v>493</v>
      </c>
      <c r="D35" s="10">
        <f t="shared" ref="D35:D36" si="7">SUM(E35:K35)</f>
        <v>17</v>
      </c>
      <c r="E35" s="12">
        <v>4</v>
      </c>
      <c r="F35" s="11">
        <v>1</v>
      </c>
      <c r="G35" s="11">
        <v>1</v>
      </c>
      <c r="H35" s="11">
        <v>1</v>
      </c>
      <c r="I35" s="11">
        <v>6</v>
      </c>
      <c r="J35" s="11">
        <v>3</v>
      </c>
      <c r="K35" s="13">
        <v>1</v>
      </c>
    </row>
    <row r="36" spans="1:12" ht="20.100000000000001" customHeight="1" x14ac:dyDescent="0.2">
      <c r="C36" s="2" t="s">
        <v>524</v>
      </c>
      <c r="D36" s="10">
        <f t="shared" si="7"/>
        <v>4</v>
      </c>
      <c r="E36" s="12">
        <v>2</v>
      </c>
      <c r="F36" s="12" t="s">
        <v>11</v>
      </c>
      <c r="G36" s="12" t="s">
        <v>11</v>
      </c>
      <c r="H36" s="11">
        <v>1</v>
      </c>
      <c r="I36" s="12" t="s">
        <v>11</v>
      </c>
      <c r="J36" s="12">
        <v>1</v>
      </c>
      <c r="K36" s="15" t="s">
        <v>11</v>
      </c>
    </row>
    <row r="37" spans="1:12" ht="20.100000000000001" customHeight="1" x14ac:dyDescent="0.2">
      <c r="C37" s="2" t="s">
        <v>525</v>
      </c>
      <c r="D37" s="10">
        <f>SUM(E37:K37)</f>
        <v>32</v>
      </c>
      <c r="E37" s="12">
        <v>3</v>
      </c>
      <c r="F37" s="11">
        <v>2</v>
      </c>
      <c r="G37" s="11">
        <v>6</v>
      </c>
      <c r="H37" s="11">
        <v>5</v>
      </c>
      <c r="I37" s="11">
        <v>6</v>
      </c>
      <c r="J37" s="11">
        <v>5</v>
      </c>
      <c r="K37" s="16">
        <v>5</v>
      </c>
    </row>
    <row r="38" spans="1:12" ht="20.100000000000001" customHeight="1" x14ac:dyDescent="0.2">
      <c r="C38" s="2" t="s">
        <v>494</v>
      </c>
      <c r="D38" s="10">
        <f>SUM(E38:K38)</f>
        <v>1</v>
      </c>
      <c r="E38" s="12" t="s">
        <v>11</v>
      </c>
      <c r="F38" s="12" t="s">
        <v>11</v>
      </c>
      <c r="G38" s="12" t="s">
        <v>11</v>
      </c>
      <c r="H38" s="12" t="s">
        <v>11</v>
      </c>
      <c r="I38" s="12" t="s">
        <v>11</v>
      </c>
      <c r="J38" s="12">
        <v>1</v>
      </c>
      <c r="K38" s="15" t="s">
        <v>11</v>
      </c>
    </row>
    <row r="39" spans="1:12" ht="20.100000000000001" customHeight="1" x14ac:dyDescent="0.2">
      <c r="C39" s="2" t="s">
        <v>495</v>
      </c>
      <c r="D39" s="10">
        <f>SUM(E39:K39)</f>
        <v>34</v>
      </c>
      <c r="E39" s="11">
        <v>6</v>
      </c>
      <c r="F39" s="11">
        <v>6</v>
      </c>
      <c r="G39" s="11">
        <v>7</v>
      </c>
      <c r="H39" s="11">
        <v>3</v>
      </c>
      <c r="I39" s="11">
        <v>1</v>
      </c>
      <c r="J39" s="11">
        <v>9</v>
      </c>
      <c r="K39" s="13">
        <v>2</v>
      </c>
    </row>
    <row r="40" spans="1:12" ht="20.100000000000001" customHeight="1" x14ac:dyDescent="0.2">
      <c r="C40" s="2" t="s">
        <v>496</v>
      </c>
      <c r="D40" s="10">
        <f>SUM(E40:K40)</f>
        <v>5</v>
      </c>
      <c r="E40" s="12">
        <v>1</v>
      </c>
      <c r="F40" s="12" t="s">
        <v>11</v>
      </c>
      <c r="G40" s="12">
        <v>1</v>
      </c>
      <c r="H40" s="12">
        <v>1</v>
      </c>
      <c r="I40" s="12" t="s">
        <v>11</v>
      </c>
      <c r="J40" s="12">
        <v>1</v>
      </c>
      <c r="K40" s="15">
        <v>1</v>
      </c>
    </row>
    <row r="41" spans="1:12" ht="24.75" customHeight="1" x14ac:dyDescent="0.2">
      <c r="A41" s="48" t="s">
        <v>10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2" ht="24.75" customHeight="1" x14ac:dyDescent="0.2">
      <c r="A42" s="48" t="s">
        <v>522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3" spans="1:12" ht="21.95" customHeight="1" x14ac:dyDescent="0.2">
      <c r="C43" s="3"/>
      <c r="D43" s="3"/>
      <c r="E43" s="3"/>
      <c r="F43" s="3"/>
      <c r="G43" s="3"/>
      <c r="H43" s="3"/>
      <c r="I43" s="3"/>
      <c r="J43" s="3"/>
      <c r="K43" s="3"/>
    </row>
    <row r="44" spans="1:12" s="5" customFormat="1" ht="27.2" customHeight="1" x14ac:dyDescent="0.2">
      <c r="A44" s="49" t="s">
        <v>523</v>
      </c>
      <c r="B44" s="49"/>
      <c r="C44" s="50"/>
      <c r="D44" s="55" t="s">
        <v>0</v>
      </c>
      <c r="E44" s="56"/>
      <c r="F44" s="56"/>
      <c r="G44" s="56"/>
      <c r="H44" s="56"/>
      <c r="I44" s="56"/>
      <c r="J44" s="56"/>
      <c r="K44" s="56"/>
      <c r="L44" s="4"/>
    </row>
    <row r="45" spans="1:12" s="5" customFormat="1" ht="27.2" customHeight="1" x14ac:dyDescent="0.2">
      <c r="A45" s="51"/>
      <c r="B45" s="51"/>
      <c r="C45" s="52"/>
      <c r="D45" s="57" t="s">
        <v>1</v>
      </c>
      <c r="E45" s="60" t="s">
        <v>2</v>
      </c>
      <c r="F45" s="56"/>
      <c r="G45" s="56"/>
      <c r="H45" s="56"/>
      <c r="I45" s="56"/>
      <c r="J45" s="56"/>
      <c r="K45" s="56"/>
      <c r="L45" s="4"/>
    </row>
    <row r="46" spans="1:12" s="5" customFormat="1" ht="25.5" customHeight="1" x14ac:dyDescent="0.2">
      <c r="A46" s="51"/>
      <c r="B46" s="51"/>
      <c r="C46" s="52"/>
      <c r="D46" s="58"/>
      <c r="E46" s="61" t="s">
        <v>3</v>
      </c>
      <c r="F46" s="61" t="s">
        <v>4</v>
      </c>
      <c r="G46" s="61" t="s">
        <v>5</v>
      </c>
      <c r="H46" s="61" t="s">
        <v>6</v>
      </c>
      <c r="I46" s="61" t="s">
        <v>7</v>
      </c>
      <c r="J46" s="61" t="s">
        <v>8</v>
      </c>
      <c r="K46" s="60" t="s">
        <v>9</v>
      </c>
      <c r="L46" s="4"/>
    </row>
    <row r="47" spans="1:12" s="5" customFormat="1" ht="25.5" customHeight="1" x14ac:dyDescent="0.2">
      <c r="A47" s="53"/>
      <c r="B47" s="53"/>
      <c r="C47" s="54"/>
      <c r="D47" s="59"/>
      <c r="E47" s="62"/>
      <c r="F47" s="62"/>
      <c r="G47" s="62"/>
      <c r="H47" s="62"/>
      <c r="I47" s="62"/>
      <c r="J47" s="62"/>
      <c r="K47" s="63"/>
      <c r="L47" s="4"/>
    </row>
    <row r="48" spans="1:12" s="5" customFormat="1" ht="10.35" customHeight="1" x14ac:dyDescent="0.2">
      <c r="A48" s="40"/>
      <c r="B48" s="40"/>
      <c r="C48" s="41"/>
      <c r="D48" s="42"/>
      <c r="E48" s="43"/>
      <c r="F48" s="43"/>
      <c r="G48" s="43"/>
      <c r="H48" s="43"/>
      <c r="I48" s="43"/>
      <c r="J48" s="43"/>
      <c r="K48" s="44"/>
      <c r="L48" s="4"/>
    </row>
    <row r="49" spans="1:11" ht="24.75" customHeight="1" x14ac:dyDescent="0.2">
      <c r="A49" s="33" t="s">
        <v>26</v>
      </c>
      <c r="B49" s="27"/>
      <c r="C49" s="9"/>
      <c r="D49" s="14">
        <f>SUM(D50+D56+D66+D74+D90+D93)</f>
        <v>1353</v>
      </c>
      <c r="E49" s="10">
        <f t="shared" ref="E49:K49" si="8">SUM(E50,E56,E66,E74,E90,E93)</f>
        <v>243</v>
      </c>
      <c r="F49" s="10">
        <f t="shared" si="8"/>
        <v>198</v>
      </c>
      <c r="G49" s="10">
        <f t="shared" si="8"/>
        <v>161</v>
      </c>
      <c r="H49" s="10">
        <f t="shared" si="8"/>
        <v>151</v>
      </c>
      <c r="I49" s="14">
        <f t="shared" si="8"/>
        <v>171</v>
      </c>
      <c r="J49" s="14">
        <f t="shared" si="8"/>
        <v>224</v>
      </c>
      <c r="K49" s="28">
        <f t="shared" si="8"/>
        <v>205</v>
      </c>
    </row>
    <row r="50" spans="1:11" ht="24.2" customHeight="1" x14ac:dyDescent="0.2">
      <c r="A50" s="9"/>
      <c r="B50" s="27" t="s">
        <v>27</v>
      </c>
      <c r="C50" s="9"/>
      <c r="D50" s="14">
        <f t="shared" ref="D50:D55" si="9">SUM(E50:K50)</f>
        <v>332</v>
      </c>
      <c r="E50" s="10">
        <f t="shared" ref="E50:K50" si="10">SUM(E51:E55)</f>
        <v>51</v>
      </c>
      <c r="F50" s="10">
        <f t="shared" si="10"/>
        <v>50</v>
      </c>
      <c r="G50" s="10">
        <f t="shared" si="10"/>
        <v>40</v>
      </c>
      <c r="H50" s="10">
        <f t="shared" si="10"/>
        <v>40</v>
      </c>
      <c r="I50" s="14">
        <f t="shared" si="10"/>
        <v>44</v>
      </c>
      <c r="J50" s="14">
        <f t="shared" si="10"/>
        <v>66</v>
      </c>
      <c r="K50" s="28">
        <f t="shared" si="10"/>
        <v>41</v>
      </c>
    </row>
    <row r="51" spans="1:11" ht="20.100000000000001" customHeight="1" x14ac:dyDescent="0.2">
      <c r="C51" s="1" t="s">
        <v>490</v>
      </c>
      <c r="D51" s="10">
        <f t="shared" si="9"/>
        <v>202</v>
      </c>
      <c r="E51" s="11">
        <v>24</v>
      </c>
      <c r="F51" s="11">
        <v>31</v>
      </c>
      <c r="G51" s="11">
        <v>23</v>
      </c>
      <c r="H51" s="11">
        <v>26</v>
      </c>
      <c r="I51" s="11">
        <v>30</v>
      </c>
      <c r="J51" s="11">
        <v>42</v>
      </c>
      <c r="K51" s="13">
        <v>26</v>
      </c>
    </row>
    <row r="52" spans="1:11" ht="20.100000000000001" customHeight="1" x14ac:dyDescent="0.2">
      <c r="C52" s="1" t="s">
        <v>143</v>
      </c>
      <c r="D52" s="10">
        <f t="shared" si="9"/>
        <v>16</v>
      </c>
      <c r="E52" s="11">
        <v>7</v>
      </c>
      <c r="F52" s="12">
        <v>3</v>
      </c>
      <c r="G52" s="11">
        <v>1</v>
      </c>
      <c r="H52" s="12" t="s">
        <v>11</v>
      </c>
      <c r="I52" s="12">
        <v>1</v>
      </c>
      <c r="J52" s="11">
        <v>3</v>
      </c>
      <c r="K52" s="13">
        <v>1</v>
      </c>
    </row>
    <row r="53" spans="1:11" ht="20.100000000000001" customHeight="1" x14ac:dyDescent="0.2">
      <c r="C53" s="1" t="s">
        <v>491</v>
      </c>
      <c r="D53" s="10">
        <f t="shared" si="9"/>
        <v>62</v>
      </c>
      <c r="E53" s="11">
        <v>6</v>
      </c>
      <c r="F53" s="11">
        <v>10</v>
      </c>
      <c r="G53" s="11">
        <v>10</v>
      </c>
      <c r="H53" s="11">
        <v>7</v>
      </c>
      <c r="I53" s="12">
        <v>9</v>
      </c>
      <c r="J53" s="11">
        <v>11</v>
      </c>
      <c r="K53" s="13">
        <v>9</v>
      </c>
    </row>
    <row r="54" spans="1:11" ht="20.100000000000001" customHeight="1" x14ac:dyDescent="0.2">
      <c r="C54" s="1" t="s">
        <v>440</v>
      </c>
      <c r="D54" s="10">
        <f t="shared" si="9"/>
        <v>36</v>
      </c>
      <c r="E54" s="11">
        <v>7</v>
      </c>
      <c r="F54" s="11">
        <v>4</v>
      </c>
      <c r="G54" s="11">
        <v>5</v>
      </c>
      <c r="H54" s="11">
        <v>4</v>
      </c>
      <c r="I54" s="11">
        <v>3</v>
      </c>
      <c r="J54" s="11">
        <v>9</v>
      </c>
      <c r="K54" s="13">
        <v>4</v>
      </c>
    </row>
    <row r="55" spans="1:11" ht="20.100000000000001" customHeight="1" x14ac:dyDescent="0.2">
      <c r="C55" s="1" t="s">
        <v>492</v>
      </c>
      <c r="D55" s="10">
        <f t="shared" si="9"/>
        <v>16</v>
      </c>
      <c r="E55" s="11">
        <v>7</v>
      </c>
      <c r="F55" s="11">
        <v>2</v>
      </c>
      <c r="G55" s="11">
        <v>1</v>
      </c>
      <c r="H55" s="12">
        <v>3</v>
      </c>
      <c r="I55" s="11">
        <v>1</v>
      </c>
      <c r="J55" s="11">
        <v>1</v>
      </c>
      <c r="K55" s="13">
        <v>1</v>
      </c>
    </row>
    <row r="56" spans="1:11" ht="24.2" customHeight="1" x14ac:dyDescent="0.2">
      <c r="A56" s="9"/>
      <c r="B56" s="27" t="s">
        <v>28</v>
      </c>
      <c r="C56" s="9"/>
      <c r="D56" s="14">
        <f t="shared" ref="D56:D60" si="11">SUM(E56:K56)</f>
        <v>267</v>
      </c>
      <c r="E56" s="10">
        <f t="shared" ref="E56:K56" si="12">SUM(E57:E65)</f>
        <v>61</v>
      </c>
      <c r="F56" s="10">
        <f t="shared" si="12"/>
        <v>36</v>
      </c>
      <c r="G56" s="10">
        <f t="shared" si="12"/>
        <v>32</v>
      </c>
      <c r="H56" s="10">
        <f t="shared" si="12"/>
        <v>24</v>
      </c>
      <c r="I56" s="14">
        <f t="shared" si="12"/>
        <v>27</v>
      </c>
      <c r="J56" s="14">
        <f t="shared" si="12"/>
        <v>36</v>
      </c>
      <c r="K56" s="28">
        <f t="shared" si="12"/>
        <v>51</v>
      </c>
    </row>
    <row r="57" spans="1:11" ht="20.100000000000001" customHeight="1" x14ac:dyDescent="0.2">
      <c r="C57" s="1" t="s">
        <v>483</v>
      </c>
      <c r="D57" s="10">
        <f t="shared" si="11"/>
        <v>76</v>
      </c>
      <c r="E57" s="17">
        <v>19</v>
      </c>
      <c r="F57" s="17">
        <v>10</v>
      </c>
      <c r="G57" s="17">
        <v>6</v>
      </c>
      <c r="H57" s="17">
        <v>5</v>
      </c>
      <c r="I57" s="11">
        <v>11</v>
      </c>
      <c r="J57" s="11">
        <v>11</v>
      </c>
      <c r="K57" s="13">
        <v>14</v>
      </c>
    </row>
    <row r="58" spans="1:11" ht="20.100000000000001" customHeight="1" x14ac:dyDescent="0.2">
      <c r="C58" s="1" t="s">
        <v>484</v>
      </c>
      <c r="D58" s="10">
        <f t="shared" si="11"/>
        <v>27</v>
      </c>
      <c r="E58" s="17">
        <v>3</v>
      </c>
      <c r="F58" s="17">
        <v>2</v>
      </c>
      <c r="G58" s="17">
        <v>7</v>
      </c>
      <c r="H58" s="17">
        <v>3</v>
      </c>
      <c r="I58" s="12">
        <v>2</v>
      </c>
      <c r="J58" s="11">
        <v>4</v>
      </c>
      <c r="K58" s="13">
        <v>6</v>
      </c>
    </row>
    <row r="59" spans="1:11" ht="20.100000000000001" customHeight="1" x14ac:dyDescent="0.2">
      <c r="C59" s="1" t="s">
        <v>485</v>
      </c>
      <c r="D59" s="10">
        <f t="shared" si="11"/>
        <v>1</v>
      </c>
      <c r="E59" s="12" t="s">
        <v>11</v>
      </c>
      <c r="F59" s="12" t="s">
        <v>11</v>
      </c>
      <c r="G59" s="12">
        <v>1</v>
      </c>
      <c r="H59" s="12" t="s">
        <v>11</v>
      </c>
      <c r="I59" s="12" t="s">
        <v>11</v>
      </c>
      <c r="J59" s="12" t="s">
        <v>11</v>
      </c>
      <c r="K59" s="15" t="s">
        <v>11</v>
      </c>
    </row>
    <row r="60" spans="1:11" ht="20.100000000000001" customHeight="1" x14ac:dyDescent="0.2">
      <c r="C60" s="1" t="s">
        <v>486</v>
      </c>
      <c r="D60" s="10">
        <f t="shared" si="11"/>
        <v>16</v>
      </c>
      <c r="E60" s="17">
        <v>4</v>
      </c>
      <c r="F60" s="17">
        <v>2</v>
      </c>
      <c r="G60" s="17">
        <v>1</v>
      </c>
      <c r="H60" s="12" t="s">
        <v>11</v>
      </c>
      <c r="I60" s="11">
        <v>1</v>
      </c>
      <c r="J60" s="11">
        <v>3</v>
      </c>
      <c r="K60" s="13">
        <v>5</v>
      </c>
    </row>
    <row r="61" spans="1:11" ht="20.100000000000001" customHeight="1" x14ac:dyDescent="0.2">
      <c r="C61" s="1" t="s">
        <v>270</v>
      </c>
      <c r="D61" s="10">
        <f t="shared" ref="D61:D73" si="13">SUM(E61:K61)</f>
        <v>32</v>
      </c>
      <c r="E61" s="17">
        <v>7</v>
      </c>
      <c r="F61" s="17">
        <v>5</v>
      </c>
      <c r="G61" s="17">
        <v>4</v>
      </c>
      <c r="H61" s="17">
        <v>1</v>
      </c>
      <c r="I61" s="11">
        <v>4</v>
      </c>
      <c r="J61" s="11">
        <v>4</v>
      </c>
      <c r="K61" s="13">
        <v>7</v>
      </c>
    </row>
    <row r="62" spans="1:11" ht="20.100000000000001" customHeight="1" x14ac:dyDescent="0.2">
      <c r="C62" s="1" t="s">
        <v>487</v>
      </c>
      <c r="D62" s="10">
        <f t="shared" si="13"/>
        <v>102</v>
      </c>
      <c r="E62" s="17">
        <v>25</v>
      </c>
      <c r="F62" s="17">
        <v>17</v>
      </c>
      <c r="G62" s="17">
        <v>9</v>
      </c>
      <c r="H62" s="17">
        <v>14</v>
      </c>
      <c r="I62" s="11">
        <v>8</v>
      </c>
      <c r="J62" s="11">
        <v>12</v>
      </c>
      <c r="K62" s="13">
        <v>17</v>
      </c>
    </row>
    <row r="63" spans="1:11" ht="20.100000000000001" customHeight="1" x14ac:dyDescent="0.2">
      <c r="C63" s="1" t="s">
        <v>488</v>
      </c>
      <c r="D63" s="10">
        <f t="shared" si="13"/>
        <v>7</v>
      </c>
      <c r="E63" s="17">
        <v>3</v>
      </c>
      <c r="F63" s="12" t="s">
        <v>11</v>
      </c>
      <c r="G63" s="12">
        <v>2</v>
      </c>
      <c r="H63" s="12">
        <v>1</v>
      </c>
      <c r="I63" s="12" t="s">
        <v>11</v>
      </c>
      <c r="J63" s="12" t="s">
        <v>11</v>
      </c>
      <c r="K63" s="15">
        <v>1</v>
      </c>
    </row>
    <row r="64" spans="1:11" ht="20.100000000000001" customHeight="1" x14ac:dyDescent="0.2">
      <c r="C64" s="1" t="s">
        <v>332</v>
      </c>
      <c r="D64" s="10">
        <f t="shared" si="13"/>
        <v>5</v>
      </c>
      <c r="E64" s="12" t="s">
        <v>11</v>
      </c>
      <c r="F64" s="12" t="s">
        <v>11</v>
      </c>
      <c r="G64" s="12">
        <v>1</v>
      </c>
      <c r="H64" s="12" t="s">
        <v>11</v>
      </c>
      <c r="I64" s="12">
        <v>1</v>
      </c>
      <c r="J64" s="12">
        <v>2</v>
      </c>
      <c r="K64" s="15">
        <v>1</v>
      </c>
    </row>
    <row r="65" spans="1:11" ht="20.100000000000001" customHeight="1" x14ac:dyDescent="0.2">
      <c r="C65" s="1" t="s">
        <v>489</v>
      </c>
      <c r="D65" s="10">
        <f t="shared" si="13"/>
        <v>1</v>
      </c>
      <c r="E65" s="12" t="s">
        <v>11</v>
      </c>
      <c r="F65" s="12" t="s">
        <v>11</v>
      </c>
      <c r="G65" s="12">
        <v>1</v>
      </c>
      <c r="H65" s="12" t="s">
        <v>11</v>
      </c>
      <c r="I65" s="12" t="s">
        <v>11</v>
      </c>
      <c r="J65" s="12" t="s">
        <v>11</v>
      </c>
      <c r="K65" s="15" t="s">
        <v>11</v>
      </c>
    </row>
    <row r="66" spans="1:11" ht="24.2" customHeight="1" x14ac:dyDescent="0.2">
      <c r="A66" s="9"/>
      <c r="B66" s="27" t="s">
        <v>29</v>
      </c>
      <c r="C66" s="9"/>
      <c r="D66" s="14">
        <f t="shared" si="13"/>
        <v>69</v>
      </c>
      <c r="E66" s="10">
        <f t="shared" ref="E66:K66" si="14">SUM(E67:E73)</f>
        <v>14</v>
      </c>
      <c r="F66" s="10">
        <f t="shared" si="14"/>
        <v>9</v>
      </c>
      <c r="G66" s="10">
        <f t="shared" si="14"/>
        <v>10</v>
      </c>
      <c r="H66" s="10">
        <f t="shared" si="14"/>
        <v>8</v>
      </c>
      <c r="I66" s="14">
        <f t="shared" si="14"/>
        <v>5</v>
      </c>
      <c r="J66" s="14">
        <f t="shared" si="14"/>
        <v>11</v>
      </c>
      <c r="K66" s="28">
        <f t="shared" si="14"/>
        <v>12</v>
      </c>
    </row>
    <row r="67" spans="1:11" ht="20.100000000000001" customHeight="1" x14ac:dyDescent="0.2">
      <c r="C67" s="1" t="s">
        <v>478</v>
      </c>
      <c r="D67" s="10">
        <f t="shared" si="13"/>
        <v>19</v>
      </c>
      <c r="E67" s="17">
        <v>3</v>
      </c>
      <c r="F67" s="17">
        <v>3</v>
      </c>
      <c r="G67" s="17">
        <v>1</v>
      </c>
      <c r="H67" s="17">
        <v>3</v>
      </c>
      <c r="I67" s="12">
        <v>1</v>
      </c>
      <c r="J67" s="12">
        <v>3</v>
      </c>
      <c r="K67" s="13">
        <v>5</v>
      </c>
    </row>
    <row r="68" spans="1:11" ht="20.100000000000001" customHeight="1" x14ac:dyDescent="0.2">
      <c r="C68" s="1" t="s">
        <v>479</v>
      </c>
      <c r="D68" s="10">
        <f t="shared" si="13"/>
        <v>12</v>
      </c>
      <c r="E68" s="17">
        <v>2</v>
      </c>
      <c r="F68" s="12">
        <v>1</v>
      </c>
      <c r="G68" s="12">
        <v>2</v>
      </c>
      <c r="H68" s="12">
        <v>1</v>
      </c>
      <c r="I68" s="12">
        <v>2</v>
      </c>
      <c r="J68" s="11">
        <v>1</v>
      </c>
      <c r="K68" s="13">
        <v>3</v>
      </c>
    </row>
    <row r="69" spans="1:11" ht="20.100000000000001" customHeight="1" x14ac:dyDescent="0.2">
      <c r="C69" s="1" t="s">
        <v>480</v>
      </c>
      <c r="D69" s="10">
        <f t="shared" si="13"/>
        <v>13</v>
      </c>
      <c r="E69" s="17">
        <v>3</v>
      </c>
      <c r="F69" s="12">
        <v>2</v>
      </c>
      <c r="G69" s="12">
        <v>3</v>
      </c>
      <c r="H69" s="6">
        <v>1</v>
      </c>
      <c r="I69" s="11">
        <v>1</v>
      </c>
      <c r="J69" s="11">
        <v>1</v>
      </c>
      <c r="K69" s="15">
        <v>2</v>
      </c>
    </row>
    <row r="70" spans="1:11" ht="20.100000000000001" customHeight="1" x14ac:dyDescent="0.2">
      <c r="C70" s="1" t="s">
        <v>174</v>
      </c>
      <c r="D70" s="10">
        <f t="shared" si="13"/>
        <v>11</v>
      </c>
      <c r="E70" s="17">
        <v>3</v>
      </c>
      <c r="F70" s="17">
        <v>2</v>
      </c>
      <c r="G70" s="12">
        <v>3</v>
      </c>
      <c r="H70" s="6">
        <v>1</v>
      </c>
      <c r="I70" s="12" t="s">
        <v>11</v>
      </c>
      <c r="J70" s="11">
        <v>2</v>
      </c>
      <c r="K70" s="15" t="s">
        <v>11</v>
      </c>
    </row>
    <row r="71" spans="1:11" ht="20.100000000000001" customHeight="1" x14ac:dyDescent="0.2">
      <c r="C71" s="1" t="s">
        <v>481</v>
      </c>
      <c r="D71" s="10">
        <f t="shared" si="13"/>
        <v>5</v>
      </c>
      <c r="E71" s="12">
        <v>1</v>
      </c>
      <c r="F71" s="12" t="s">
        <v>11</v>
      </c>
      <c r="G71" s="12" t="s">
        <v>11</v>
      </c>
      <c r="H71" s="12" t="s">
        <v>11</v>
      </c>
      <c r="I71" s="12">
        <v>1</v>
      </c>
      <c r="J71" s="12">
        <v>2</v>
      </c>
      <c r="K71" s="15">
        <v>1</v>
      </c>
    </row>
    <row r="72" spans="1:11" ht="20.100000000000001" customHeight="1" x14ac:dyDescent="0.2">
      <c r="C72" s="1" t="s">
        <v>103</v>
      </c>
      <c r="D72" s="10">
        <f t="shared" si="13"/>
        <v>4</v>
      </c>
      <c r="E72" s="12">
        <v>2</v>
      </c>
      <c r="F72" s="12" t="s">
        <v>11</v>
      </c>
      <c r="G72" s="12" t="s">
        <v>11</v>
      </c>
      <c r="H72" s="12" t="s">
        <v>11</v>
      </c>
      <c r="I72" s="12" t="s">
        <v>11</v>
      </c>
      <c r="J72" s="12">
        <v>1</v>
      </c>
      <c r="K72" s="15">
        <v>1</v>
      </c>
    </row>
    <row r="73" spans="1:11" ht="20.100000000000001" customHeight="1" x14ac:dyDescent="0.2">
      <c r="C73" s="1" t="s">
        <v>482</v>
      </c>
      <c r="D73" s="10">
        <f t="shared" si="13"/>
        <v>5</v>
      </c>
      <c r="E73" s="12" t="s">
        <v>11</v>
      </c>
      <c r="F73" s="17">
        <v>1</v>
      </c>
      <c r="G73" s="12">
        <v>1</v>
      </c>
      <c r="H73" s="6">
        <v>2</v>
      </c>
      <c r="I73" s="12" t="s">
        <v>11</v>
      </c>
      <c r="J73" s="12">
        <v>1</v>
      </c>
      <c r="K73" s="15" t="s">
        <v>11</v>
      </c>
    </row>
    <row r="74" spans="1:11" ht="24.2" customHeight="1" x14ac:dyDescent="0.2">
      <c r="A74" s="9"/>
      <c r="B74" s="27" t="s">
        <v>30</v>
      </c>
      <c r="C74" s="9"/>
      <c r="D74" s="14">
        <f>SUM(E74:K74)</f>
        <v>105</v>
      </c>
      <c r="E74" s="10">
        <f t="shared" ref="E74:K74" si="15">SUM(E75:E80)</f>
        <v>24</v>
      </c>
      <c r="F74" s="10">
        <f t="shared" si="15"/>
        <v>10</v>
      </c>
      <c r="G74" s="10">
        <f t="shared" si="15"/>
        <v>12</v>
      </c>
      <c r="H74" s="10">
        <f t="shared" si="15"/>
        <v>17</v>
      </c>
      <c r="I74" s="14">
        <f t="shared" si="15"/>
        <v>13</v>
      </c>
      <c r="J74" s="14">
        <f t="shared" si="15"/>
        <v>12</v>
      </c>
      <c r="K74" s="28">
        <f t="shared" si="15"/>
        <v>17</v>
      </c>
    </row>
    <row r="75" spans="1:11" ht="20.100000000000001" customHeight="1" x14ac:dyDescent="0.2">
      <c r="C75" s="1" t="s">
        <v>473</v>
      </c>
      <c r="D75" s="10">
        <f t="shared" ref="D75:D80" si="16">SUM(E75:K75)</f>
        <v>44</v>
      </c>
      <c r="E75" s="17">
        <v>11</v>
      </c>
      <c r="F75" s="17">
        <v>4</v>
      </c>
      <c r="G75" s="17">
        <v>5</v>
      </c>
      <c r="H75" s="6">
        <v>7</v>
      </c>
      <c r="I75" s="11">
        <v>6</v>
      </c>
      <c r="J75" s="11">
        <v>5</v>
      </c>
      <c r="K75" s="13">
        <v>6</v>
      </c>
    </row>
    <row r="76" spans="1:11" ht="20.100000000000001" customHeight="1" x14ac:dyDescent="0.2">
      <c r="C76" s="1" t="s">
        <v>474</v>
      </c>
      <c r="D76" s="10">
        <f>SUM(E76:K76)</f>
        <v>25</v>
      </c>
      <c r="E76" s="17">
        <v>2</v>
      </c>
      <c r="F76" s="17">
        <v>3</v>
      </c>
      <c r="G76" s="17">
        <v>5</v>
      </c>
      <c r="H76" s="6">
        <v>6</v>
      </c>
      <c r="I76" s="11">
        <v>2</v>
      </c>
      <c r="J76" s="11">
        <v>1</v>
      </c>
      <c r="K76" s="13">
        <v>6</v>
      </c>
    </row>
    <row r="77" spans="1:11" ht="20.100000000000001" customHeight="1" x14ac:dyDescent="0.2">
      <c r="C77" s="1" t="s">
        <v>475</v>
      </c>
      <c r="D77" s="10">
        <f t="shared" si="16"/>
        <v>26</v>
      </c>
      <c r="E77" s="17">
        <v>7</v>
      </c>
      <c r="F77" s="17">
        <v>2</v>
      </c>
      <c r="G77" s="17">
        <v>1</v>
      </c>
      <c r="H77" s="6">
        <v>3</v>
      </c>
      <c r="I77" s="11">
        <v>4</v>
      </c>
      <c r="J77" s="11">
        <v>6</v>
      </c>
      <c r="K77" s="13">
        <v>3</v>
      </c>
    </row>
    <row r="78" spans="1:11" ht="20.100000000000001" customHeight="1" x14ac:dyDescent="0.2">
      <c r="C78" s="1" t="s">
        <v>476</v>
      </c>
      <c r="D78" s="10">
        <f t="shared" si="16"/>
        <v>1</v>
      </c>
      <c r="E78" s="12" t="s">
        <v>11</v>
      </c>
      <c r="F78" s="12">
        <v>1</v>
      </c>
      <c r="G78" s="12" t="s">
        <v>11</v>
      </c>
      <c r="H78" s="12" t="s">
        <v>11</v>
      </c>
      <c r="I78" s="12" t="s">
        <v>11</v>
      </c>
      <c r="J78" s="12" t="s">
        <v>11</v>
      </c>
      <c r="K78" s="15" t="s">
        <v>11</v>
      </c>
    </row>
    <row r="79" spans="1:11" ht="20.100000000000001" customHeight="1" x14ac:dyDescent="0.2">
      <c r="C79" s="1" t="s">
        <v>373</v>
      </c>
      <c r="D79" s="10">
        <f t="shared" si="16"/>
        <v>1</v>
      </c>
      <c r="E79" s="12">
        <v>1</v>
      </c>
      <c r="F79" s="12" t="s">
        <v>11</v>
      </c>
      <c r="G79" s="12" t="s">
        <v>11</v>
      </c>
      <c r="H79" s="12" t="s">
        <v>11</v>
      </c>
      <c r="I79" s="12" t="s">
        <v>11</v>
      </c>
      <c r="J79" s="12" t="s">
        <v>11</v>
      </c>
      <c r="K79" s="15" t="s">
        <v>11</v>
      </c>
    </row>
    <row r="80" spans="1:11" ht="20.100000000000001" customHeight="1" x14ac:dyDescent="0.2">
      <c r="C80" s="1" t="s">
        <v>477</v>
      </c>
      <c r="D80" s="10">
        <f t="shared" si="16"/>
        <v>8</v>
      </c>
      <c r="E80" s="17">
        <v>3</v>
      </c>
      <c r="F80" s="12" t="s">
        <v>11</v>
      </c>
      <c r="G80" s="12">
        <v>1</v>
      </c>
      <c r="H80" s="6">
        <v>1</v>
      </c>
      <c r="I80" s="12">
        <v>1</v>
      </c>
      <c r="J80" s="12" t="s">
        <v>11</v>
      </c>
      <c r="K80" s="13">
        <v>2</v>
      </c>
    </row>
    <row r="81" spans="1:12" ht="20.100000000000001" customHeight="1" x14ac:dyDescent="0.2">
      <c r="C81" s="1"/>
      <c r="D81" s="27"/>
      <c r="E81" s="8"/>
      <c r="F81" s="16"/>
      <c r="G81" s="16"/>
      <c r="H81" s="7"/>
      <c r="I81" s="16"/>
      <c r="J81" s="16"/>
      <c r="K81" s="13"/>
    </row>
    <row r="82" spans="1:12" ht="24.75" customHeight="1" x14ac:dyDescent="0.2">
      <c r="A82" s="48" t="s">
        <v>10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</row>
    <row r="83" spans="1:12" ht="24.75" customHeight="1" x14ac:dyDescent="0.2">
      <c r="A83" s="48" t="s">
        <v>522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</row>
    <row r="84" spans="1:12" ht="21.95" customHeight="1" x14ac:dyDescent="0.2">
      <c r="C84" s="3"/>
      <c r="D84" s="3"/>
      <c r="E84" s="3"/>
      <c r="F84" s="3"/>
      <c r="G84" s="3"/>
      <c r="H84" s="3"/>
      <c r="I84" s="3"/>
      <c r="J84" s="3"/>
      <c r="K84" s="3"/>
    </row>
    <row r="85" spans="1:12" s="5" customFormat="1" ht="27.2" customHeight="1" x14ac:dyDescent="0.2">
      <c r="A85" s="49" t="s">
        <v>523</v>
      </c>
      <c r="B85" s="49"/>
      <c r="C85" s="50"/>
      <c r="D85" s="55" t="s">
        <v>0</v>
      </c>
      <c r="E85" s="56"/>
      <c r="F85" s="56"/>
      <c r="G85" s="56"/>
      <c r="H85" s="56"/>
      <c r="I85" s="56"/>
      <c r="J85" s="56"/>
      <c r="K85" s="56"/>
      <c r="L85" s="4"/>
    </row>
    <row r="86" spans="1:12" s="5" customFormat="1" ht="27.2" customHeight="1" x14ac:dyDescent="0.2">
      <c r="A86" s="51"/>
      <c r="B86" s="51"/>
      <c r="C86" s="52"/>
      <c r="D86" s="57" t="s">
        <v>1</v>
      </c>
      <c r="E86" s="60" t="s">
        <v>2</v>
      </c>
      <c r="F86" s="56"/>
      <c r="G86" s="56"/>
      <c r="H86" s="56"/>
      <c r="I86" s="56"/>
      <c r="J86" s="56"/>
      <c r="K86" s="56"/>
      <c r="L86" s="4"/>
    </row>
    <row r="87" spans="1:12" s="5" customFormat="1" ht="25.5" customHeight="1" x14ac:dyDescent="0.2">
      <c r="A87" s="51"/>
      <c r="B87" s="51"/>
      <c r="C87" s="52"/>
      <c r="D87" s="58"/>
      <c r="E87" s="61" t="s">
        <v>3</v>
      </c>
      <c r="F87" s="61" t="s">
        <v>4</v>
      </c>
      <c r="G87" s="61" t="s">
        <v>5</v>
      </c>
      <c r="H87" s="61" t="s">
        <v>6</v>
      </c>
      <c r="I87" s="61" t="s">
        <v>7</v>
      </c>
      <c r="J87" s="61" t="s">
        <v>8</v>
      </c>
      <c r="K87" s="60" t="s">
        <v>9</v>
      </c>
      <c r="L87" s="4"/>
    </row>
    <row r="88" spans="1:12" s="5" customFormat="1" ht="25.5" customHeight="1" x14ac:dyDescent="0.2">
      <c r="A88" s="53"/>
      <c r="B88" s="53"/>
      <c r="C88" s="54"/>
      <c r="D88" s="59"/>
      <c r="E88" s="62"/>
      <c r="F88" s="62"/>
      <c r="G88" s="62"/>
      <c r="H88" s="62"/>
      <c r="I88" s="62"/>
      <c r="J88" s="62"/>
      <c r="K88" s="63"/>
      <c r="L88" s="4"/>
    </row>
    <row r="89" spans="1:12" s="5" customFormat="1" ht="10.35" customHeight="1" x14ac:dyDescent="0.2">
      <c r="A89" s="40"/>
      <c r="B89" s="40"/>
      <c r="C89" s="41"/>
      <c r="D89" s="42"/>
      <c r="E89" s="43"/>
      <c r="F89" s="43"/>
      <c r="G89" s="43"/>
      <c r="H89" s="43"/>
      <c r="I89" s="43"/>
      <c r="J89" s="43"/>
      <c r="K89" s="44"/>
      <c r="L89" s="4"/>
    </row>
    <row r="90" spans="1:12" ht="24.2" customHeight="1" x14ac:dyDescent="0.2">
      <c r="A90" s="9"/>
      <c r="B90" s="27" t="s">
        <v>31</v>
      </c>
      <c r="C90" s="9"/>
      <c r="D90" s="14">
        <f t="shared" ref="D90:D93" si="17">SUM(E90:K90)</f>
        <v>10</v>
      </c>
      <c r="E90" s="14">
        <f t="shared" ref="E90:K90" si="18">SUM(E91:E92)</f>
        <v>5</v>
      </c>
      <c r="F90" s="14">
        <f t="shared" si="18"/>
        <v>1</v>
      </c>
      <c r="G90" s="14">
        <f t="shared" si="18"/>
        <v>1</v>
      </c>
      <c r="H90" s="35" t="s">
        <v>11</v>
      </c>
      <c r="I90" s="14">
        <f t="shared" si="18"/>
        <v>1</v>
      </c>
      <c r="J90" s="14">
        <f t="shared" si="18"/>
        <v>1</v>
      </c>
      <c r="K90" s="31">
        <f t="shared" si="18"/>
        <v>1</v>
      </c>
    </row>
    <row r="91" spans="1:12" ht="20.100000000000001" customHeight="1" x14ac:dyDescent="0.2">
      <c r="C91" s="1" t="s">
        <v>471</v>
      </c>
      <c r="D91" s="10">
        <f t="shared" si="17"/>
        <v>7</v>
      </c>
      <c r="E91" s="17">
        <v>4</v>
      </c>
      <c r="F91" s="12">
        <v>1</v>
      </c>
      <c r="G91" s="12">
        <v>1</v>
      </c>
      <c r="H91" s="12" t="s">
        <v>11</v>
      </c>
      <c r="I91" s="12" t="s">
        <v>11</v>
      </c>
      <c r="J91" s="12">
        <v>1</v>
      </c>
      <c r="K91" s="15" t="s">
        <v>11</v>
      </c>
    </row>
    <row r="92" spans="1:12" ht="20.100000000000001" customHeight="1" x14ac:dyDescent="0.2">
      <c r="C92" s="1" t="s">
        <v>472</v>
      </c>
      <c r="D92" s="10">
        <f t="shared" si="17"/>
        <v>3</v>
      </c>
      <c r="E92" s="17">
        <v>1</v>
      </c>
      <c r="F92" s="12" t="s">
        <v>11</v>
      </c>
      <c r="G92" s="12" t="s">
        <v>11</v>
      </c>
      <c r="H92" s="12" t="s">
        <v>11</v>
      </c>
      <c r="I92" s="12">
        <v>1</v>
      </c>
      <c r="J92" s="12" t="s">
        <v>11</v>
      </c>
      <c r="K92" s="15">
        <v>1</v>
      </c>
    </row>
    <row r="93" spans="1:12" s="9" customFormat="1" ht="24.2" customHeight="1" x14ac:dyDescent="0.2">
      <c r="B93" s="27" t="s">
        <v>32</v>
      </c>
      <c r="D93" s="14">
        <f t="shared" si="17"/>
        <v>570</v>
      </c>
      <c r="E93" s="10">
        <f t="shared" ref="E93:K93" si="19">SUM(E94:E101)</f>
        <v>88</v>
      </c>
      <c r="F93" s="10">
        <f t="shared" si="19"/>
        <v>92</v>
      </c>
      <c r="G93" s="10">
        <f t="shared" si="19"/>
        <v>66</v>
      </c>
      <c r="H93" s="10">
        <f t="shared" si="19"/>
        <v>62</v>
      </c>
      <c r="I93" s="14">
        <f t="shared" si="19"/>
        <v>81</v>
      </c>
      <c r="J93" s="14">
        <f t="shared" si="19"/>
        <v>98</v>
      </c>
      <c r="K93" s="28">
        <f t="shared" si="19"/>
        <v>83</v>
      </c>
      <c r="L93" s="8"/>
    </row>
    <row r="94" spans="1:12" s="9" customFormat="1" ht="20.100000000000001" customHeight="1" x14ac:dyDescent="0.2">
      <c r="C94" s="1" t="s">
        <v>470</v>
      </c>
      <c r="D94" s="10">
        <f t="shared" ref="D94:D101" si="20">SUM(E94:K94)</f>
        <v>355</v>
      </c>
      <c r="E94" s="17">
        <v>39</v>
      </c>
      <c r="F94" s="17">
        <v>54</v>
      </c>
      <c r="G94" s="17">
        <v>48</v>
      </c>
      <c r="H94" s="17">
        <v>41</v>
      </c>
      <c r="I94" s="6">
        <v>52</v>
      </c>
      <c r="J94" s="6">
        <v>65</v>
      </c>
      <c r="K94" s="7">
        <v>56</v>
      </c>
      <c r="L94" s="8"/>
    </row>
    <row r="95" spans="1:12" s="9" customFormat="1" ht="20.100000000000001" customHeight="1" x14ac:dyDescent="0.2">
      <c r="C95" s="1" t="s">
        <v>469</v>
      </c>
      <c r="D95" s="10">
        <f t="shared" si="20"/>
        <v>25</v>
      </c>
      <c r="E95" s="17">
        <v>8</v>
      </c>
      <c r="F95" s="17">
        <v>2</v>
      </c>
      <c r="G95" s="17">
        <v>1</v>
      </c>
      <c r="H95" s="17">
        <v>2</v>
      </c>
      <c r="I95" s="6">
        <v>6</v>
      </c>
      <c r="J95" s="6">
        <v>3</v>
      </c>
      <c r="K95" s="7">
        <v>3</v>
      </c>
      <c r="L95" s="8"/>
    </row>
    <row r="96" spans="1:12" s="9" customFormat="1" ht="20.100000000000001" customHeight="1" x14ac:dyDescent="0.2">
      <c r="C96" s="1" t="s">
        <v>26</v>
      </c>
      <c r="D96" s="10">
        <f t="shared" si="20"/>
        <v>35</v>
      </c>
      <c r="E96" s="17">
        <v>8</v>
      </c>
      <c r="F96" s="17">
        <v>10</v>
      </c>
      <c r="G96" s="17">
        <v>1</v>
      </c>
      <c r="H96" s="17">
        <v>3</v>
      </c>
      <c r="I96" s="6">
        <v>3</v>
      </c>
      <c r="J96" s="6">
        <v>7</v>
      </c>
      <c r="K96" s="7">
        <v>3</v>
      </c>
      <c r="L96" s="8"/>
    </row>
    <row r="97" spans="1:12" s="9" customFormat="1" ht="20.100000000000001" customHeight="1" x14ac:dyDescent="0.2">
      <c r="C97" s="1" t="s">
        <v>468</v>
      </c>
      <c r="D97" s="10">
        <f t="shared" si="20"/>
        <v>2</v>
      </c>
      <c r="E97" s="12" t="s">
        <v>11</v>
      </c>
      <c r="F97" s="12" t="s">
        <v>11</v>
      </c>
      <c r="G97" s="12" t="s">
        <v>11</v>
      </c>
      <c r="H97" s="12" t="s">
        <v>11</v>
      </c>
      <c r="I97" s="12" t="s">
        <v>11</v>
      </c>
      <c r="J97" s="12" t="s">
        <v>11</v>
      </c>
      <c r="K97" s="15">
        <v>2</v>
      </c>
      <c r="L97" s="8"/>
    </row>
    <row r="98" spans="1:12" s="9" customFormat="1" ht="20.100000000000001" customHeight="1" x14ac:dyDescent="0.2">
      <c r="C98" s="1" t="s">
        <v>320</v>
      </c>
      <c r="D98" s="10">
        <f t="shared" si="20"/>
        <v>62</v>
      </c>
      <c r="E98" s="17">
        <v>11</v>
      </c>
      <c r="F98" s="17">
        <v>7</v>
      </c>
      <c r="G98" s="17">
        <v>7</v>
      </c>
      <c r="H98" s="17">
        <v>8</v>
      </c>
      <c r="I98" s="6">
        <v>11</v>
      </c>
      <c r="J98" s="6">
        <v>9</v>
      </c>
      <c r="K98" s="7">
        <v>9</v>
      </c>
      <c r="L98" s="8"/>
    </row>
    <row r="99" spans="1:12" s="9" customFormat="1" ht="20.100000000000001" customHeight="1" x14ac:dyDescent="0.2">
      <c r="C99" s="1" t="s">
        <v>467</v>
      </c>
      <c r="D99" s="10">
        <f t="shared" si="20"/>
        <v>31</v>
      </c>
      <c r="E99" s="17">
        <v>9</v>
      </c>
      <c r="F99" s="17">
        <v>6</v>
      </c>
      <c r="G99" s="17">
        <v>2</v>
      </c>
      <c r="H99" s="17">
        <v>4</v>
      </c>
      <c r="I99" s="6">
        <v>2</v>
      </c>
      <c r="J99" s="6">
        <v>3</v>
      </c>
      <c r="K99" s="7">
        <v>5</v>
      </c>
      <c r="L99" s="8"/>
    </row>
    <row r="100" spans="1:12" s="9" customFormat="1" ht="20.100000000000001" customHeight="1" x14ac:dyDescent="0.2">
      <c r="C100" s="1" t="s">
        <v>393</v>
      </c>
      <c r="D100" s="10">
        <f t="shared" si="20"/>
        <v>46</v>
      </c>
      <c r="E100" s="17">
        <v>11</v>
      </c>
      <c r="F100" s="17">
        <v>6</v>
      </c>
      <c r="G100" s="17">
        <v>6</v>
      </c>
      <c r="H100" s="17">
        <v>3</v>
      </c>
      <c r="I100" s="6">
        <v>7</v>
      </c>
      <c r="J100" s="6">
        <v>9</v>
      </c>
      <c r="K100" s="7">
        <v>4</v>
      </c>
      <c r="L100" s="8"/>
    </row>
    <row r="101" spans="1:12" s="9" customFormat="1" ht="20.100000000000001" customHeight="1" x14ac:dyDescent="0.2">
      <c r="C101" s="1" t="s">
        <v>466</v>
      </c>
      <c r="D101" s="10">
        <f t="shared" si="20"/>
        <v>14</v>
      </c>
      <c r="E101" s="12">
        <v>2</v>
      </c>
      <c r="F101" s="17">
        <v>7</v>
      </c>
      <c r="G101" s="12">
        <v>1</v>
      </c>
      <c r="H101" s="12">
        <v>1</v>
      </c>
      <c r="I101" s="12" t="s">
        <v>11</v>
      </c>
      <c r="J101" s="12">
        <v>2</v>
      </c>
      <c r="K101" s="15">
        <v>1</v>
      </c>
      <c r="L101" s="8"/>
    </row>
    <row r="102" spans="1:12" s="9" customFormat="1" ht="24.75" customHeight="1" x14ac:dyDescent="0.2">
      <c r="A102" s="33" t="s">
        <v>33</v>
      </c>
      <c r="B102" s="27"/>
      <c r="D102" s="14">
        <f>SUM(D103+D118+D121+D133+D138)</f>
        <v>3382</v>
      </c>
      <c r="E102" s="10">
        <f t="shared" ref="E102:K102" si="21">SUM(E103,E118,E121,E133,E138)</f>
        <v>320</v>
      </c>
      <c r="F102" s="10">
        <f t="shared" si="21"/>
        <v>529</v>
      </c>
      <c r="G102" s="10">
        <f t="shared" si="21"/>
        <v>459</v>
      </c>
      <c r="H102" s="10">
        <f t="shared" si="21"/>
        <v>526</v>
      </c>
      <c r="I102" s="14">
        <f t="shared" si="21"/>
        <v>487</v>
      </c>
      <c r="J102" s="14">
        <f t="shared" si="21"/>
        <v>602</v>
      </c>
      <c r="K102" s="28">
        <f t="shared" si="21"/>
        <v>459</v>
      </c>
      <c r="L102" s="8"/>
    </row>
    <row r="103" spans="1:12" s="9" customFormat="1" ht="24.2" customHeight="1" x14ac:dyDescent="0.2">
      <c r="B103" s="27" t="s">
        <v>33</v>
      </c>
      <c r="D103" s="14">
        <f>SUM(E103:K103)</f>
        <v>3287</v>
      </c>
      <c r="E103" s="10">
        <f t="shared" ref="E103:K103" si="22">SUM(E104:E117)</f>
        <v>300</v>
      </c>
      <c r="F103" s="10">
        <f t="shared" si="22"/>
        <v>511</v>
      </c>
      <c r="G103" s="10">
        <f t="shared" si="22"/>
        <v>446</v>
      </c>
      <c r="H103" s="10">
        <f t="shared" si="22"/>
        <v>515</v>
      </c>
      <c r="I103" s="14">
        <f t="shared" si="22"/>
        <v>483</v>
      </c>
      <c r="J103" s="14">
        <f t="shared" si="22"/>
        <v>588</v>
      </c>
      <c r="K103" s="28">
        <f t="shared" si="22"/>
        <v>444</v>
      </c>
      <c r="L103" s="8"/>
    </row>
    <row r="104" spans="1:12" ht="20.100000000000001" customHeight="1" x14ac:dyDescent="0.2">
      <c r="C104" s="1" t="s">
        <v>36</v>
      </c>
      <c r="D104" s="10">
        <f t="shared" ref="D104:D117" si="23">SUM(E104:K104)</f>
        <v>117</v>
      </c>
      <c r="E104" s="11">
        <v>12</v>
      </c>
      <c r="F104" s="11">
        <v>14</v>
      </c>
      <c r="G104" s="11">
        <v>25</v>
      </c>
      <c r="H104" s="11">
        <v>17</v>
      </c>
      <c r="I104" s="11">
        <v>21</v>
      </c>
      <c r="J104" s="11">
        <v>18</v>
      </c>
      <c r="K104" s="13">
        <v>10</v>
      </c>
    </row>
    <row r="105" spans="1:12" ht="20.100000000000001" customHeight="1" x14ac:dyDescent="0.2">
      <c r="C105" s="1" t="s">
        <v>37</v>
      </c>
      <c r="D105" s="10">
        <f t="shared" si="23"/>
        <v>456</v>
      </c>
      <c r="E105" s="11">
        <v>36</v>
      </c>
      <c r="F105" s="11">
        <v>69</v>
      </c>
      <c r="G105" s="11">
        <v>77</v>
      </c>
      <c r="H105" s="11">
        <v>68</v>
      </c>
      <c r="I105" s="11">
        <v>71</v>
      </c>
      <c r="J105" s="11">
        <v>89</v>
      </c>
      <c r="K105" s="13">
        <v>46</v>
      </c>
    </row>
    <row r="106" spans="1:12" ht="20.100000000000001" customHeight="1" x14ac:dyDescent="0.2">
      <c r="C106" s="18" t="s">
        <v>38</v>
      </c>
      <c r="D106" s="10">
        <f t="shared" si="23"/>
        <v>176</v>
      </c>
      <c r="E106" s="12">
        <v>24</v>
      </c>
      <c r="F106" s="12">
        <v>24</v>
      </c>
      <c r="G106" s="12">
        <v>20</v>
      </c>
      <c r="H106" s="12">
        <v>23</v>
      </c>
      <c r="I106" s="12">
        <v>21</v>
      </c>
      <c r="J106" s="12">
        <v>36</v>
      </c>
      <c r="K106" s="13">
        <v>28</v>
      </c>
    </row>
    <row r="107" spans="1:12" ht="20.100000000000001" customHeight="1" x14ac:dyDescent="0.2">
      <c r="C107" s="18" t="s">
        <v>39</v>
      </c>
      <c r="D107" s="10">
        <f t="shared" si="23"/>
        <v>275</v>
      </c>
      <c r="E107" s="11">
        <v>26</v>
      </c>
      <c r="F107" s="11">
        <v>39</v>
      </c>
      <c r="G107" s="11">
        <v>21</v>
      </c>
      <c r="H107" s="11">
        <v>49</v>
      </c>
      <c r="I107" s="11">
        <v>49</v>
      </c>
      <c r="J107" s="11">
        <v>42</v>
      </c>
      <c r="K107" s="13">
        <v>49</v>
      </c>
    </row>
    <row r="108" spans="1:12" ht="20.100000000000001" customHeight="1" x14ac:dyDescent="0.2">
      <c r="C108" s="18" t="s">
        <v>40</v>
      </c>
      <c r="D108" s="10">
        <f t="shared" si="23"/>
        <v>3</v>
      </c>
      <c r="E108" s="6">
        <v>1</v>
      </c>
      <c r="F108" s="12">
        <v>1</v>
      </c>
      <c r="G108" s="12" t="s">
        <v>11</v>
      </c>
      <c r="H108" s="12" t="s">
        <v>11</v>
      </c>
      <c r="I108" s="12">
        <v>1</v>
      </c>
      <c r="J108" s="12" t="s">
        <v>11</v>
      </c>
      <c r="K108" s="15" t="s">
        <v>11</v>
      </c>
    </row>
    <row r="109" spans="1:12" ht="20.100000000000001" customHeight="1" x14ac:dyDescent="0.2">
      <c r="C109" s="18" t="s">
        <v>526</v>
      </c>
      <c r="D109" s="10">
        <f t="shared" si="23"/>
        <v>1391</v>
      </c>
      <c r="E109" s="11">
        <v>88</v>
      </c>
      <c r="F109" s="11">
        <v>248</v>
      </c>
      <c r="G109" s="11">
        <v>208</v>
      </c>
      <c r="H109" s="11">
        <v>243</v>
      </c>
      <c r="I109" s="11">
        <v>193</v>
      </c>
      <c r="J109" s="11">
        <v>258</v>
      </c>
      <c r="K109" s="13">
        <v>153</v>
      </c>
    </row>
    <row r="110" spans="1:12" ht="20.100000000000001" customHeight="1" x14ac:dyDescent="0.2">
      <c r="C110" s="18" t="s">
        <v>41</v>
      </c>
      <c r="D110" s="10">
        <f>SUM(E110:K110)</f>
        <v>4</v>
      </c>
      <c r="E110" s="12" t="s">
        <v>11</v>
      </c>
      <c r="F110" s="12" t="s">
        <v>11</v>
      </c>
      <c r="G110" s="12" t="s">
        <v>11</v>
      </c>
      <c r="H110" s="12">
        <v>1</v>
      </c>
      <c r="I110" s="12">
        <v>1</v>
      </c>
      <c r="J110" s="11">
        <v>1</v>
      </c>
      <c r="K110" s="7">
        <v>1</v>
      </c>
    </row>
    <row r="111" spans="1:12" ht="20.100000000000001" customHeight="1" x14ac:dyDescent="0.2">
      <c r="C111" s="1" t="s">
        <v>42</v>
      </c>
      <c r="D111" s="10">
        <f>SUM(E111:K111)</f>
        <v>81</v>
      </c>
      <c r="E111" s="11">
        <v>14</v>
      </c>
      <c r="F111" s="11">
        <v>12</v>
      </c>
      <c r="G111" s="11">
        <v>8</v>
      </c>
      <c r="H111" s="11">
        <v>6</v>
      </c>
      <c r="I111" s="11">
        <v>8</v>
      </c>
      <c r="J111" s="11">
        <v>16</v>
      </c>
      <c r="K111" s="13">
        <v>17</v>
      </c>
    </row>
    <row r="112" spans="1:12" ht="20.100000000000001" customHeight="1" x14ac:dyDescent="0.2">
      <c r="C112" s="1" t="s">
        <v>43</v>
      </c>
      <c r="D112" s="10">
        <f t="shared" si="23"/>
        <v>90</v>
      </c>
      <c r="E112" s="11">
        <v>13</v>
      </c>
      <c r="F112" s="11">
        <v>12</v>
      </c>
      <c r="G112" s="11">
        <v>12</v>
      </c>
      <c r="H112" s="11">
        <v>11</v>
      </c>
      <c r="I112" s="12">
        <v>14</v>
      </c>
      <c r="J112" s="12">
        <v>13</v>
      </c>
      <c r="K112" s="16">
        <v>15</v>
      </c>
    </row>
    <row r="113" spans="1:12" ht="20.100000000000001" customHeight="1" x14ac:dyDescent="0.2">
      <c r="C113" s="1" t="s">
        <v>44</v>
      </c>
      <c r="D113" s="10">
        <f t="shared" si="23"/>
        <v>80</v>
      </c>
      <c r="E113" s="11">
        <v>10</v>
      </c>
      <c r="F113" s="11">
        <v>10</v>
      </c>
      <c r="G113" s="11">
        <v>10</v>
      </c>
      <c r="H113" s="11">
        <v>13</v>
      </c>
      <c r="I113" s="17">
        <v>8</v>
      </c>
      <c r="J113" s="17">
        <v>13</v>
      </c>
      <c r="K113" s="8">
        <v>16</v>
      </c>
    </row>
    <row r="114" spans="1:12" ht="20.100000000000001" customHeight="1" x14ac:dyDescent="0.2">
      <c r="C114" s="1" t="s">
        <v>45</v>
      </c>
      <c r="D114" s="10">
        <f t="shared" si="23"/>
        <v>436</v>
      </c>
      <c r="E114" s="11">
        <v>51</v>
      </c>
      <c r="F114" s="11">
        <v>56</v>
      </c>
      <c r="G114" s="11">
        <v>48</v>
      </c>
      <c r="H114" s="11">
        <v>53</v>
      </c>
      <c r="I114" s="19">
        <v>78</v>
      </c>
      <c r="J114" s="19">
        <v>74</v>
      </c>
      <c r="K114" s="1">
        <v>76</v>
      </c>
    </row>
    <row r="115" spans="1:12" ht="20.100000000000001" customHeight="1" x14ac:dyDescent="0.2">
      <c r="C115" s="1" t="s">
        <v>46</v>
      </c>
      <c r="D115" s="10">
        <f t="shared" si="23"/>
        <v>11</v>
      </c>
      <c r="E115" s="11">
        <v>8</v>
      </c>
      <c r="F115" s="6">
        <v>2</v>
      </c>
      <c r="G115" s="12" t="s">
        <v>11</v>
      </c>
      <c r="H115" s="12" t="s">
        <v>11</v>
      </c>
      <c r="I115" s="12" t="s">
        <v>11</v>
      </c>
      <c r="J115" s="12">
        <v>1</v>
      </c>
      <c r="K115" s="15" t="s">
        <v>11</v>
      </c>
    </row>
    <row r="116" spans="1:12" ht="20.100000000000001" customHeight="1" x14ac:dyDescent="0.2">
      <c r="C116" s="1" t="s">
        <v>47</v>
      </c>
      <c r="D116" s="10">
        <f t="shared" si="23"/>
        <v>156</v>
      </c>
      <c r="E116" s="11">
        <v>17</v>
      </c>
      <c r="F116" s="11">
        <v>23</v>
      </c>
      <c r="G116" s="11">
        <v>15</v>
      </c>
      <c r="H116" s="11">
        <v>27</v>
      </c>
      <c r="I116" s="19">
        <v>17</v>
      </c>
      <c r="J116" s="19">
        <v>25</v>
      </c>
      <c r="K116" s="1">
        <v>32</v>
      </c>
    </row>
    <row r="117" spans="1:12" ht="20.100000000000001" customHeight="1" x14ac:dyDescent="0.2">
      <c r="C117" s="1" t="s">
        <v>48</v>
      </c>
      <c r="D117" s="10">
        <f t="shared" si="23"/>
        <v>11</v>
      </c>
      <c r="E117" s="12" t="s">
        <v>11</v>
      </c>
      <c r="F117" s="12">
        <v>1</v>
      </c>
      <c r="G117" s="12">
        <v>2</v>
      </c>
      <c r="H117" s="11">
        <v>4</v>
      </c>
      <c r="I117" s="19">
        <v>1</v>
      </c>
      <c r="J117" s="19">
        <v>2</v>
      </c>
      <c r="K117" s="1">
        <v>1</v>
      </c>
    </row>
    <row r="118" spans="1:12" s="9" customFormat="1" ht="24.2" customHeight="1" x14ac:dyDescent="0.2">
      <c r="B118" s="27" t="s">
        <v>34</v>
      </c>
      <c r="D118" s="14">
        <f t="shared" ref="D118:D143" si="24">SUM(E118:K118)</f>
        <v>5</v>
      </c>
      <c r="E118" s="10">
        <f t="shared" ref="E118:J118" si="25">SUM(E119:E120)</f>
        <v>2</v>
      </c>
      <c r="F118" s="10">
        <f t="shared" si="25"/>
        <v>1</v>
      </c>
      <c r="G118" s="35" t="s">
        <v>11</v>
      </c>
      <c r="H118" s="10">
        <f t="shared" si="25"/>
        <v>1</v>
      </c>
      <c r="I118" s="35" t="s">
        <v>11</v>
      </c>
      <c r="J118" s="14">
        <f t="shared" si="25"/>
        <v>1</v>
      </c>
      <c r="K118" s="39" t="s">
        <v>11</v>
      </c>
      <c r="L118" s="8"/>
    </row>
    <row r="119" spans="1:12" s="9" customFormat="1" ht="20.100000000000001" customHeight="1" x14ac:dyDescent="0.2">
      <c r="C119" s="1" t="s">
        <v>49</v>
      </c>
      <c r="D119" s="10">
        <f t="shared" si="24"/>
        <v>2</v>
      </c>
      <c r="E119" s="34">
        <v>1</v>
      </c>
      <c r="F119" s="12" t="s">
        <v>11</v>
      </c>
      <c r="G119" s="12" t="s">
        <v>11</v>
      </c>
      <c r="H119" s="34">
        <v>1</v>
      </c>
      <c r="I119" s="12" t="s">
        <v>11</v>
      </c>
      <c r="J119" s="12" t="s">
        <v>11</v>
      </c>
      <c r="K119" s="15" t="s">
        <v>11</v>
      </c>
      <c r="L119" s="8"/>
    </row>
    <row r="120" spans="1:12" s="9" customFormat="1" ht="20.100000000000001" customHeight="1" x14ac:dyDescent="0.2">
      <c r="C120" s="1" t="s">
        <v>50</v>
      </c>
      <c r="D120" s="10">
        <f t="shared" si="24"/>
        <v>3</v>
      </c>
      <c r="E120" s="34">
        <v>1</v>
      </c>
      <c r="F120" s="34">
        <v>1</v>
      </c>
      <c r="G120" s="12" t="s">
        <v>11</v>
      </c>
      <c r="H120" s="12" t="s">
        <v>11</v>
      </c>
      <c r="I120" s="12" t="s">
        <v>11</v>
      </c>
      <c r="J120" s="34">
        <v>1</v>
      </c>
      <c r="K120" s="15" t="s">
        <v>11</v>
      </c>
      <c r="L120" s="8"/>
    </row>
    <row r="121" spans="1:12" s="9" customFormat="1" ht="24.2" customHeight="1" x14ac:dyDescent="0.2">
      <c r="B121" s="27" t="s">
        <v>35</v>
      </c>
      <c r="D121" s="14">
        <f>SUM(E121:K121)</f>
        <v>2</v>
      </c>
      <c r="E121" s="35" t="s">
        <v>11</v>
      </c>
      <c r="F121" s="35" t="s">
        <v>11</v>
      </c>
      <c r="G121" s="10">
        <f>SUM(G122:G132)</f>
        <v>1</v>
      </c>
      <c r="H121" s="35" t="s">
        <v>11</v>
      </c>
      <c r="I121" s="35" t="s">
        <v>11</v>
      </c>
      <c r="J121" s="10">
        <f>SUM(J122:J132)</f>
        <v>1</v>
      </c>
      <c r="K121" s="39" t="s">
        <v>11</v>
      </c>
      <c r="L121" s="8"/>
    </row>
    <row r="122" spans="1:12" s="9" customFormat="1" ht="20.100000000000001" customHeight="1" x14ac:dyDescent="0.2">
      <c r="B122" s="27"/>
      <c r="C122" s="1" t="s">
        <v>51</v>
      </c>
      <c r="D122" s="14">
        <f>SUM(E122:K122)</f>
        <v>1</v>
      </c>
      <c r="E122" s="12" t="s">
        <v>11</v>
      </c>
      <c r="F122" s="12" t="s">
        <v>11</v>
      </c>
      <c r="G122" s="12">
        <v>1</v>
      </c>
      <c r="H122" s="12" t="s">
        <v>11</v>
      </c>
      <c r="I122" s="12" t="s">
        <v>11</v>
      </c>
      <c r="J122" s="12" t="s">
        <v>11</v>
      </c>
      <c r="K122" s="15" t="s">
        <v>11</v>
      </c>
      <c r="L122" s="8"/>
    </row>
    <row r="123" spans="1:12" ht="24.75" customHeight="1" x14ac:dyDescent="0.2">
      <c r="A123" s="48" t="s">
        <v>10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</row>
    <row r="124" spans="1:12" ht="24.75" customHeight="1" x14ac:dyDescent="0.2">
      <c r="A124" s="48" t="s">
        <v>522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</row>
    <row r="125" spans="1:12" ht="21.95" customHeight="1" x14ac:dyDescent="0.2">
      <c r="C125" s="3"/>
      <c r="D125" s="3"/>
      <c r="E125" s="3"/>
      <c r="F125" s="3"/>
      <c r="G125" s="3"/>
      <c r="H125" s="3"/>
      <c r="I125" s="3"/>
      <c r="J125" s="3"/>
      <c r="K125" s="3"/>
    </row>
    <row r="126" spans="1:12" s="5" customFormat="1" ht="27.2" customHeight="1" x14ac:dyDescent="0.2">
      <c r="A126" s="49" t="s">
        <v>523</v>
      </c>
      <c r="B126" s="49"/>
      <c r="C126" s="50"/>
      <c r="D126" s="55" t="s">
        <v>0</v>
      </c>
      <c r="E126" s="56"/>
      <c r="F126" s="56"/>
      <c r="G126" s="56"/>
      <c r="H126" s="56"/>
      <c r="I126" s="56"/>
      <c r="J126" s="56"/>
      <c r="K126" s="56"/>
      <c r="L126" s="4"/>
    </row>
    <row r="127" spans="1:12" s="5" customFormat="1" ht="27.2" customHeight="1" x14ac:dyDescent="0.2">
      <c r="A127" s="51"/>
      <c r="B127" s="51"/>
      <c r="C127" s="52"/>
      <c r="D127" s="57" t="s">
        <v>1</v>
      </c>
      <c r="E127" s="60" t="s">
        <v>2</v>
      </c>
      <c r="F127" s="56"/>
      <c r="G127" s="56"/>
      <c r="H127" s="56"/>
      <c r="I127" s="56"/>
      <c r="J127" s="56"/>
      <c r="K127" s="56"/>
      <c r="L127" s="4"/>
    </row>
    <row r="128" spans="1:12" s="5" customFormat="1" ht="25.5" customHeight="1" x14ac:dyDescent="0.2">
      <c r="A128" s="51"/>
      <c r="B128" s="51"/>
      <c r="C128" s="52"/>
      <c r="D128" s="58"/>
      <c r="E128" s="61" t="s">
        <v>3</v>
      </c>
      <c r="F128" s="61" t="s">
        <v>4</v>
      </c>
      <c r="G128" s="61" t="s">
        <v>5</v>
      </c>
      <c r="H128" s="61" t="s">
        <v>6</v>
      </c>
      <c r="I128" s="61" t="s">
        <v>7</v>
      </c>
      <c r="J128" s="61" t="s">
        <v>8</v>
      </c>
      <c r="K128" s="60" t="s">
        <v>9</v>
      </c>
      <c r="L128" s="4"/>
    </row>
    <row r="129" spans="1:12" s="5" customFormat="1" ht="25.5" customHeight="1" x14ac:dyDescent="0.2">
      <c r="A129" s="53"/>
      <c r="B129" s="53"/>
      <c r="C129" s="54"/>
      <c r="D129" s="59"/>
      <c r="E129" s="62"/>
      <c r="F129" s="62"/>
      <c r="G129" s="62"/>
      <c r="H129" s="62"/>
      <c r="I129" s="62"/>
      <c r="J129" s="62"/>
      <c r="K129" s="63"/>
      <c r="L129" s="4"/>
    </row>
    <row r="130" spans="1:12" s="5" customFormat="1" ht="10.35" customHeight="1" x14ac:dyDescent="0.2">
      <c r="A130" s="40"/>
      <c r="B130" s="40"/>
      <c r="C130" s="41"/>
      <c r="D130" s="42"/>
      <c r="E130" s="43"/>
      <c r="F130" s="43"/>
      <c r="G130" s="43"/>
      <c r="H130" s="43"/>
      <c r="I130" s="43"/>
      <c r="J130" s="43"/>
      <c r="K130" s="44"/>
      <c r="L130" s="4"/>
    </row>
    <row r="131" spans="1:12" s="5" customFormat="1" ht="19.5" customHeight="1" x14ac:dyDescent="0.2">
      <c r="A131" s="40"/>
      <c r="B131" s="27" t="s">
        <v>14</v>
      </c>
      <c r="C131" s="40"/>
      <c r="D131" s="42"/>
      <c r="E131" s="43"/>
      <c r="F131" s="43"/>
      <c r="G131" s="43"/>
      <c r="H131" s="43"/>
      <c r="I131" s="43"/>
      <c r="J131" s="43"/>
      <c r="K131" s="44"/>
      <c r="L131" s="4"/>
    </row>
    <row r="132" spans="1:12" s="9" customFormat="1" ht="19.5" customHeight="1" x14ac:dyDescent="0.2">
      <c r="B132" s="27"/>
      <c r="C132" s="1" t="s">
        <v>52</v>
      </c>
      <c r="D132" s="14">
        <f>SUM(E132:K132)</f>
        <v>1</v>
      </c>
      <c r="E132" s="12" t="s">
        <v>11</v>
      </c>
      <c r="F132" s="12" t="s">
        <v>11</v>
      </c>
      <c r="G132" s="12" t="s">
        <v>11</v>
      </c>
      <c r="H132" s="12" t="s">
        <v>11</v>
      </c>
      <c r="I132" s="12" t="s">
        <v>11</v>
      </c>
      <c r="J132" s="12">
        <v>1</v>
      </c>
      <c r="K132" s="15" t="s">
        <v>11</v>
      </c>
      <c r="L132" s="8"/>
    </row>
    <row r="133" spans="1:12" s="9" customFormat="1" ht="24.2" customHeight="1" x14ac:dyDescent="0.2">
      <c r="B133" s="27" t="s">
        <v>464</v>
      </c>
      <c r="D133" s="14">
        <f t="shared" si="24"/>
        <v>76</v>
      </c>
      <c r="E133" s="10">
        <f t="shared" ref="E133:K133" si="26">SUM(E134:E137)</f>
        <v>16</v>
      </c>
      <c r="F133" s="10">
        <f t="shared" si="26"/>
        <v>14</v>
      </c>
      <c r="G133" s="10">
        <f t="shared" si="26"/>
        <v>12</v>
      </c>
      <c r="H133" s="10">
        <f t="shared" si="26"/>
        <v>10</v>
      </c>
      <c r="I133" s="14">
        <f t="shared" si="26"/>
        <v>3</v>
      </c>
      <c r="J133" s="14">
        <f t="shared" si="26"/>
        <v>9</v>
      </c>
      <c r="K133" s="28">
        <f t="shared" si="26"/>
        <v>12</v>
      </c>
      <c r="L133" s="8"/>
    </row>
    <row r="134" spans="1:12" s="9" customFormat="1" ht="20.100000000000001" customHeight="1" x14ac:dyDescent="0.2">
      <c r="C134" s="1" t="s">
        <v>53</v>
      </c>
      <c r="D134" s="14">
        <f t="shared" si="24"/>
        <v>46</v>
      </c>
      <c r="E134" s="11">
        <v>9</v>
      </c>
      <c r="F134" s="11">
        <v>6</v>
      </c>
      <c r="G134" s="11">
        <v>6</v>
      </c>
      <c r="H134" s="11">
        <v>4</v>
      </c>
      <c r="I134" s="11">
        <v>3</v>
      </c>
      <c r="J134" s="11">
        <v>8</v>
      </c>
      <c r="K134" s="13">
        <v>10</v>
      </c>
      <c r="L134" s="8"/>
    </row>
    <row r="135" spans="1:12" s="9" customFormat="1" ht="20.100000000000001" customHeight="1" x14ac:dyDescent="0.2">
      <c r="C135" s="1" t="s">
        <v>54</v>
      </c>
      <c r="D135" s="14">
        <f t="shared" si="24"/>
        <v>2</v>
      </c>
      <c r="E135" s="12" t="s">
        <v>11</v>
      </c>
      <c r="F135" s="12" t="s">
        <v>11</v>
      </c>
      <c r="G135" s="12">
        <v>1</v>
      </c>
      <c r="H135" s="12">
        <v>1</v>
      </c>
      <c r="I135" s="12" t="s">
        <v>11</v>
      </c>
      <c r="J135" s="12" t="s">
        <v>11</v>
      </c>
      <c r="K135" s="15" t="s">
        <v>11</v>
      </c>
      <c r="L135" s="8"/>
    </row>
    <row r="136" spans="1:12" s="9" customFormat="1" ht="20.100000000000001" customHeight="1" x14ac:dyDescent="0.2">
      <c r="C136" s="1" t="s">
        <v>55</v>
      </c>
      <c r="D136" s="14">
        <f t="shared" si="24"/>
        <v>1</v>
      </c>
      <c r="E136" s="17">
        <v>1</v>
      </c>
      <c r="F136" s="12" t="s">
        <v>11</v>
      </c>
      <c r="G136" s="12" t="s">
        <v>11</v>
      </c>
      <c r="H136" s="12" t="s">
        <v>11</v>
      </c>
      <c r="I136" s="12" t="s">
        <v>11</v>
      </c>
      <c r="J136" s="12" t="s">
        <v>11</v>
      </c>
      <c r="K136" s="15" t="s">
        <v>11</v>
      </c>
      <c r="L136" s="8"/>
    </row>
    <row r="137" spans="1:12" s="9" customFormat="1" ht="20.100000000000001" customHeight="1" x14ac:dyDescent="0.2">
      <c r="C137" s="1" t="s">
        <v>56</v>
      </c>
      <c r="D137" s="14">
        <f t="shared" si="24"/>
        <v>27</v>
      </c>
      <c r="E137" s="17">
        <v>6</v>
      </c>
      <c r="F137" s="17">
        <v>8</v>
      </c>
      <c r="G137" s="17">
        <v>5</v>
      </c>
      <c r="H137" s="17">
        <v>5</v>
      </c>
      <c r="I137" s="12" t="s">
        <v>11</v>
      </c>
      <c r="J137" s="6">
        <v>1</v>
      </c>
      <c r="K137" s="7">
        <v>2</v>
      </c>
      <c r="L137" s="8"/>
    </row>
    <row r="138" spans="1:12" s="9" customFormat="1" ht="24.2" customHeight="1" x14ac:dyDescent="0.2">
      <c r="B138" s="27" t="s">
        <v>465</v>
      </c>
      <c r="D138" s="14">
        <f t="shared" si="24"/>
        <v>12</v>
      </c>
      <c r="E138" s="10">
        <f>SUM(E139:E143)</f>
        <v>2</v>
      </c>
      <c r="F138" s="10">
        <f t="shared" ref="F138:K138" si="27">SUM(F139:F143)</f>
        <v>3</v>
      </c>
      <c r="G138" s="35" t="s">
        <v>11</v>
      </c>
      <c r="H138" s="35" t="s">
        <v>11</v>
      </c>
      <c r="I138" s="10">
        <f t="shared" si="27"/>
        <v>1</v>
      </c>
      <c r="J138" s="10">
        <f t="shared" si="27"/>
        <v>3</v>
      </c>
      <c r="K138" s="32">
        <f t="shared" si="27"/>
        <v>3</v>
      </c>
      <c r="L138" s="8"/>
    </row>
    <row r="139" spans="1:12" s="9" customFormat="1" ht="20.100000000000001" customHeight="1" x14ac:dyDescent="0.2">
      <c r="C139" s="1" t="s">
        <v>527</v>
      </c>
      <c r="D139" s="14">
        <f t="shared" si="24"/>
        <v>1</v>
      </c>
      <c r="E139" s="12" t="s">
        <v>11</v>
      </c>
      <c r="F139" s="12" t="s">
        <v>11</v>
      </c>
      <c r="G139" s="12" t="s">
        <v>11</v>
      </c>
      <c r="H139" s="12" t="s">
        <v>11</v>
      </c>
      <c r="I139" s="12" t="s">
        <v>11</v>
      </c>
      <c r="J139" s="12">
        <v>1</v>
      </c>
      <c r="K139" s="15" t="s">
        <v>11</v>
      </c>
      <c r="L139" s="8"/>
    </row>
    <row r="140" spans="1:12" s="9" customFormat="1" ht="20.100000000000001" customHeight="1" x14ac:dyDescent="0.2">
      <c r="C140" s="1" t="s">
        <v>57</v>
      </c>
      <c r="D140" s="14">
        <f t="shared" si="24"/>
        <v>1</v>
      </c>
      <c r="E140" s="12" t="s">
        <v>11</v>
      </c>
      <c r="F140" s="12">
        <v>1</v>
      </c>
      <c r="G140" s="12" t="s">
        <v>11</v>
      </c>
      <c r="H140" s="12" t="s">
        <v>11</v>
      </c>
      <c r="I140" s="12" t="s">
        <v>11</v>
      </c>
      <c r="J140" s="12" t="s">
        <v>11</v>
      </c>
      <c r="K140" s="15" t="s">
        <v>11</v>
      </c>
      <c r="L140" s="8"/>
    </row>
    <row r="141" spans="1:12" s="9" customFormat="1" ht="20.100000000000001" customHeight="1" x14ac:dyDescent="0.2">
      <c r="C141" s="1" t="s">
        <v>58</v>
      </c>
      <c r="D141" s="14">
        <f t="shared" si="24"/>
        <v>8</v>
      </c>
      <c r="E141" s="17">
        <v>2</v>
      </c>
      <c r="F141" s="17">
        <v>2</v>
      </c>
      <c r="G141" s="12" t="s">
        <v>11</v>
      </c>
      <c r="H141" s="12" t="s">
        <v>11</v>
      </c>
      <c r="I141" s="12" t="s">
        <v>11</v>
      </c>
      <c r="J141" s="12">
        <v>2</v>
      </c>
      <c r="K141" s="15">
        <v>2</v>
      </c>
      <c r="L141" s="8"/>
    </row>
    <row r="142" spans="1:12" ht="20.100000000000001" customHeight="1" x14ac:dyDescent="0.2">
      <c r="A142" s="9"/>
      <c r="B142" s="9"/>
      <c r="C142" s="1" t="s">
        <v>59</v>
      </c>
      <c r="D142" s="14">
        <f>SUM(E142:K142)</f>
        <v>1</v>
      </c>
      <c r="E142" s="12" t="s">
        <v>11</v>
      </c>
      <c r="F142" s="12" t="s">
        <v>11</v>
      </c>
      <c r="G142" s="12" t="s">
        <v>11</v>
      </c>
      <c r="H142" s="12" t="s">
        <v>11</v>
      </c>
      <c r="I142" s="12">
        <v>1</v>
      </c>
      <c r="J142" s="12" t="s">
        <v>11</v>
      </c>
      <c r="K142" s="15" t="s">
        <v>11</v>
      </c>
    </row>
    <row r="143" spans="1:12" ht="20.100000000000001" customHeight="1" x14ac:dyDescent="0.2">
      <c r="A143" s="9"/>
      <c r="B143" s="9"/>
      <c r="C143" s="1" t="s">
        <v>60</v>
      </c>
      <c r="D143" s="14">
        <f t="shared" si="24"/>
        <v>1</v>
      </c>
      <c r="E143" s="12" t="s">
        <v>11</v>
      </c>
      <c r="F143" s="12" t="s">
        <v>11</v>
      </c>
      <c r="G143" s="12" t="s">
        <v>11</v>
      </c>
      <c r="H143" s="12" t="s">
        <v>11</v>
      </c>
      <c r="I143" s="12" t="s">
        <v>11</v>
      </c>
      <c r="J143" s="12" t="s">
        <v>11</v>
      </c>
      <c r="K143" s="16">
        <v>1</v>
      </c>
    </row>
    <row r="144" spans="1:12" s="9" customFormat="1" ht="24.75" customHeight="1" x14ac:dyDescent="0.2">
      <c r="A144" s="27" t="s">
        <v>101</v>
      </c>
      <c r="D144" s="14">
        <f t="shared" ref="D144:K144" si="28">SUM(D145+D153+D159+D177+D184+D198+D218+D227+D232+D238+D256+D262+D268)</f>
        <v>4768</v>
      </c>
      <c r="E144" s="14">
        <f t="shared" si="28"/>
        <v>621</v>
      </c>
      <c r="F144" s="14">
        <f t="shared" si="28"/>
        <v>752</v>
      </c>
      <c r="G144" s="14">
        <f t="shared" si="28"/>
        <v>663</v>
      </c>
      <c r="H144" s="14">
        <f t="shared" si="28"/>
        <v>648</v>
      </c>
      <c r="I144" s="14">
        <f t="shared" si="28"/>
        <v>693</v>
      </c>
      <c r="J144" s="14">
        <f t="shared" si="28"/>
        <v>729</v>
      </c>
      <c r="K144" s="28">
        <f t="shared" si="28"/>
        <v>662</v>
      </c>
      <c r="L144" s="8"/>
    </row>
    <row r="145" spans="2:12" s="9" customFormat="1" ht="24.2" customHeight="1" x14ac:dyDescent="0.2">
      <c r="B145" s="27" t="s">
        <v>463</v>
      </c>
      <c r="D145" s="14">
        <f>SUM(E145:K145)</f>
        <v>45</v>
      </c>
      <c r="E145" s="10">
        <f t="shared" ref="E145:K145" si="29">SUM(E146:E152)</f>
        <v>6</v>
      </c>
      <c r="F145" s="10">
        <f t="shared" si="29"/>
        <v>9</v>
      </c>
      <c r="G145" s="10">
        <f t="shared" si="29"/>
        <v>3</v>
      </c>
      <c r="H145" s="10">
        <f t="shared" si="29"/>
        <v>6</v>
      </c>
      <c r="I145" s="14">
        <f t="shared" si="29"/>
        <v>7</v>
      </c>
      <c r="J145" s="14">
        <f t="shared" si="29"/>
        <v>7</v>
      </c>
      <c r="K145" s="28">
        <f t="shared" si="29"/>
        <v>7</v>
      </c>
      <c r="L145" s="8"/>
    </row>
    <row r="146" spans="2:12" s="9" customFormat="1" ht="20.100000000000001" customHeight="1" x14ac:dyDescent="0.2">
      <c r="C146" s="1" t="s">
        <v>61</v>
      </c>
      <c r="D146" s="14">
        <f t="shared" ref="D146:D152" si="30">SUM(E146:K146)</f>
        <v>17</v>
      </c>
      <c r="E146" s="17">
        <v>3</v>
      </c>
      <c r="F146" s="17">
        <v>2</v>
      </c>
      <c r="G146" s="17">
        <v>2</v>
      </c>
      <c r="H146" s="17">
        <v>2</v>
      </c>
      <c r="I146" s="6">
        <v>4</v>
      </c>
      <c r="J146" s="6">
        <v>2</v>
      </c>
      <c r="K146" s="15">
        <v>2</v>
      </c>
      <c r="L146" s="8"/>
    </row>
    <row r="147" spans="2:12" s="9" customFormat="1" ht="20.100000000000001" customHeight="1" x14ac:dyDescent="0.2">
      <c r="C147" s="1" t="s">
        <v>62</v>
      </c>
      <c r="D147" s="14">
        <f t="shared" si="30"/>
        <v>5</v>
      </c>
      <c r="E147" s="17">
        <v>1</v>
      </c>
      <c r="F147" s="12">
        <v>1</v>
      </c>
      <c r="G147" s="12" t="s">
        <v>11</v>
      </c>
      <c r="H147" s="12">
        <v>2</v>
      </c>
      <c r="I147" s="12">
        <v>1</v>
      </c>
      <c r="J147" s="12" t="s">
        <v>11</v>
      </c>
      <c r="K147" s="15" t="s">
        <v>11</v>
      </c>
      <c r="L147" s="8"/>
    </row>
    <row r="148" spans="2:12" s="9" customFormat="1" ht="20.100000000000001" customHeight="1" x14ac:dyDescent="0.2">
      <c r="C148" s="1" t="s">
        <v>63</v>
      </c>
      <c r="D148" s="14">
        <f t="shared" si="30"/>
        <v>2</v>
      </c>
      <c r="E148" s="17">
        <v>1</v>
      </c>
      <c r="F148" s="12" t="s">
        <v>11</v>
      </c>
      <c r="G148" s="12" t="s">
        <v>11</v>
      </c>
      <c r="H148" s="12" t="s">
        <v>11</v>
      </c>
      <c r="I148" s="12">
        <v>1</v>
      </c>
      <c r="J148" s="12" t="s">
        <v>11</v>
      </c>
      <c r="K148" s="15" t="s">
        <v>11</v>
      </c>
      <c r="L148" s="8"/>
    </row>
    <row r="149" spans="2:12" s="9" customFormat="1" ht="20.100000000000001" customHeight="1" x14ac:dyDescent="0.2">
      <c r="C149" s="1" t="s">
        <v>64</v>
      </c>
      <c r="D149" s="14">
        <f>SUM(E149:K149)</f>
        <v>8</v>
      </c>
      <c r="E149" s="12" t="s">
        <v>11</v>
      </c>
      <c r="F149" s="12">
        <v>2</v>
      </c>
      <c r="G149" s="12" t="s">
        <v>11</v>
      </c>
      <c r="H149" s="12">
        <v>1</v>
      </c>
      <c r="I149" s="12">
        <v>1</v>
      </c>
      <c r="J149" s="12">
        <v>1</v>
      </c>
      <c r="K149" s="15">
        <v>3</v>
      </c>
      <c r="L149" s="8"/>
    </row>
    <row r="150" spans="2:12" s="9" customFormat="1" ht="20.100000000000001" customHeight="1" x14ac:dyDescent="0.2">
      <c r="C150" s="1" t="s">
        <v>65</v>
      </c>
      <c r="D150" s="14">
        <f>SUM(E150:K150)</f>
        <v>7</v>
      </c>
      <c r="E150" s="12">
        <v>1</v>
      </c>
      <c r="F150" s="12">
        <v>2</v>
      </c>
      <c r="G150" s="12" t="s">
        <v>11</v>
      </c>
      <c r="H150" s="12" t="s">
        <v>11</v>
      </c>
      <c r="I150" s="12" t="s">
        <v>11</v>
      </c>
      <c r="J150" s="12">
        <v>2</v>
      </c>
      <c r="K150" s="16">
        <v>2</v>
      </c>
      <c r="L150" s="8"/>
    </row>
    <row r="151" spans="2:12" s="9" customFormat="1" ht="20.100000000000001" customHeight="1" x14ac:dyDescent="0.2">
      <c r="C151" s="1" t="s">
        <v>66</v>
      </c>
      <c r="D151" s="14">
        <f t="shared" si="30"/>
        <v>3</v>
      </c>
      <c r="E151" s="12" t="s">
        <v>11</v>
      </c>
      <c r="F151" s="12" t="s">
        <v>11</v>
      </c>
      <c r="G151" s="12">
        <v>1</v>
      </c>
      <c r="H151" s="12" t="s">
        <v>11</v>
      </c>
      <c r="I151" s="12" t="s">
        <v>11</v>
      </c>
      <c r="J151" s="12">
        <v>2</v>
      </c>
      <c r="K151" s="15" t="s">
        <v>11</v>
      </c>
      <c r="L151" s="8"/>
    </row>
    <row r="152" spans="2:12" s="9" customFormat="1" ht="20.100000000000001" customHeight="1" x14ac:dyDescent="0.2">
      <c r="C152" s="1" t="s">
        <v>67</v>
      </c>
      <c r="D152" s="14">
        <f t="shared" si="30"/>
        <v>3</v>
      </c>
      <c r="E152" s="12" t="s">
        <v>11</v>
      </c>
      <c r="F152" s="12">
        <v>2</v>
      </c>
      <c r="G152" s="12" t="s">
        <v>11</v>
      </c>
      <c r="H152" s="12">
        <v>1</v>
      </c>
      <c r="I152" s="12" t="s">
        <v>11</v>
      </c>
      <c r="J152" s="12" t="s">
        <v>11</v>
      </c>
      <c r="K152" s="15" t="s">
        <v>11</v>
      </c>
      <c r="L152" s="8"/>
    </row>
    <row r="153" spans="2:12" s="9" customFormat="1" ht="24.2" customHeight="1" x14ac:dyDescent="0.2">
      <c r="B153" s="27" t="s">
        <v>462</v>
      </c>
      <c r="D153" s="14">
        <f t="shared" ref="D153:D160" si="31">SUM(E153:K153)</f>
        <v>256</v>
      </c>
      <c r="E153" s="10">
        <f>SUM(E154:E158)</f>
        <v>37</v>
      </c>
      <c r="F153" s="10">
        <f t="shared" ref="F153:K153" si="32">SUM(F154:F158)</f>
        <v>52</v>
      </c>
      <c r="G153" s="10">
        <f t="shared" si="32"/>
        <v>35</v>
      </c>
      <c r="H153" s="10">
        <f t="shared" si="32"/>
        <v>23</v>
      </c>
      <c r="I153" s="10">
        <f t="shared" si="32"/>
        <v>33</v>
      </c>
      <c r="J153" s="10">
        <f t="shared" si="32"/>
        <v>43</v>
      </c>
      <c r="K153" s="32">
        <f t="shared" si="32"/>
        <v>33</v>
      </c>
      <c r="L153" s="8"/>
    </row>
    <row r="154" spans="2:12" s="9" customFormat="1" ht="20.100000000000001" customHeight="1" x14ac:dyDescent="0.2">
      <c r="C154" s="1" t="s">
        <v>68</v>
      </c>
      <c r="D154" s="14">
        <f t="shared" si="31"/>
        <v>103</v>
      </c>
      <c r="E154" s="17">
        <v>12</v>
      </c>
      <c r="F154" s="17">
        <v>17</v>
      </c>
      <c r="G154" s="17">
        <v>16</v>
      </c>
      <c r="H154" s="17">
        <v>10</v>
      </c>
      <c r="I154" s="6">
        <v>13</v>
      </c>
      <c r="J154" s="6">
        <v>22</v>
      </c>
      <c r="K154" s="7">
        <v>13</v>
      </c>
      <c r="L154" s="8"/>
    </row>
    <row r="155" spans="2:12" s="9" customFormat="1" ht="20.100000000000001" customHeight="1" x14ac:dyDescent="0.2">
      <c r="C155" s="1" t="s">
        <v>69</v>
      </c>
      <c r="D155" s="14">
        <f t="shared" si="31"/>
        <v>2</v>
      </c>
      <c r="E155" s="12" t="s">
        <v>11</v>
      </c>
      <c r="F155" s="12">
        <v>1</v>
      </c>
      <c r="G155" s="12" t="s">
        <v>11</v>
      </c>
      <c r="H155" s="12" t="s">
        <v>11</v>
      </c>
      <c r="I155" s="12" t="s">
        <v>11</v>
      </c>
      <c r="J155" s="12">
        <v>1</v>
      </c>
      <c r="K155" s="15" t="s">
        <v>11</v>
      </c>
      <c r="L155" s="8"/>
    </row>
    <row r="156" spans="2:12" s="9" customFormat="1" ht="20.100000000000001" customHeight="1" x14ac:dyDescent="0.2">
      <c r="C156" s="1" t="s">
        <v>70</v>
      </c>
      <c r="D156" s="14">
        <f t="shared" si="31"/>
        <v>96</v>
      </c>
      <c r="E156" s="17">
        <v>17</v>
      </c>
      <c r="F156" s="17">
        <v>17</v>
      </c>
      <c r="G156" s="17">
        <v>12</v>
      </c>
      <c r="H156" s="17">
        <v>9</v>
      </c>
      <c r="I156" s="6">
        <v>14</v>
      </c>
      <c r="J156" s="6">
        <v>14</v>
      </c>
      <c r="K156" s="7">
        <v>13</v>
      </c>
      <c r="L156" s="8"/>
    </row>
    <row r="157" spans="2:12" s="9" customFormat="1" ht="20.100000000000001" customHeight="1" x14ac:dyDescent="0.2">
      <c r="C157" s="1" t="s">
        <v>71</v>
      </c>
      <c r="D157" s="14">
        <f t="shared" si="31"/>
        <v>17</v>
      </c>
      <c r="E157" s="17">
        <v>2</v>
      </c>
      <c r="F157" s="17">
        <v>4</v>
      </c>
      <c r="G157" s="17">
        <v>4</v>
      </c>
      <c r="H157" s="17">
        <v>1</v>
      </c>
      <c r="I157" s="6">
        <v>1</v>
      </c>
      <c r="J157" s="6">
        <v>2</v>
      </c>
      <c r="K157" s="7">
        <v>3</v>
      </c>
      <c r="L157" s="8"/>
    </row>
    <row r="158" spans="2:12" s="9" customFormat="1" ht="20.100000000000001" customHeight="1" x14ac:dyDescent="0.2">
      <c r="C158" s="1" t="s">
        <v>72</v>
      </c>
      <c r="D158" s="14">
        <f t="shared" si="31"/>
        <v>38</v>
      </c>
      <c r="E158" s="17">
        <v>6</v>
      </c>
      <c r="F158" s="17">
        <v>13</v>
      </c>
      <c r="G158" s="17">
        <v>3</v>
      </c>
      <c r="H158" s="17">
        <v>3</v>
      </c>
      <c r="I158" s="6">
        <v>5</v>
      </c>
      <c r="J158" s="12">
        <v>4</v>
      </c>
      <c r="K158" s="7">
        <v>4</v>
      </c>
      <c r="L158" s="8"/>
    </row>
    <row r="159" spans="2:12" s="9" customFormat="1" ht="24.2" customHeight="1" x14ac:dyDescent="0.2">
      <c r="B159" s="27" t="s">
        <v>461</v>
      </c>
      <c r="D159" s="14">
        <f t="shared" si="31"/>
        <v>168</v>
      </c>
      <c r="E159" s="10">
        <f t="shared" ref="E159:K159" si="33">SUM(E160:E176)</f>
        <v>23</v>
      </c>
      <c r="F159" s="10">
        <f t="shared" si="33"/>
        <v>29</v>
      </c>
      <c r="G159" s="10">
        <f t="shared" si="33"/>
        <v>26</v>
      </c>
      <c r="H159" s="10">
        <f t="shared" si="33"/>
        <v>18</v>
      </c>
      <c r="I159" s="14">
        <f t="shared" si="33"/>
        <v>23</v>
      </c>
      <c r="J159" s="14">
        <f t="shared" si="33"/>
        <v>27</v>
      </c>
      <c r="K159" s="28">
        <f t="shared" si="33"/>
        <v>22</v>
      </c>
      <c r="L159" s="8"/>
    </row>
    <row r="160" spans="2:12" s="9" customFormat="1" ht="20.100000000000001" customHeight="1" x14ac:dyDescent="0.2">
      <c r="C160" s="1" t="s">
        <v>73</v>
      </c>
      <c r="D160" s="14">
        <f t="shared" si="31"/>
        <v>71</v>
      </c>
      <c r="E160" s="17">
        <v>11</v>
      </c>
      <c r="F160" s="17">
        <v>12</v>
      </c>
      <c r="G160" s="17">
        <v>13</v>
      </c>
      <c r="H160" s="17">
        <v>7</v>
      </c>
      <c r="I160" s="6">
        <v>13</v>
      </c>
      <c r="J160" s="6">
        <v>6</v>
      </c>
      <c r="K160" s="7">
        <v>9</v>
      </c>
      <c r="L160" s="8"/>
    </row>
    <row r="161" spans="1:12" s="9" customFormat="1" ht="20.100000000000001" customHeight="1" x14ac:dyDescent="0.2">
      <c r="C161" s="1" t="s">
        <v>74</v>
      </c>
      <c r="D161" s="14">
        <f t="shared" ref="D161:D176" si="34">SUM(E161:K161)</f>
        <v>53</v>
      </c>
      <c r="E161" s="17">
        <v>8</v>
      </c>
      <c r="F161" s="17">
        <v>8</v>
      </c>
      <c r="G161" s="17">
        <v>4</v>
      </c>
      <c r="H161" s="17">
        <v>6</v>
      </c>
      <c r="I161" s="6">
        <v>6</v>
      </c>
      <c r="J161" s="6">
        <v>11</v>
      </c>
      <c r="K161" s="7">
        <v>10</v>
      </c>
      <c r="L161" s="8"/>
    </row>
    <row r="162" spans="1:12" s="9" customFormat="1" ht="20.100000000000001" customHeight="1" x14ac:dyDescent="0.2">
      <c r="C162" s="1" t="s">
        <v>75</v>
      </c>
      <c r="D162" s="14">
        <f>SUM(E162:K162)</f>
        <v>7</v>
      </c>
      <c r="E162" s="12" t="s">
        <v>11</v>
      </c>
      <c r="F162" s="17">
        <v>1</v>
      </c>
      <c r="G162" s="17">
        <v>3</v>
      </c>
      <c r="H162" s="6">
        <v>1</v>
      </c>
      <c r="I162" s="12" t="s">
        <v>11</v>
      </c>
      <c r="J162" s="6">
        <v>2</v>
      </c>
      <c r="K162" s="15" t="s">
        <v>11</v>
      </c>
      <c r="L162" s="8"/>
    </row>
    <row r="163" spans="1:12" s="9" customFormat="1" ht="20.100000000000001" customHeight="1" x14ac:dyDescent="0.2">
      <c r="C163" s="1" t="s">
        <v>76</v>
      </c>
      <c r="D163" s="14">
        <f>SUM(E163:K163)</f>
        <v>2</v>
      </c>
      <c r="E163" s="12" t="s">
        <v>11</v>
      </c>
      <c r="F163" s="6">
        <v>1</v>
      </c>
      <c r="G163" s="12" t="s">
        <v>11</v>
      </c>
      <c r="H163" s="12" t="s">
        <v>11</v>
      </c>
      <c r="I163" s="12" t="s">
        <v>11</v>
      </c>
      <c r="J163" s="6">
        <v>1</v>
      </c>
      <c r="K163" s="15" t="s">
        <v>11</v>
      </c>
      <c r="L163" s="8"/>
    </row>
    <row r="164" spans="1:12" ht="24.75" customHeight="1" x14ac:dyDescent="0.2">
      <c r="A164" s="48" t="s">
        <v>10</v>
      </c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1:12" ht="24.75" customHeight="1" x14ac:dyDescent="0.2">
      <c r="A165" s="48" t="s">
        <v>522</v>
      </c>
      <c r="B165" s="48"/>
      <c r="C165" s="48"/>
      <c r="D165" s="48"/>
      <c r="E165" s="48"/>
      <c r="F165" s="48"/>
      <c r="G165" s="48"/>
      <c r="H165" s="48"/>
      <c r="I165" s="48"/>
      <c r="J165" s="48"/>
      <c r="K165" s="48"/>
    </row>
    <row r="166" spans="1:12" ht="21.95" customHeight="1" x14ac:dyDescent="0.2">
      <c r="C166" s="3"/>
      <c r="D166" s="3"/>
      <c r="E166" s="3"/>
      <c r="F166" s="3"/>
      <c r="G166" s="3"/>
      <c r="H166" s="3"/>
      <c r="I166" s="3"/>
      <c r="J166" s="3"/>
      <c r="K166" s="3"/>
    </row>
    <row r="167" spans="1:12" s="5" customFormat="1" ht="27.2" customHeight="1" x14ac:dyDescent="0.2">
      <c r="A167" s="49" t="s">
        <v>523</v>
      </c>
      <c r="B167" s="49"/>
      <c r="C167" s="50"/>
      <c r="D167" s="55" t="s">
        <v>0</v>
      </c>
      <c r="E167" s="56"/>
      <c r="F167" s="56"/>
      <c r="G167" s="56"/>
      <c r="H167" s="56"/>
      <c r="I167" s="56"/>
      <c r="J167" s="56"/>
      <c r="K167" s="56"/>
      <c r="L167" s="4"/>
    </row>
    <row r="168" spans="1:12" s="5" customFormat="1" ht="27.2" customHeight="1" x14ac:dyDescent="0.2">
      <c r="A168" s="51"/>
      <c r="B168" s="51"/>
      <c r="C168" s="52"/>
      <c r="D168" s="57" t="s">
        <v>1</v>
      </c>
      <c r="E168" s="60" t="s">
        <v>2</v>
      </c>
      <c r="F168" s="56"/>
      <c r="G168" s="56"/>
      <c r="H168" s="56"/>
      <c r="I168" s="56"/>
      <c r="J168" s="56"/>
      <c r="K168" s="56"/>
      <c r="L168" s="4"/>
    </row>
    <row r="169" spans="1:12" s="5" customFormat="1" ht="25.5" customHeight="1" x14ac:dyDescent="0.2">
      <c r="A169" s="51"/>
      <c r="B169" s="51"/>
      <c r="C169" s="52"/>
      <c r="D169" s="58"/>
      <c r="E169" s="61" t="s">
        <v>3</v>
      </c>
      <c r="F169" s="61" t="s">
        <v>4</v>
      </c>
      <c r="G169" s="61" t="s">
        <v>5</v>
      </c>
      <c r="H169" s="61" t="s">
        <v>6</v>
      </c>
      <c r="I169" s="61" t="s">
        <v>7</v>
      </c>
      <c r="J169" s="61" t="s">
        <v>8</v>
      </c>
      <c r="K169" s="60" t="s">
        <v>9</v>
      </c>
      <c r="L169" s="4"/>
    </row>
    <row r="170" spans="1:12" s="5" customFormat="1" ht="25.5" customHeight="1" x14ac:dyDescent="0.2">
      <c r="A170" s="53"/>
      <c r="B170" s="53"/>
      <c r="C170" s="54"/>
      <c r="D170" s="59"/>
      <c r="E170" s="62"/>
      <c r="F170" s="62"/>
      <c r="G170" s="62"/>
      <c r="H170" s="62"/>
      <c r="I170" s="62"/>
      <c r="J170" s="62"/>
      <c r="K170" s="63"/>
      <c r="L170" s="4"/>
    </row>
    <row r="171" spans="1:12" s="5" customFormat="1" ht="10.35" customHeight="1" x14ac:dyDescent="0.2">
      <c r="A171" s="40"/>
      <c r="B171" s="40"/>
      <c r="C171" s="41"/>
      <c r="D171" s="42"/>
      <c r="E171" s="43"/>
      <c r="F171" s="43"/>
      <c r="G171" s="43"/>
      <c r="H171" s="43"/>
      <c r="I171" s="43"/>
      <c r="J171" s="43"/>
      <c r="K171" s="44"/>
      <c r="L171" s="4"/>
    </row>
    <row r="172" spans="1:12" s="5" customFormat="1" ht="24.2" customHeight="1" x14ac:dyDescent="0.2">
      <c r="A172" s="40"/>
      <c r="B172" s="45" t="s">
        <v>12</v>
      </c>
      <c r="C172" s="40"/>
      <c r="D172" s="42"/>
      <c r="E172" s="43"/>
      <c r="F172" s="43"/>
      <c r="G172" s="43"/>
      <c r="H172" s="43"/>
      <c r="I172" s="43"/>
      <c r="J172" s="43"/>
      <c r="K172" s="44"/>
      <c r="L172" s="4"/>
    </row>
    <row r="173" spans="1:12" s="9" customFormat="1" ht="20.100000000000001" customHeight="1" x14ac:dyDescent="0.2">
      <c r="C173" s="1" t="s">
        <v>77</v>
      </c>
      <c r="D173" s="14">
        <f>SUM(E173:K173)</f>
        <v>4</v>
      </c>
      <c r="E173" s="12" t="s">
        <v>11</v>
      </c>
      <c r="F173" s="12">
        <v>1</v>
      </c>
      <c r="G173" s="12" t="s">
        <v>11</v>
      </c>
      <c r="H173" s="12">
        <v>1</v>
      </c>
      <c r="I173" s="12" t="s">
        <v>11</v>
      </c>
      <c r="J173" s="6">
        <v>1</v>
      </c>
      <c r="K173" s="7">
        <v>1</v>
      </c>
      <c r="L173" s="8"/>
    </row>
    <row r="174" spans="1:12" s="9" customFormat="1" ht="20.100000000000001" customHeight="1" x14ac:dyDescent="0.2">
      <c r="C174" s="1" t="s">
        <v>78</v>
      </c>
      <c r="D174" s="14">
        <f>SUM(E174:K174)</f>
        <v>3</v>
      </c>
      <c r="E174" s="12" t="s">
        <v>11</v>
      </c>
      <c r="F174" s="12" t="s">
        <v>11</v>
      </c>
      <c r="G174" s="6">
        <v>1</v>
      </c>
      <c r="H174" s="12" t="s">
        <v>11</v>
      </c>
      <c r="I174" s="6">
        <v>1</v>
      </c>
      <c r="J174" s="6">
        <v>1</v>
      </c>
      <c r="K174" s="15" t="s">
        <v>11</v>
      </c>
      <c r="L174" s="8"/>
    </row>
    <row r="175" spans="1:12" s="9" customFormat="1" ht="20.100000000000001" customHeight="1" x14ac:dyDescent="0.2">
      <c r="C175" s="1" t="s">
        <v>79</v>
      </c>
      <c r="D175" s="14">
        <f>SUM(E175:K175)</f>
        <v>22</v>
      </c>
      <c r="E175" s="17">
        <v>4</v>
      </c>
      <c r="F175" s="12">
        <v>5</v>
      </c>
      <c r="G175" s="17">
        <v>2</v>
      </c>
      <c r="H175" s="17">
        <v>2</v>
      </c>
      <c r="I175" s="12">
        <v>3</v>
      </c>
      <c r="J175" s="6">
        <v>4</v>
      </c>
      <c r="K175" s="7">
        <v>2</v>
      </c>
      <c r="L175" s="8"/>
    </row>
    <row r="176" spans="1:12" s="9" customFormat="1" ht="20.100000000000001" customHeight="1" x14ac:dyDescent="0.2">
      <c r="C176" s="1" t="s">
        <v>80</v>
      </c>
      <c r="D176" s="14">
        <f t="shared" si="34"/>
        <v>6</v>
      </c>
      <c r="E176" s="12" t="s">
        <v>11</v>
      </c>
      <c r="F176" s="17">
        <v>1</v>
      </c>
      <c r="G176" s="17">
        <v>3</v>
      </c>
      <c r="H176" s="17">
        <v>1</v>
      </c>
      <c r="I176" s="12" t="s">
        <v>11</v>
      </c>
      <c r="J176" s="12">
        <v>1</v>
      </c>
      <c r="K176" s="15" t="s">
        <v>11</v>
      </c>
      <c r="L176" s="8"/>
    </row>
    <row r="177" spans="2:12" s="9" customFormat="1" ht="24.2" customHeight="1" x14ac:dyDescent="0.2">
      <c r="B177" s="27" t="s">
        <v>460</v>
      </c>
      <c r="D177" s="14">
        <f>SUM(E177:K177)</f>
        <v>171</v>
      </c>
      <c r="E177" s="10">
        <f t="shared" ref="E177:K177" si="35">SUM(E178:E183)</f>
        <v>46</v>
      </c>
      <c r="F177" s="10">
        <f t="shared" si="35"/>
        <v>20</v>
      </c>
      <c r="G177" s="10">
        <f t="shared" si="35"/>
        <v>23</v>
      </c>
      <c r="H177" s="10">
        <f t="shared" si="35"/>
        <v>14</v>
      </c>
      <c r="I177" s="14">
        <f t="shared" si="35"/>
        <v>24</v>
      </c>
      <c r="J177" s="14">
        <f t="shared" si="35"/>
        <v>19</v>
      </c>
      <c r="K177" s="28">
        <f t="shared" si="35"/>
        <v>25</v>
      </c>
      <c r="L177" s="8"/>
    </row>
    <row r="178" spans="2:12" s="9" customFormat="1" ht="20.100000000000001" customHeight="1" x14ac:dyDescent="0.2">
      <c r="C178" s="1" t="s">
        <v>81</v>
      </c>
      <c r="D178" s="14">
        <f t="shared" ref="D178:D183" si="36">SUM(E178:K178)</f>
        <v>69</v>
      </c>
      <c r="E178" s="17">
        <v>17</v>
      </c>
      <c r="F178" s="17">
        <v>8</v>
      </c>
      <c r="G178" s="17">
        <v>9</v>
      </c>
      <c r="H178" s="17">
        <v>5</v>
      </c>
      <c r="I178" s="6">
        <v>12</v>
      </c>
      <c r="J178" s="6">
        <v>9</v>
      </c>
      <c r="K178" s="7">
        <v>9</v>
      </c>
      <c r="L178" s="8"/>
    </row>
    <row r="179" spans="2:12" s="9" customFormat="1" ht="20.100000000000001" customHeight="1" x14ac:dyDescent="0.2">
      <c r="C179" s="1" t="s">
        <v>82</v>
      </c>
      <c r="D179" s="14">
        <f t="shared" si="36"/>
        <v>9</v>
      </c>
      <c r="E179" s="17">
        <v>1</v>
      </c>
      <c r="F179" s="12">
        <v>1</v>
      </c>
      <c r="G179" s="12">
        <v>1</v>
      </c>
      <c r="H179" s="12" t="s">
        <v>11</v>
      </c>
      <c r="I179" s="12" t="s">
        <v>11</v>
      </c>
      <c r="J179" s="12">
        <v>2</v>
      </c>
      <c r="K179" s="7">
        <v>4</v>
      </c>
      <c r="L179" s="8"/>
    </row>
    <row r="180" spans="2:12" s="9" customFormat="1" ht="20.100000000000001" customHeight="1" x14ac:dyDescent="0.2">
      <c r="C180" s="1" t="s">
        <v>83</v>
      </c>
      <c r="D180" s="14">
        <f>SUM(E180:K180)</f>
        <v>6</v>
      </c>
      <c r="E180" s="12">
        <v>3</v>
      </c>
      <c r="F180" s="12">
        <v>1</v>
      </c>
      <c r="G180" s="12" t="s">
        <v>11</v>
      </c>
      <c r="H180" s="17">
        <v>1</v>
      </c>
      <c r="I180" s="12" t="s">
        <v>11</v>
      </c>
      <c r="J180" s="6">
        <v>1</v>
      </c>
      <c r="K180" s="15" t="s">
        <v>11</v>
      </c>
      <c r="L180" s="8"/>
    </row>
    <row r="181" spans="2:12" s="9" customFormat="1" ht="20.100000000000001" customHeight="1" x14ac:dyDescent="0.2">
      <c r="C181" s="1" t="s">
        <v>84</v>
      </c>
      <c r="D181" s="14">
        <f>SUM(E181:K181)</f>
        <v>71</v>
      </c>
      <c r="E181" s="17">
        <v>20</v>
      </c>
      <c r="F181" s="17">
        <v>9</v>
      </c>
      <c r="G181" s="17">
        <v>9</v>
      </c>
      <c r="H181" s="17">
        <v>7</v>
      </c>
      <c r="I181" s="6">
        <v>10</v>
      </c>
      <c r="J181" s="6">
        <v>6</v>
      </c>
      <c r="K181" s="7">
        <v>10</v>
      </c>
      <c r="L181" s="8"/>
    </row>
    <row r="182" spans="2:12" s="9" customFormat="1" ht="20.100000000000001" customHeight="1" x14ac:dyDescent="0.2">
      <c r="C182" s="1" t="s">
        <v>85</v>
      </c>
      <c r="D182" s="14">
        <f>SUM(E182:K182)</f>
        <v>7</v>
      </c>
      <c r="E182" s="17">
        <v>3</v>
      </c>
      <c r="F182" s="17">
        <v>1</v>
      </c>
      <c r="G182" s="12">
        <v>1</v>
      </c>
      <c r="H182" s="12" t="s">
        <v>11</v>
      </c>
      <c r="I182" s="12" t="s">
        <v>11</v>
      </c>
      <c r="J182" s="12">
        <v>1</v>
      </c>
      <c r="K182" s="7">
        <v>1</v>
      </c>
      <c r="L182" s="8"/>
    </row>
    <row r="183" spans="2:12" s="9" customFormat="1" ht="20.100000000000001" customHeight="1" x14ac:dyDescent="0.2">
      <c r="C183" s="1" t="s">
        <v>86</v>
      </c>
      <c r="D183" s="14">
        <f t="shared" si="36"/>
        <v>9</v>
      </c>
      <c r="E183" s="17">
        <v>2</v>
      </c>
      <c r="F183" s="12" t="s">
        <v>11</v>
      </c>
      <c r="G183" s="17">
        <v>3</v>
      </c>
      <c r="H183" s="17">
        <v>1</v>
      </c>
      <c r="I183" s="12">
        <v>2</v>
      </c>
      <c r="J183" s="12" t="s">
        <v>11</v>
      </c>
      <c r="K183" s="15">
        <v>1</v>
      </c>
      <c r="L183" s="8"/>
    </row>
    <row r="184" spans="2:12" s="9" customFormat="1" ht="24.2" customHeight="1" x14ac:dyDescent="0.2">
      <c r="B184" s="27" t="s">
        <v>89</v>
      </c>
      <c r="D184" s="14">
        <f>SUM(E184:K184)</f>
        <v>751</v>
      </c>
      <c r="E184" s="10">
        <f t="shared" ref="E184:K184" si="37">SUM(E185:E197)</f>
        <v>109</v>
      </c>
      <c r="F184" s="10">
        <f t="shared" si="37"/>
        <v>119</v>
      </c>
      <c r="G184" s="10">
        <f t="shared" si="37"/>
        <v>95</v>
      </c>
      <c r="H184" s="10">
        <f t="shared" si="37"/>
        <v>95</v>
      </c>
      <c r="I184" s="14">
        <f t="shared" si="37"/>
        <v>120</v>
      </c>
      <c r="J184" s="14">
        <f t="shared" si="37"/>
        <v>102</v>
      </c>
      <c r="K184" s="28">
        <f t="shared" si="37"/>
        <v>111</v>
      </c>
      <c r="L184" s="8"/>
    </row>
    <row r="185" spans="2:12" s="9" customFormat="1" ht="20.100000000000001" customHeight="1" x14ac:dyDescent="0.2">
      <c r="C185" s="1" t="s">
        <v>87</v>
      </c>
      <c r="D185" s="14">
        <f t="shared" ref="D185:D195" si="38">SUM(E185:K185)</f>
        <v>361</v>
      </c>
      <c r="E185" s="17">
        <v>43</v>
      </c>
      <c r="F185" s="17">
        <v>61</v>
      </c>
      <c r="G185" s="17">
        <v>44</v>
      </c>
      <c r="H185" s="17">
        <v>44</v>
      </c>
      <c r="I185" s="6">
        <v>55</v>
      </c>
      <c r="J185" s="6">
        <v>52</v>
      </c>
      <c r="K185" s="7">
        <v>62</v>
      </c>
      <c r="L185" s="8"/>
    </row>
    <row r="186" spans="2:12" s="9" customFormat="1" ht="20.100000000000001" customHeight="1" x14ac:dyDescent="0.2">
      <c r="C186" s="1" t="s">
        <v>88</v>
      </c>
      <c r="D186" s="14">
        <f t="shared" si="38"/>
        <v>95</v>
      </c>
      <c r="E186" s="17">
        <v>16</v>
      </c>
      <c r="F186" s="17">
        <v>11</v>
      </c>
      <c r="G186" s="17">
        <v>16</v>
      </c>
      <c r="H186" s="17">
        <v>11</v>
      </c>
      <c r="I186" s="6">
        <v>11</v>
      </c>
      <c r="J186" s="6">
        <v>17</v>
      </c>
      <c r="K186" s="7">
        <v>13</v>
      </c>
      <c r="L186" s="8"/>
    </row>
    <row r="187" spans="2:12" s="9" customFormat="1" ht="20.100000000000001" customHeight="1" x14ac:dyDescent="0.2">
      <c r="C187" s="1" t="s">
        <v>89</v>
      </c>
      <c r="D187" s="14">
        <f t="shared" si="38"/>
        <v>29</v>
      </c>
      <c r="E187" s="17">
        <v>5</v>
      </c>
      <c r="F187" s="17">
        <v>6</v>
      </c>
      <c r="G187" s="17">
        <v>2</v>
      </c>
      <c r="H187" s="12">
        <v>3</v>
      </c>
      <c r="I187" s="6">
        <v>5</v>
      </c>
      <c r="J187" s="6">
        <v>5</v>
      </c>
      <c r="K187" s="7">
        <v>3</v>
      </c>
      <c r="L187" s="8"/>
    </row>
    <row r="188" spans="2:12" s="9" customFormat="1" ht="20.100000000000001" customHeight="1" x14ac:dyDescent="0.2">
      <c r="C188" s="1" t="s">
        <v>90</v>
      </c>
      <c r="D188" s="14">
        <f>SUM(E188:K188)</f>
        <v>37</v>
      </c>
      <c r="E188" s="17">
        <v>8</v>
      </c>
      <c r="F188" s="17">
        <v>8</v>
      </c>
      <c r="G188" s="12">
        <v>5</v>
      </c>
      <c r="H188" s="17">
        <v>3</v>
      </c>
      <c r="I188" s="6">
        <v>5</v>
      </c>
      <c r="J188" s="6">
        <v>2</v>
      </c>
      <c r="K188" s="7">
        <v>6</v>
      </c>
      <c r="L188" s="8"/>
    </row>
    <row r="189" spans="2:12" s="9" customFormat="1" ht="20.100000000000001" customHeight="1" x14ac:dyDescent="0.2">
      <c r="C189" s="1" t="s">
        <v>91</v>
      </c>
      <c r="D189" s="14">
        <f>SUM(E189:K189)</f>
        <v>9</v>
      </c>
      <c r="E189" s="12">
        <v>1</v>
      </c>
      <c r="F189" s="17">
        <v>2</v>
      </c>
      <c r="G189" s="12">
        <v>1</v>
      </c>
      <c r="H189" s="12" t="s">
        <v>11</v>
      </c>
      <c r="I189" s="12">
        <v>2</v>
      </c>
      <c r="J189" s="12">
        <v>1</v>
      </c>
      <c r="K189" s="15">
        <v>2</v>
      </c>
      <c r="L189" s="8"/>
    </row>
    <row r="190" spans="2:12" s="9" customFormat="1" ht="20.100000000000001" customHeight="1" x14ac:dyDescent="0.2">
      <c r="C190" s="1" t="s">
        <v>518</v>
      </c>
      <c r="D190" s="14">
        <f t="shared" si="38"/>
        <v>16</v>
      </c>
      <c r="E190" s="17">
        <v>3</v>
      </c>
      <c r="F190" s="17">
        <v>1</v>
      </c>
      <c r="G190" s="12">
        <v>1</v>
      </c>
      <c r="H190" s="17">
        <v>5</v>
      </c>
      <c r="I190" s="6">
        <v>4</v>
      </c>
      <c r="J190" s="12" t="s">
        <v>11</v>
      </c>
      <c r="K190" s="7">
        <v>2</v>
      </c>
      <c r="L190" s="8"/>
    </row>
    <row r="191" spans="2:12" s="9" customFormat="1" ht="20.100000000000001" customHeight="1" x14ac:dyDescent="0.2">
      <c r="C191" s="1" t="s">
        <v>92</v>
      </c>
      <c r="D191" s="14">
        <f t="shared" si="38"/>
        <v>9</v>
      </c>
      <c r="E191" s="12" t="s">
        <v>11</v>
      </c>
      <c r="F191" s="12">
        <v>5</v>
      </c>
      <c r="G191" s="17">
        <v>1</v>
      </c>
      <c r="H191" s="12" t="s">
        <v>11</v>
      </c>
      <c r="I191" s="12">
        <v>2</v>
      </c>
      <c r="J191" s="12" t="s">
        <v>11</v>
      </c>
      <c r="K191" s="7">
        <v>1</v>
      </c>
      <c r="L191" s="8"/>
    </row>
    <row r="192" spans="2:12" s="9" customFormat="1" ht="20.100000000000001" customHeight="1" x14ac:dyDescent="0.2">
      <c r="C192" s="1" t="s">
        <v>93</v>
      </c>
      <c r="D192" s="14">
        <f t="shared" si="38"/>
        <v>23</v>
      </c>
      <c r="E192" s="12" t="s">
        <v>11</v>
      </c>
      <c r="F192" s="17">
        <v>7</v>
      </c>
      <c r="G192" s="12">
        <v>3</v>
      </c>
      <c r="H192" s="17">
        <v>4</v>
      </c>
      <c r="I192" s="6">
        <v>3</v>
      </c>
      <c r="J192" s="12">
        <v>2</v>
      </c>
      <c r="K192" s="7">
        <v>4</v>
      </c>
      <c r="L192" s="8"/>
    </row>
    <row r="193" spans="1:12" s="9" customFormat="1" ht="20.100000000000001" customHeight="1" x14ac:dyDescent="0.2">
      <c r="C193" s="1" t="s">
        <v>48</v>
      </c>
      <c r="D193" s="14">
        <f t="shared" si="38"/>
        <v>4</v>
      </c>
      <c r="E193" s="12">
        <v>1</v>
      </c>
      <c r="F193" s="12">
        <v>2</v>
      </c>
      <c r="G193" s="12" t="s">
        <v>11</v>
      </c>
      <c r="H193" s="17">
        <v>1</v>
      </c>
      <c r="I193" s="12" t="s">
        <v>11</v>
      </c>
      <c r="J193" s="12" t="s">
        <v>11</v>
      </c>
      <c r="K193" s="15" t="s">
        <v>11</v>
      </c>
      <c r="L193" s="8"/>
    </row>
    <row r="194" spans="1:12" s="9" customFormat="1" ht="20.100000000000001" customHeight="1" x14ac:dyDescent="0.2">
      <c r="C194" s="1" t="s">
        <v>94</v>
      </c>
      <c r="D194" s="14">
        <f t="shared" si="38"/>
        <v>7</v>
      </c>
      <c r="E194" s="17">
        <v>2</v>
      </c>
      <c r="F194" s="12" t="s">
        <v>11</v>
      </c>
      <c r="G194" s="17">
        <v>1</v>
      </c>
      <c r="H194" s="17">
        <v>1</v>
      </c>
      <c r="I194" s="6">
        <v>2</v>
      </c>
      <c r="J194" s="12" t="s">
        <v>11</v>
      </c>
      <c r="K194" s="7">
        <v>1</v>
      </c>
      <c r="L194" s="8"/>
    </row>
    <row r="195" spans="1:12" s="9" customFormat="1" ht="20.100000000000001" customHeight="1" x14ac:dyDescent="0.2">
      <c r="C195" s="1" t="s">
        <v>95</v>
      </c>
      <c r="D195" s="14">
        <f t="shared" si="38"/>
        <v>3</v>
      </c>
      <c r="E195" s="17">
        <v>1</v>
      </c>
      <c r="F195" s="12" t="s">
        <v>11</v>
      </c>
      <c r="G195" s="12">
        <v>1</v>
      </c>
      <c r="H195" s="12" t="s">
        <v>11</v>
      </c>
      <c r="I195" s="12" t="s">
        <v>11</v>
      </c>
      <c r="J195" s="12">
        <v>1</v>
      </c>
      <c r="K195" s="15" t="s">
        <v>11</v>
      </c>
      <c r="L195" s="8"/>
    </row>
    <row r="196" spans="1:12" s="9" customFormat="1" ht="20.100000000000001" customHeight="1" x14ac:dyDescent="0.2">
      <c r="C196" s="1" t="s">
        <v>96</v>
      </c>
      <c r="D196" s="14">
        <f>SUM(E196:K196)</f>
        <v>155</v>
      </c>
      <c r="E196" s="17">
        <v>28</v>
      </c>
      <c r="F196" s="17">
        <v>16</v>
      </c>
      <c r="G196" s="17">
        <v>20</v>
      </c>
      <c r="H196" s="17">
        <v>23</v>
      </c>
      <c r="I196" s="6">
        <v>29</v>
      </c>
      <c r="J196" s="6">
        <v>22</v>
      </c>
      <c r="K196" s="7">
        <v>17</v>
      </c>
      <c r="L196" s="8"/>
    </row>
    <row r="197" spans="1:12" s="9" customFormat="1" ht="20.100000000000001" customHeight="1" x14ac:dyDescent="0.2">
      <c r="C197" s="1" t="s">
        <v>97</v>
      </c>
      <c r="D197" s="14">
        <f>SUM(E197:K197)</f>
        <v>3</v>
      </c>
      <c r="E197" s="17">
        <v>1</v>
      </c>
      <c r="F197" s="12" t="s">
        <v>11</v>
      </c>
      <c r="G197" s="12" t="s">
        <v>11</v>
      </c>
      <c r="H197" s="12" t="s">
        <v>11</v>
      </c>
      <c r="I197" s="12">
        <v>2</v>
      </c>
      <c r="J197" s="12" t="s">
        <v>11</v>
      </c>
      <c r="K197" s="15" t="s">
        <v>11</v>
      </c>
      <c r="L197" s="8"/>
    </row>
    <row r="198" spans="1:12" s="9" customFormat="1" ht="24.2" customHeight="1" x14ac:dyDescent="0.2">
      <c r="B198" s="27" t="s">
        <v>459</v>
      </c>
      <c r="D198" s="14">
        <f>SUM(E198:K198)</f>
        <v>2739</v>
      </c>
      <c r="E198" s="10">
        <f t="shared" ref="E198:K198" si="39">SUM(E199:E217)</f>
        <v>287</v>
      </c>
      <c r="F198" s="10">
        <f t="shared" si="39"/>
        <v>424</v>
      </c>
      <c r="G198" s="10">
        <f t="shared" si="39"/>
        <v>410</v>
      </c>
      <c r="H198" s="10">
        <f t="shared" si="39"/>
        <v>415</v>
      </c>
      <c r="I198" s="10">
        <f t="shared" si="39"/>
        <v>401</v>
      </c>
      <c r="J198" s="10">
        <f t="shared" si="39"/>
        <v>437</v>
      </c>
      <c r="K198" s="32">
        <f t="shared" si="39"/>
        <v>365</v>
      </c>
      <c r="L198" s="8"/>
    </row>
    <row r="199" spans="1:12" s="9" customFormat="1" ht="20.100000000000001" customHeight="1" x14ac:dyDescent="0.2">
      <c r="C199" s="1" t="s">
        <v>98</v>
      </c>
      <c r="D199" s="14">
        <f t="shared" ref="D199:D202" si="40">SUM(E199:K199)</f>
        <v>2248</v>
      </c>
      <c r="E199" s="17">
        <v>213</v>
      </c>
      <c r="F199" s="17">
        <v>356</v>
      </c>
      <c r="G199" s="17">
        <v>332</v>
      </c>
      <c r="H199" s="17">
        <v>364</v>
      </c>
      <c r="I199" s="6">
        <v>330</v>
      </c>
      <c r="J199" s="6">
        <v>365</v>
      </c>
      <c r="K199" s="7">
        <v>288</v>
      </c>
      <c r="L199" s="8"/>
    </row>
    <row r="200" spans="1:12" s="9" customFormat="1" ht="20.100000000000001" customHeight="1" x14ac:dyDescent="0.2">
      <c r="C200" s="1" t="s">
        <v>99</v>
      </c>
      <c r="D200" s="14">
        <f t="shared" si="40"/>
        <v>1</v>
      </c>
      <c r="E200" s="12" t="s">
        <v>11</v>
      </c>
      <c r="F200" s="12" t="s">
        <v>11</v>
      </c>
      <c r="G200" s="12" t="s">
        <v>11</v>
      </c>
      <c r="H200" s="12" t="s">
        <v>11</v>
      </c>
      <c r="I200" s="12" t="s">
        <v>11</v>
      </c>
      <c r="J200" s="12" t="s">
        <v>11</v>
      </c>
      <c r="K200" s="7">
        <v>1</v>
      </c>
      <c r="L200" s="8"/>
    </row>
    <row r="201" spans="1:12" s="9" customFormat="1" ht="20.100000000000001" customHeight="1" x14ac:dyDescent="0.2">
      <c r="C201" s="1" t="s">
        <v>100</v>
      </c>
      <c r="D201" s="14">
        <f t="shared" si="40"/>
        <v>1</v>
      </c>
      <c r="E201" s="12" t="s">
        <v>11</v>
      </c>
      <c r="F201" s="12" t="s">
        <v>11</v>
      </c>
      <c r="G201" s="12">
        <v>1</v>
      </c>
      <c r="H201" s="12" t="s">
        <v>11</v>
      </c>
      <c r="I201" s="12" t="s">
        <v>11</v>
      </c>
      <c r="J201" s="12" t="s">
        <v>11</v>
      </c>
      <c r="K201" s="15" t="s">
        <v>11</v>
      </c>
      <c r="L201" s="8"/>
    </row>
    <row r="202" spans="1:12" s="9" customFormat="1" ht="20.100000000000001" customHeight="1" x14ac:dyDescent="0.2">
      <c r="C202" s="1" t="s">
        <v>101</v>
      </c>
      <c r="D202" s="14">
        <f t="shared" si="40"/>
        <v>51</v>
      </c>
      <c r="E202" s="17">
        <v>15</v>
      </c>
      <c r="F202" s="17">
        <v>2</v>
      </c>
      <c r="G202" s="17">
        <v>6</v>
      </c>
      <c r="H202" s="17">
        <v>4</v>
      </c>
      <c r="I202" s="6">
        <v>5</v>
      </c>
      <c r="J202" s="6">
        <v>8</v>
      </c>
      <c r="K202" s="7">
        <v>11</v>
      </c>
      <c r="L202" s="8"/>
    </row>
    <row r="203" spans="1:12" s="9" customFormat="1" ht="20.100000000000001" customHeight="1" x14ac:dyDescent="0.2">
      <c r="C203" s="1" t="s">
        <v>102</v>
      </c>
      <c r="D203" s="14">
        <f t="shared" ref="D203" si="41">SUM(E203:K203)</f>
        <v>8</v>
      </c>
      <c r="E203" s="12">
        <v>4</v>
      </c>
      <c r="F203" s="12">
        <v>1</v>
      </c>
      <c r="G203" s="12" t="s">
        <v>11</v>
      </c>
      <c r="H203" s="12" t="s">
        <v>11</v>
      </c>
      <c r="I203" s="6">
        <v>1</v>
      </c>
      <c r="J203" s="12">
        <v>1</v>
      </c>
      <c r="K203" s="15">
        <v>1</v>
      </c>
      <c r="L203" s="8"/>
    </row>
    <row r="204" spans="1:12" s="9" customFormat="1" ht="20.100000000000001" customHeight="1" x14ac:dyDescent="0.2">
      <c r="C204" s="1" t="s">
        <v>103</v>
      </c>
      <c r="D204" s="14">
        <f>SUM(E204:K204)</f>
        <v>139</v>
      </c>
      <c r="E204" s="17">
        <v>24</v>
      </c>
      <c r="F204" s="17">
        <v>16</v>
      </c>
      <c r="G204" s="17">
        <v>26</v>
      </c>
      <c r="H204" s="17">
        <v>13</v>
      </c>
      <c r="I204" s="6">
        <v>20</v>
      </c>
      <c r="J204" s="6">
        <v>16</v>
      </c>
      <c r="K204" s="7">
        <v>24</v>
      </c>
      <c r="L204" s="8"/>
    </row>
    <row r="205" spans="1:12" ht="24.75" customHeight="1" x14ac:dyDescent="0.2">
      <c r="A205" s="48" t="s">
        <v>10</v>
      </c>
      <c r="B205" s="48"/>
      <c r="C205" s="48"/>
      <c r="D205" s="48"/>
      <c r="E205" s="48"/>
      <c r="F205" s="48"/>
      <c r="G205" s="48"/>
      <c r="H205" s="48"/>
      <c r="I205" s="48"/>
      <c r="J205" s="48"/>
      <c r="K205" s="48"/>
    </row>
    <row r="206" spans="1:12" ht="24.75" customHeight="1" x14ac:dyDescent="0.2">
      <c r="A206" s="48" t="s">
        <v>522</v>
      </c>
      <c r="B206" s="48"/>
      <c r="C206" s="48"/>
      <c r="D206" s="48"/>
      <c r="E206" s="48"/>
      <c r="F206" s="48"/>
      <c r="G206" s="48"/>
      <c r="H206" s="48"/>
      <c r="I206" s="48"/>
      <c r="J206" s="48"/>
      <c r="K206" s="48"/>
    </row>
    <row r="207" spans="1:12" ht="21.95" customHeight="1" x14ac:dyDescent="0.2">
      <c r="C207" s="3"/>
      <c r="D207" s="3"/>
      <c r="E207" s="3"/>
      <c r="F207" s="3"/>
      <c r="G207" s="3"/>
      <c r="H207" s="3"/>
      <c r="I207" s="3"/>
      <c r="J207" s="3"/>
      <c r="K207" s="3"/>
    </row>
    <row r="208" spans="1:12" s="5" customFormat="1" ht="27.2" customHeight="1" x14ac:dyDescent="0.2">
      <c r="A208" s="49" t="s">
        <v>523</v>
      </c>
      <c r="B208" s="49"/>
      <c r="C208" s="50"/>
      <c r="D208" s="55" t="s">
        <v>0</v>
      </c>
      <c r="E208" s="56"/>
      <c r="F208" s="56"/>
      <c r="G208" s="56"/>
      <c r="H208" s="56"/>
      <c r="I208" s="56"/>
      <c r="J208" s="56"/>
      <c r="K208" s="56"/>
      <c r="L208" s="4"/>
    </row>
    <row r="209" spans="1:12" s="5" customFormat="1" ht="27.2" customHeight="1" x14ac:dyDescent="0.2">
      <c r="A209" s="51"/>
      <c r="B209" s="51"/>
      <c r="C209" s="52"/>
      <c r="D209" s="57" t="s">
        <v>1</v>
      </c>
      <c r="E209" s="60" t="s">
        <v>2</v>
      </c>
      <c r="F209" s="56"/>
      <c r="G209" s="56"/>
      <c r="H209" s="56"/>
      <c r="I209" s="56"/>
      <c r="J209" s="56"/>
      <c r="K209" s="56"/>
      <c r="L209" s="4"/>
    </row>
    <row r="210" spans="1:12" s="5" customFormat="1" ht="25.5" customHeight="1" x14ac:dyDescent="0.2">
      <c r="A210" s="51"/>
      <c r="B210" s="51"/>
      <c r="C210" s="52"/>
      <c r="D210" s="58"/>
      <c r="E210" s="61" t="s">
        <v>3</v>
      </c>
      <c r="F210" s="61" t="s">
        <v>4</v>
      </c>
      <c r="G210" s="61" t="s">
        <v>5</v>
      </c>
      <c r="H210" s="61" t="s">
        <v>6</v>
      </c>
      <c r="I210" s="61" t="s">
        <v>7</v>
      </c>
      <c r="J210" s="61" t="s">
        <v>8</v>
      </c>
      <c r="K210" s="60" t="s">
        <v>9</v>
      </c>
      <c r="L210" s="4"/>
    </row>
    <row r="211" spans="1:12" s="5" customFormat="1" ht="25.5" customHeight="1" x14ac:dyDescent="0.2">
      <c r="A211" s="53"/>
      <c r="B211" s="53"/>
      <c r="C211" s="54"/>
      <c r="D211" s="59"/>
      <c r="E211" s="62"/>
      <c r="F211" s="62"/>
      <c r="G211" s="62"/>
      <c r="H211" s="62"/>
      <c r="I211" s="62"/>
      <c r="J211" s="62"/>
      <c r="K211" s="63"/>
      <c r="L211" s="4"/>
    </row>
    <row r="212" spans="1:12" s="5" customFormat="1" ht="10.35" customHeight="1" x14ac:dyDescent="0.2">
      <c r="A212" s="40"/>
      <c r="B212" s="40"/>
      <c r="C212" s="41"/>
      <c r="D212" s="42"/>
      <c r="E212" s="43"/>
      <c r="F212" s="43"/>
      <c r="G212" s="43"/>
      <c r="H212" s="43"/>
      <c r="I212" s="43"/>
      <c r="J212" s="43"/>
      <c r="K212" s="44"/>
      <c r="L212" s="4"/>
    </row>
    <row r="213" spans="1:12" s="5" customFormat="1" ht="19.5" customHeight="1" x14ac:dyDescent="0.2">
      <c r="A213" s="40"/>
      <c r="B213" s="27" t="s">
        <v>15</v>
      </c>
      <c r="C213" s="40"/>
      <c r="D213" s="42"/>
      <c r="E213" s="43"/>
      <c r="F213" s="43"/>
      <c r="G213" s="43"/>
      <c r="H213" s="43"/>
      <c r="I213" s="43"/>
      <c r="J213" s="43"/>
      <c r="K213" s="47"/>
      <c r="L213" s="4"/>
    </row>
    <row r="214" spans="1:12" s="9" customFormat="1" ht="20.100000000000001" customHeight="1" x14ac:dyDescent="0.2">
      <c r="C214" s="1" t="s">
        <v>79</v>
      </c>
      <c r="D214" s="14">
        <f t="shared" ref="D214:D222" si="42">SUM(E214:K214)</f>
        <v>52</v>
      </c>
      <c r="E214" s="17">
        <v>5</v>
      </c>
      <c r="F214" s="17">
        <v>10</v>
      </c>
      <c r="G214" s="17">
        <v>6</v>
      </c>
      <c r="H214" s="17">
        <v>7</v>
      </c>
      <c r="I214" s="6">
        <v>8</v>
      </c>
      <c r="J214" s="6">
        <v>7</v>
      </c>
      <c r="K214" s="7">
        <v>9</v>
      </c>
      <c r="L214" s="8"/>
    </row>
    <row r="215" spans="1:12" ht="20.100000000000001" customHeight="1" x14ac:dyDescent="0.2">
      <c r="A215" s="9"/>
      <c r="B215" s="9"/>
      <c r="C215" s="1" t="s">
        <v>104</v>
      </c>
      <c r="D215" s="14">
        <f t="shared" si="42"/>
        <v>15</v>
      </c>
      <c r="E215" s="12">
        <v>4</v>
      </c>
      <c r="F215" s="17">
        <v>3</v>
      </c>
      <c r="G215" s="17">
        <v>3</v>
      </c>
      <c r="H215" s="17">
        <v>1</v>
      </c>
      <c r="I215" s="6">
        <v>1</v>
      </c>
      <c r="J215" s="12" t="s">
        <v>11</v>
      </c>
      <c r="K215" s="7">
        <v>3</v>
      </c>
    </row>
    <row r="216" spans="1:12" s="9" customFormat="1" ht="20.100000000000001" customHeight="1" x14ac:dyDescent="0.2">
      <c r="C216" s="1" t="s">
        <v>105</v>
      </c>
      <c r="D216" s="14">
        <f t="shared" si="42"/>
        <v>10</v>
      </c>
      <c r="E216" s="17">
        <v>2</v>
      </c>
      <c r="F216" s="17">
        <v>1</v>
      </c>
      <c r="G216" s="12">
        <v>1</v>
      </c>
      <c r="H216" s="17">
        <v>2</v>
      </c>
      <c r="I216" s="6">
        <v>1</v>
      </c>
      <c r="J216" s="6">
        <v>1</v>
      </c>
      <c r="K216" s="7">
        <v>2</v>
      </c>
      <c r="L216" s="8"/>
    </row>
    <row r="217" spans="1:12" s="9" customFormat="1" ht="20.100000000000001" customHeight="1" x14ac:dyDescent="0.2">
      <c r="C217" s="1" t="s">
        <v>106</v>
      </c>
      <c r="D217" s="14">
        <f t="shared" si="42"/>
        <v>214</v>
      </c>
      <c r="E217" s="17">
        <v>20</v>
      </c>
      <c r="F217" s="17">
        <v>35</v>
      </c>
      <c r="G217" s="17">
        <v>35</v>
      </c>
      <c r="H217" s="17">
        <v>24</v>
      </c>
      <c r="I217" s="6">
        <v>35</v>
      </c>
      <c r="J217" s="6">
        <v>39</v>
      </c>
      <c r="K217" s="7">
        <v>26</v>
      </c>
      <c r="L217" s="8"/>
    </row>
    <row r="218" spans="1:12" s="9" customFormat="1" ht="24.2" customHeight="1" x14ac:dyDescent="0.2">
      <c r="B218" s="27" t="s">
        <v>458</v>
      </c>
      <c r="D218" s="14">
        <f t="shared" si="42"/>
        <v>187</v>
      </c>
      <c r="E218" s="10">
        <f t="shared" ref="E218:K218" si="43">SUM(E219:E226)</f>
        <v>34</v>
      </c>
      <c r="F218" s="10">
        <f t="shared" si="43"/>
        <v>34</v>
      </c>
      <c r="G218" s="10">
        <f t="shared" si="43"/>
        <v>21</v>
      </c>
      <c r="H218" s="10">
        <f t="shared" si="43"/>
        <v>21</v>
      </c>
      <c r="I218" s="14">
        <f t="shared" si="43"/>
        <v>33</v>
      </c>
      <c r="J218" s="14">
        <f t="shared" si="43"/>
        <v>19</v>
      </c>
      <c r="K218" s="28">
        <f t="shared" si="43"/>
        <v>25</v>
      </c>
      <c r="L218" s="8"/>
    </row>
    <row r="219" spans="1:12" s="9" customFormat="1" ht="20.100000000000001" customHeight="1" x14ac:dyDescent="0.2">
      <c r="C219" s="1" t="s">
        <v>107</v>
      </c>
      <c r="D219" s="14">
        <f t="shared" si="42"/>
        <v>56</v>
      </c>
      <c r="E219" s="17">
        <v>8</v>
      </c>
      <c r="F219" s="17">
        <v>10</v>
      </c>
      <c r="G219" s="17">
        <v>6</v>
      </c>
      <c r="H219" s="17">
        <v>7</v>
      </c>
      <c r="I219" s="6">
        <v>8</v>
      </c>
      <c r="J219" s="6">
        <v>10</v>
      </c>
      <c r="K219" s="7">
        <v>7</v>
      </c>
      <c r="L219" s="8"/>
    </row>
    <row r="220" spans="1:12" s="9" customFormat="1" ht="20.100000000000001" customHeight="1" x14ac:dyDescent="0.2">
      <c r="C220" s="1" t="s">
        <v>108</v>
      </c>
      <c r="D220" s="14">
        <f t="shared" si="42"/>
        <v>5</v>
      </c>
      <c r="E220" s="17">
        <v>3</v>
      </c>
      <c r="F220" s="12" t="s">
        <v>11</v>
      </c>
      <c r="G220" s="12" t="s">
        <v>11</v>
      </c>
      <c r="H220" s="12" t="s">
        <v>11</v>
      </c>
      <c r="I220" s="12">
        <v>1</v>
      </c>
      <c r="J220" s="12">
        <v>1</v>
      </c>
      <c r="K220" s="15" t="s">
        <v>11</v>
      </c>
      <c r="L220" s="8"/>
    </row>
    <row r="221" spans="1:12" s="9" customFormat="1" ht="20.100000000000001" customHeight="1" x14ac:dyDescent="0.2">
      <c r="C221" s="1" t="s">
        <v>109</v>
      </c>
      <c r="D221" s="14">
        <f t="shared" si="42"/>
        <v>25</v>
      </c>
      <c r="E221" s="17">
        <v>8</v>
      </c>
      <c r="F221" s="17">
        <v>4</v>
      </c>
      <c r="G221" s="17">
        <v>2</v>
      </c>
      <c r="H221" s="17">
        <v>3</v>
      </c>
      <c r="I221" s="6">
        <v>3</v>
      </c>
      <c r="J221" s="6">
        <v>1</v>
      </c>
      <c r="K221" s="7">
        <v>4</v>
      </c>
      <c r="L221" s="8"/>
    </row>
    <row r="222" spans="1:12" s="9" customFormat="1" ht="20.100000000000001" customHeight="1" x14ac:dyDescent="0.2">
      <c r="C222" s="1" t="s">
        <v>110</v>
      </c>
      <c r="D222" s="14">
        <f t="shared" si="42"/>
        <v>12</v>
      </c>
      <c r="E222" s="12" t="s">
        <v>11</v>
      </c>
      <c r="F222" s="17">
        <v>3</v>
      </c>
      <c r="G222" s="12">
        <v>2</v>
      </c>
      <c r="H222" s="17">
        <v>1</v>
      </c>
      <c r="I222" s="6">
        <v>4</v>
      </c>
      <c r="J222" s="12" t="s">
        <v>11</v>
      </c>
      <c r="K222" s="7">
        <v>2</v>
      </c>
      <c r="L222" s="8"/>
    </row>
    <row r="223" spans="1:12" s="9" customFormat="1" ht="20.100000000000001" customHeight="1" x14ac:dyDescent="0.2">
      <c r="C223" s="1" t="s">
        <v>111</v>
      </c>
      <c r="D223" s="14">
        <f t="shared" ref="D223:D226" si="44">SUM(E223:K223)</f>
        <v>9</v>
      </c>
      <c r="E223" s="12" t="s">
        <v>11</v>
      </c>
      <c r="F223" s="17">
        <v>4</v>
      </c>
      <c r="G223" s="17">
        <v>1</v>
      </c>
      <c r="H223" s="12" t="s">
        <v>11</v>
      </c>
      <c r="I223" s="12">
        <v>1</v>
      </c>
      <c r="J223" s="12">
        <v>1</v>
      </c>
      <c r="K223" s="15">
        <v>2</v>
      </c>
      <c r="L223" s="8"/>
    </row>
    <row r="224" spans="1:12" s="9" customFormat="1" ht="20.100000000000001" customHeight="1" x14ac:dyDescent="0.2">
      <c r="C224" s="1" t="s">
        <v>112</v>
      </c>
      <c r="D224" s="14">
        <f t="shared" si="44"/>
        <v>2</v>
      </c>
      <c r="E224" s="12" t="s">
        <v>11</v>
      </c>
      <c r="F224" s="12">
        <v>1</v>
      </c>
      <c r="G224" s="12" t="s">
        <v>11</v>
      </c>
      <c r="H224" s="12" t="s">
        <v>11</v>
      </c>
      <c r="I224" s="12">
        <v>1</v>
      </c>
      <c r="J224" s="12" t="s">
        <v>11</v>
      </c>
      <c r="K224" s="15" t="s">
        <v>11</v>
      </c>
      <c r="L224" s="8"/>
    </row>
    <row r="225" spans="2:12" s="9" customFormat="1" ht="20.100000000000001" customHeight="1" x14ac:dyDescent="0.2">
      <c r="C225" s="1" t="s">
        <v>113</v>
      </c>
      <c r="D225" s="14">
        <f t="shared" si="44"/>
        <v>5</v>
      </c>
      <c r="E225" s="12" t="s">
        <v>11</v>
      </c>
      <c r="F225" s="12">
        <v>3</v>
      </c>
      <c r="G225" s="12">
        <v>1</v>
      </c>
      <c r="H225" s="12" t="s">
        <v>11</v>
      </c>
      <c r="I225" s="12">
        <v>1</v>
      </c>
      <c r="J225" s="12" t="s">
        <v>11</v>
      </c>
      <c r="K225" s="15" t="s">
        <v>11</v>
      </c>
      <c r="L225" s="8"/>
    </row>
    <row r="226" spans="2:12" s="9" customFormat="1" ht="20.100000000000001" customHeight="1" x14ac:dyDescent="0.2">
      <c r="C226" s="1" t="s">
        <v>114</v>
      </c>
      <c r="D226" s="14">
        <f t="shared" si="44"/>
        <v>73</v>
      </c>
      <c r="E226" s="17">
        <v>15</v>
      </c>
      <c r="F226" s="17">
        <v>9</v>
      </c>
      <c r="G226" s="17">
        <v>9</v>
      </c>
      <c r="H226" s="17">
        <v>10</v>
      </c>
      <c r="I226" s="6">
        <v>14</v>
      </c>
      <c r="J226" s="6">
        <v>6</v>
      </c>
      <c r="K226" s="7">
        <v>10</v>
      </c>
      <c r="L226" s="8"/>
    </row>
    <row r="227" spans="2:12" s="9" customFormat="1" ht="24.2" customHeight="1" x14ac:dyDescent="0.2">
      <c r="B227" s="27" t="s">
        <v>457</v>
      </c>
      <c r="D227" s="14">
        <f>SUM(E227:K227)</f>
        <v>81</v>
      </c>
      <c r="E227" s="10">
        <f>SUM(E228:E231)</f>
        <v>14</v>
      </c>
      <c r="F227" s="10">
        <f t="shared" ref="F227:K227" si="45">SUM(F228:F231)</f>
        <v>9</v>
      </c>
      <c r="G227" s="10">
        <f t="shared" si="45"/>
        <v>7</v>
      </c>
      <c r="H227" s="10">
        <f t="shared" si="45"/>
        <v>9</v>
      </c>
      <c r="I227" s="10">
        <f t="shared" si="45"/>
        <v>7</v>
      </c>
      <c r="J227" s="10">
        <f t="shared" si="45"/>
        <v>20</v>
      </c>
      <c r="K227" s="32">
        <f t="shared" si="45"/>
        <v>15</v>
      </c>
      <c r="L227" s="8"/>
    </row>
    <row r="228" spans="2:12" s="9" customFormat="1" ht="20.100000000000001" customHeight="1" x14ac:dyDescent="0.2">
      <c r="C228" s="1" t="s">
        <v>115</v>
      </c>
      <c r="D228" s="14">
        <f t="shared" ref="D228:D231" si="46">SUM(E228:K228)</f>
        <v>43</v>
      </c>
      <c r="E228" s="17">
        <v>7</v>
      </c>
      <c r="F228" s="17">
        <v>4</v>
      </c>
      <c r="G228" s="17">
        <v>2</v>
      </c>
      <c r="H228" s="17">
        <v>3</v>
      </c>
      <c r="I228" s="6">
        <v>6</v>
      </c>
      <c r="J228" s="6">
        <v>12</v>
      </c>
      <c r="K228" s="7">
        <v>9</v>
      </c>
      <c r="L228" s="8"/>
    </row>
    <row r="229" spans="2:12" s="9" customFormat="1" ht="20.100000000000001" customHeight="1" x14ac:dyDescent="0.2">
      <c r="C229" s="1" t="s">
        <v>116</v>
      </c>
      <c r="D229" s="14">
        <f t="shared" si="46"/>
        <v>20</v>
      </c>
      <c r="E229" s="17">
        <v>2</v>
      </c>
      <c r="F229" s="17">
        <v>2</v>
      </c>
      <c r="G229" s="17">
        <v>3</v>
      </c>
      <c r="H229" s="17">
        <v>3</v>
      </c>
      <c r="I229" s="12">
        <v>1</v>
      </c>
      <c r="J229" s="6">
        <v>7</v>
      </c>
      <c r="K229" s="7">
        <v>2</v>
      </c>
      <c r="L229" s="8"/>
    </row>
    <row r="230" spans="2:12" s="9" customFormat="1" ht="20.100000000000001" customHeight="1" x14ac:dyDescent="0.2">
      <c r="C230" s="1" t="s">
        <v>117</v>
      </c>
      <c r="D230" s="14">
        <f t="shared" si="46"/>
        <v>3</v>
      </c>
      <c r="E230" s="12" t="s">
        <v>11</v>
      </c>
      <c r="F230" s="17">
        <v>1</v>
      </c>
      <c r="G230" s="17">
        <v>1</v>
      </c>
      <c r="H230" s="17">
        <v>1</v>
      </c>
      <c r="I230" s="12" t="s">
        <v>11</v>
      </c>
      <c r="J230" s="12" t="s">
        <v>11</v>
      </c>
      <c r="K230" s="15" t="s">
        <v>11</v>
      </c>
      <c r="L230" s="8"/>
    </row>
    <row r="231" spans="2:12" s="9" customFormat="1" ht="20.100000000000001" customHeight="1" x14ac:dyDescent="0.2">
      <c r="C231" s="1" t="s">
        <v>118</v>
      </c>
      <c r="D231" s="14">
        <f t="shared" si="46"/>
        <v>15</v>
      </c>
      <c r="E231" s="17">
        <v>5</v>
      </c>
      <c r="F231" s="17">
        <v>2</v>
      </c>
      <c r="G231" s="17">
        <v>1</v>
      </c>
      <c r="H231" s="12">
        <v>2</v>
      </c>
      <c r="I231" s="12" t="s">
        <v>11</v>
      </c>
      <c r="J231" s="12">
        <v>1</v>
      </c>
      <c r="K231" s="15">
        <v>4</v>
      </c>
      <c r="L231" s="8"/>
    </row>
    <row r="232" spans="2:12" s="9" customFormat="1" ht="24.2" customHeight="1" x14ac:dyDescent="0.2">
      <c r="B232" s="27" t="s">
        <v>456</v>
      </c>
      <c r="D232" s="14">
        <f t="shared" ref="D232:D238" si="47">SUM(E232:K232)</f>
        <v>38</v>
      </c>
      <c r="E232" s="10">
        <f t="shared" ref="E232:K232" si="48">SUM(E233:E237)</f>
        <v>9</v>
      </c>
      <c r="F232" s="10">
        <f t="shared" si="48"/>
        <v>6</v>
      </c>
      <c r="G232" s="10">
        <f t="shared" si="48"/>
        <v>2</v>
      </c>
      <c r="H232" s="10">
        <f t="shared" si="48"/>
        <v>7</v>
      </c>
      <c r="I232" s="14">
        <f t="shared" si="48"/>
        <v>4</v>
      </c>
      <c r="J232" s="14">
        <f t="shared" si="48"/>
        <v>5</v>
      </c>
      <c r="K232" s="28">
        <f t="shared" si="48"/>
        <v>5</v>
      </c>
      <c r="L232" s="8"/>
    </row>
    <row r="233" spans="2:12" s="9" customFormat="1" ht="20.100000000000001" customHeight="1" x14ac:dyDescent="0.2">
      <c r="C233" s="1" t="s">
        <v>119</v>
      </c>
      <c r="D233" s="14">
        <f t="shared" si="47"/>
        <v>5</v>
      </c>
      <c r="E233" s="17">
        <v>2</v>
      </c>
      <c r="F233" s="12" t="s">
        <v>11</v>
      </c>
      <c r="G233" s="12" t="s">
        <v>11</v>
      </c>
      <c r="H233" s="17">
        <v>1</v>
      </c>
      <c r="I233" s="12" t="s">
        <v>11</v>
      </c>
      <c r="J233" s="6">
        <v>2</v>
      </c>
      <c r="K233" s="15" t="s">
        <v>11</v>
      </c>
      <c r="L233" s="8"/>
    </row>
    <row r="234" spans="2:12" s="9" customFormat="1" ht="20.100000000000001" customHeight="1" x14ac:dyDescent="0.2">
      <c r="C234" s="1" t="s">
        <v>120</v>
      </c>
      <c r="D234" s="14">
        <f t="shared" si="47"/>
        <v>10</v>
      </c>
      <c r="E234" s="17">
        <v>3</v>
      </c>
      <c r="F234" s="17">
        <v>1</v>
      </c>
      <c r="G234" s="12" t="s">
        <v>11</v>
      </c>
      <c r="H234" s="12">
        <v>3</v>
      </c>
      <c r="I234" s="6">
        <v>2</v>
      </c>
      <c r="J234" s="12" t="s">
        <v>11</v>
      </c>
      <c r="K234" s="7">
        <v>1</v>
      </c>
      <c r="L234" s="8"/>
    </row>
    <row r="235" spans="2:12" s="9" customFormat="1" ht="20.100000000000001" customHeight="1" x14ac:dyDescent="0.2">
      <c r="C235" s="1" t="s">
        <v>121</v>
      </c>
      <c r="D235" s="14">
        <f t="shared" si="47"/>
        <v>2</v>
      </c>
      <c r="E235" s="12" t="s">
        <v>11</v>
      </c>
      <c r="F235" s="12" t="s">
        <v>11</v>
      </c>
      <c r="G235" s="12" t="s">
        <v>11</v>
      </c>
      <c r="H235" s="12">
        <v>1</v>
      </c>
      <c r="I235" s="12" t="s">
        <v>11</v>
      </c>
      <c r="J235" s="12" t="s">
        <v>11</v>
      </c>
      <c r="K235" s="15">
        <v>1</v>
      </c>
      <c r="L235" s="8"/>
    </row>
    <row r="236" spans="2:12" s="9" customFormat="1" ht="20.100000000000001" customHeight="1" x14ac:dyDescent="0.2">
      <c r="C236" s="1" t="s">
        <v>122</v>
      </c>
      <c r="D236" s="14">
        <f t="shared" si="47"/>
        <v>1</v>
      </c>
      <c r="E236" s="12" t="s">
        <v>11</v>
      </c>
      <c r="F236" s="12" t="s">
        <v>11</v>
      </c>
      <c r="G236" s="12" t="s">
        <v>11</v>
      </c>
      <c r="H236" s="12" t="s">
        <v>11</v>
      </c>
      <c r="I236" s="12" t="s">
        <v>11</v>
      </c>
      <c r="J236" s="12" t="s">
        <v>11</v>
      </c>
      <c r="K236" s="15">
        <v>1</v>
      </c>
      <c r="L236" s="8"/>
    </row>
    <row r="237" spans="2:12" s="9" customFormat="1" ht="20.100000000000001" customHeight="1" x14ac:dyDescent="0.2">
      <c r="C237" s="1" t="s">
        <v>123</v>
      </c>
      <c r="D237" s="14">
        <f t="shared" si="47"/>
        <v>20</v>
      </c>
      <c r="E237" s="17">
        <v>4</v>
      </c>
      <c r="F237" s="17">
        <v>5</v>
      </c>
      <c r="G237" s="12">
        <v>2</v>
      </c>
      <c r="H237" s="17">
        <v>2</v>
      </c>
      <c r="I237" s="6">
        <v>2</v>
      </c>
      <c r="J237" s="6">
        <v>3</v>
      </c>
      <c r="K237" s="7">
        <v>2</v>
      </c>
      <c r="L237" s="8"/>
    </row>
    <row r="238" spans="2:12" s="9" customFormat="1" ht="24.2" customHeight="1" x14ac:dyDescent="0.2">
      <c r="B238" s="27" t="s">
        <v>455</v>
      </c>
      <c r="D238" s="14">
        <f t="shared" si="47"/>
        <v>79</v>
      </c>
      <c r="E238" s="10">
        <f t="shared" ref="E238:K238" si="49">SUM(E239:E255)</f>
        <v>15</v>
      </c>
      <c r="F238" s="10">
        <f t="shared" si="49"/>
        <v>12</v>
      </c>
      <c r="G238" s="10">
        <f t="shared" si="49"/>
        <v>13</v>
      </c>
      <c r="H238" s="10">
        <f t="shared" si="49"/>
        <v>12</v>
      </c>
      <c r="I238" s="10">
        <f t="shared" si="49"/>
        <v>8</v>
      </c>
      <c r="J238" s="10">
        <f t="shared" si="49"/>
        <v>9</v>
      </c>
      <c r="K238" s="32">
        <f t="shared" si="49"/>
        <v>10</v>
      </c>
      <c r="L238" s="8"/>
    </row>
    <row r="239" spans="2:12" s="9" customFormat="1" ht="20.100000000000001" customHeight="1" x14ac:dyDescent="0.2">
      <c r="C239" s="1" t="s">
        <v>124</v>
      </c>
      <c r="D239" s="14">
        <f t="shared" ref="D239:D277" si="50">SUM(E239:K239)</f>
        <v>24</v>
      </c>
      <c r="E239" s="17">
        <v>4</v>
      </c>
      <c r="F239" s="17">
        <v>4</v>
      </c>
      <c r="G239" s="17">
        <v>5</v>
      </c>
      <c r="H239" s="17">
        <v>3</v>
      </c>
      <c r="I239" s="6">
        <v>2</v>
      </c>
      <c r="J239" s="6">
        <v>2</v>
      </c>
      <c r="K239" s="7">
        <v>4</v>
      </c>
      <c r="L239" s="8"/>
    </row>
    <row r="240" spans="2:12" s="9" customFormat="1" ht="20.100000000000001" customHeight="1" x14ac:dyDescent="0.2">
      <c r="C240" s="1" t="s">
        <v>125</v>
      </c>
      <c r="D240" s="14">
        <f t="shared" si="50"/>
        <v>5</v>
      </c>
      <c r="E240" s="12" t="s">
        <v>11</v>
      </c>
      <c r="F240" s="12">
        <v>1</v>
      </c>
      <c r="G240" s="12">
        <v>1</v>
      </c>
      <c r="H240" s="12">
        <v>1</v>
      </c>
      <c r="I240" s="12">
        <v>1</v>
      </c>
      <c r="J240" s="12" t="s">
        <v>11</v>
      </c>
      <c r="K240" s="15">
        <v>1</v>
      </c>
      <c r="L240" s="8"/>
    </row>
    <row r="241" spans="1:12" s="9" customFormat="1" ht="20.100000000000001" customHeight="1" x14ac:dyDescent="0.2">
      <c r="C241" s="1" t="s">
        <v>126</v>
      </c>
      <c r="D241" s="14">
        <f t="shared" si="50"/>
        <v>6</v>
      </c>
      <c r="E241" s="12">
        <v>4</v>
      </c>
      <c r="F241" s="12">
        <v>1</v>
      </c>
      <c r="G241" s="12" t="s">
        <v>11</v>
      </c>
      <c r="H241" s="12">
        <v>1</v>
      </c>
      <c r="I241" s="12" t="s">
        <v>11</v>
      </c>
      <c r="J241" s="12" t="s">
        <v>11</v>
      </c>
      <c r="K241" s="15" t="s">
        <v>11</v>
      </c>
      <c r="L241" s="8"/>
    </row>
    <row r="242" spans="1:12" s="9" customFormat="1" ht="20.100000000000001" customHeight="1" x14ac:dyDescent="0.2">
      <c r="C242" s="1" t="s">
        <v>127</v>
      </c>
      <c r="D242" s="14">
        <f t="shared" si="50"/>
        <v>10</v>
      </c>
      <c r="E242" s="12">
        <v>3</v>
      </c>
      <c r="F242" s="12">
        <v>1</v>
      </c>
      <c r="G242" s="12" t="s">
        <v>11</v>
      </c>
      <c r="H242" s="12">
        <v>2</v>
      </c>
      <c r="I242" s="12">
        <v>1</v>
      </c>
      <c r="J242" s="12">
        <v>2</v>
      </c>
      <c r="K242" s="7">
        <v>1</v>
      </c>
      <c r="L242" s="8"/>
    </row>
    <row r="243" spans="1:12" s="9" customFormat="1" ht="20.100000000000001" customHeight="1" x14ac:dyDescent="0.2">
      <c r="C243" s="1" t="s">
        <v>128</v>
      </c>
      <c r="D243" s="14">
        <f t="shared" si="50"/>
        <v>11</v>
      </c>
      <c r="E243" s="12" t="s">
        <v>11</v>
      </c>
      <c r="F243" s="12">
        <v>3</v>
      </c>
      <c r="G243" s="17">
        <v>2</v>
      </c>
      <c r="H243" s="17">
        <v>1</v>
      </c>
      <c r="I243" s="12">
        <v>3</v>
      </c>
      <c r="J243" s="6">
        <v>2</v>
      </c>
      <c r="K243" s="15" t="s">
        <v>11</v>
      </c>
      <c r="L243" s="8"/>
    </row>
    <row r="244" spans="1:12" s="9" customFormat="1" ht="20.100000000000001" customHeight="1" x14ac:dyDescent="0.2">
      <c r="C244" s="1" t="s">
        <v>129</v>
      </c>
      <c r="D244" s="14">
        <f>SUM(E244:K244)</f>
        <v>4</v>
      </c>
      <c r="E244" s="12">
        <v>2</v>
      </c>
      <c r="F244" s="12" t="s">
        <v>11</v>
      </c>
      <c r="G244" s="12" t="s">
        <v>11</v>
      </c>
      <c r="H244" s="12" t="s">
        <v>11</v>
      </c>
      <c r="I244" s="12">
        <v>1</v>
      </c>
      <c r="J244" s="12">
        <v>1</v>
      </c>
      <c r="K244" s="15" t="s">
        <v>11</v>
      </c>
      <c r="L244" s="8"/>
    </row>
    <row r="245" spans="1:12" s="9" customFormat="1" ht="20.100000000000001" customHeight="1" x14ac:dyDescent="0.2">
      <c r="C245" s="1" t="s">
        <v>130</v>
      </c>
      <c r="D245" s="14">
        <f>SUM(E245:K245)</f>
        <v>2</v>
      </c>
      <c r="E245" s="12">
        <v>1</v>
      </c>
      <c r="F245" s="12" t="s">
        <v>11</v>
      </c>
      <c r="G245" s="12" t="s">
        <v>11</v>
      </c>
      <c r="H245" s="12">
        <v>1</v>
      </c>
      <c r="I245" s="12" t="s">
        <v>11</v>
      </c>
      <c r="J245" s="12" t="s">
        <v>11</v>
      </c>
      <c r="K245" s="15" t="s">
        <v>11</v>
      </c>
      <c r="L245" s="8"/>
    </row>
    <row r="246" spans="1:12" ht="24.75" customHeight="1" x14ac:dyDescent="0.2">
      <c r="A246" s="48" t="s">
        <v>10</v>
      </c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2" ht="24.75" customHeight="1" x14ac:dyDescent="0.2">
      <c r="A247" s="48" t="s">
        <v>522</v>
      </c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2" ht="21.95" customHeight="1" x14ac:dyDescent="0.2">
      <c r="C248" s="3"/>
      <c r="D248" s="3"/>
      <c r="E248" s="3"/>
      <c r="F248" s="3"/>
      <c r="G248" s="3"/>
      <c r="H248" s="3"/>
      <c r="I248" s="3"/>
      <c r="J248" s="3"/>
      <c r="K248" s="3"/>
    </row>
    <row r="249" spans="1:12" s="5" customFormat="1" ht="27.2" customHeight="1" x14ac:dyDescent="0.2">
      <c r="A249" s="49" t="s">
        <v>523</v>
      </c>
      <c r="B249" s="49"/>
      <c r="C249" s="50"/>
      <c r="D249" s="55" t="s">
        <v>0</v>
      </c>
      <c r="E249" s="56"/>
      <c r="F249" s="56"/>
      <c r="G249" s="56"/>
      <c r="H249" s="56"/>
      <c r="I249" s="56"/>
      <c r="J249" s="56"/>
      <c r="K249" s="56"/>
      <c r="L249" s="4"/>
    </row>
    <row r="250" spans="1:12" s="5" customFormat="1" ht="27.2" customHeight="1" x14ac:dyDescent="0.2">
      <c r="A250" s="51"/>
      <c r="B250" s="51"/>
      <c r="C250" s="52"/>
      <c r="D250" s="57" t="s">
        <v>1</v>
      </c>
      <c r="E250" s="60" t="s">
        <v>2</v>
      </c>
      <c r="F250" s="56"/>
      <c r="G250" s="56"/>
      <c r="H250" s="56"/>
      <c r="I250" s="56"/>
      <c r="J250" s="56"/>
      <c r="K250" s="56"/>
      <c r="L250" s="4"/>
    </row>
    <row r="251" spans="1:12" s="5" customFormat="1" ht="25.5" customHeight="1" x14ac:dyDescent="0.2">
      <c r="A251" s="51"/>
      <c r="B251" s="51"/>
      <c r="C251" s="52"/>
      <c r="D251" s="58"/>
      <c r="E251" s="61" t="s">
        <v>3</v>
      </c>
      <c r="F251" s="61" t="s">
        <v>4</v>
      </c>
      <c r="G251" s="61" t="s">
        <v>5</v>
      </c>
      <c r="H251" s="61" t="s">
        <v>6</v>
      </c>
      <c r="I251" s="61" t="s">
        <v>7</v>
      </c>
      <c r="J251" s="61" t="s">
        <v>8</v>
      </c>
      <c r="K251" s="60" t="s">
        <v>9</v>
      </c>
      <c r="L251" s="4"/>
    </row>
    <row r="252" spans="1:12" s="5" customFormat="1" ht="25.5" customHeight="1" x14ac:dyDescent="0.2">
      <c r="A252" s="53"/>
      <c r="B252" s="53"/>
      <c r="C252" s="54"/>
      <c r="D252" s="59"/>
      <c r="E252" s="62"/>
      <c r="F252" s="62"/>
      <c r="G252" s="62"/>
      <c r="H252" s="62"/>
      <c r="I252" s="62"/>
      <c r="J252" s="62"/>
      <c r="K252" s="63"/>
      <c r="L252" s="4"/>
    </row>
    <row r="253" spans="1:12" s="5" customFormat="1" ht="10.35" customHeight="1" x14ac:dyDescent="0.2">
      <c r="A253" s="40"/>
      <c r="B253" s="40"/>
      <c r="C253" s="41"/>
      <c r="D253" s="42"/>
      <c r="E253" s="43"/>
      <c r="F253" s="43"/>
      <c r="G253" s="43"/>
      <c r="H253" s="43"/>
      <c r="I253" s="43"/>
      <c r="J253" s="43"/>
      <c r="K253" s="44"/>
      <c r="L253" s="4"/>
    </row>
    <row r="254" spans="1:12" s="5" customFormat="1" ht="24.2" customHeight="1" x14ac:dyDescent="0.2">
      <c r="A254" s="40"/>
      <c r="B254" s="45" t="s">
        <v>16</v>
      </c>
      <c r="C254" s="40"/>
      <c r="D254" s="42"/>
      <c r="E254" s="43"/>
      <c r="F254" s="43"/>
      <c r="G254" s="43"/>
      <c r="H254" s="43"/>
      <c r="I254" s="43"/>
      <c r="J254" s="43"/>
      <c r="K254" s="44"/>
      <c r="L254" s="4"/>
    </row>
    <row r="255" spans="1:12" s="9" customFormat="1" ht="20.100000000000001" customHeight="1" x14ac:dyDescent="0.2">
      <c r="C255" s="1" t="s">
        <v>131</v>
      </c>
      <c r="D255" s="14">
        <f t="shared" ref="D255:D259" si="51">SUM(E255:K255)</f>
        <v>17</v>
      </c>
      <c r="E255" s="17">
        <v>1</v>
      </c>
      <c r="F255" s="17">
        <v>2</v>
      </c>
      <c r="G255" s="12">
        <v>5</v>
      </c>
      <c r="H255" s="12">
        <v>3</v>
      </c>
      <c r="I255" s="12" t="s">
        <v>11</v>
      </c>
      <c r="J255" s="6">
        <v>2</v>
      </c>
      <c r="K255" s="15">
        <v>4</v>
      </c>
      <c r="L255" s="8"/>
    </row>
    <row r="256" spans="1:12" s="9" customFormat="1" ht="24.2" customHeight="1" x14ac:dyDescent="0.2">
      <c r="B256" s="27" t="s">
        <v>135</v>
      </c>
      <c r="D256" s="14">
        <f t="shared" si="51"/>
        <v>70</v>
      </c>
      <c r="E256" s="10">
        <f t="shared" ref="E256:K256" si="52">SUM(E257:E261)</f>
        <v>12</v>
      </c>
      <c r="F256" s="10">
        <f t="shared" si="52"/>
        <v>9</v>
      </c>
      <c r="G256" s="10">
        <f t="shared" si="52"/>
        <v>5</v>
      </c>
      <c r="H256" s="10">
        <f t="shared" si="52"/>
        <v>9</v>
      </c>
      <c r="I256" s="10">
        <f t="shared" si="52"/>
        <v>14</v>
      </c>
      <c r="J256" s="10">
        <f t="shared" si="52"/>
        <v>13</v>
      </c>
      <c r="K256" s="32">
        <f t="shared" si="52"/>
        <v>8</v>
      </c>
      <c r="L256" s="8"/>
    </row>
    <row r="257" spans="1:12" s="9" customFormat="1" ht="20.100000000000001" customHeight="1" x14ac:dyDescent="0.2">
      <c r="C257" s="1" t="s">
        <v>132</v>
      </c>
      <c r="D257" s="14">
        <f t="shared" si="51"/>
        <v>12</v>
      </c>
      <c r="E257" s="17">
        <v>3</v>
      </c>
      <c r="F257" s="12">
        <v>2</v>
      </c>
      <c r="G257" s="12">
        <v>1</v>
      </c>
      <c r="H257" s="12" t="s">
        <v>11</v>
      </c>
      <c r="I257" s="6">
        <v>2</v>
      </c>
      <c r="J257" s="12">
        <v>3</v>
      </c>
      <c r="K257" s="7">
        <v>1</v>
      </c>
      <c r="L257" s="8"/>
    </row>
    <row r="258" spans="1:12" s="9" customFormat="1" ht="20.100000000000001" customHeight="1" x14ac:dyDescent="0.2">
      <c r="C258" s="1" t="s">
        <v>133</v>
      </c>
      <c r="D258" s="14">
        <f t="shared" si="51"/>
        <v>11</v>
      </c>
      <c r="E258" s="12">
        <v>3</v>
      </c>
      <c r="F258" s="12" t="s">
        <v>11</v>
      </c>
      <c r="G258" s="12" t="s">
        <v>11</v>
      </c>
      <c r="H258" s="12" t="s">
        <v>11</v>
      </c>
      <c r="I258" s="6">
        <v>3</v>
      </c>
      <c r="J258" s="12">
        <v>3</v>
      </c>
      <c r="K258" s="7">
        <v>2</v>
      </c>
      <c r="L258" s="8"/>
    </row>
    <row r="259" spans="1:12" s="9" customFormat="1" ht="20.100000000000001" customHeight="1" x14ac:dyDescent="0.2">
      <c r="C259" s="1" t="s">
        <v>134</v>
      </c>
      <c r="D259" s="14">
        <f t="shared" si="51"/>
        <v>1</v>
      </c>
      <c r="E259" s="12" t="s">
        <v>11</v>
      </c>
      <c r="F259" s="12" t="s">
        <v>11</v>
      </c>
      <c r="G259" s="17">
        <v>1</v>
      </c>
      <c r="H259" s="12" t="s">
        <v>11</v>
      </c>
      <c r="I259" s="12" t="s">
        <v>11</v>
      </c>
      <c r="J259" s="12" t="s">
        <v>11</v>
      </c>
      <c r="K259" s="15" t="s">
        <v>11</v>
      </c>
      <c r="L259" s="8"/>
    </row>
    <row r="260" spans="1:12" s="9" customFormat="1" ht="20.100000000000001" customHeight="1" x14ac:dyDescent="0.2">
      <c r="C260" s="1" t="s">
        <v>135</v>
      </c>
      <c r="D260" s="14">
        <f>SUM(E260:K260)</f>
        <v>45</v>
      </c>
      <c r="E260" s="17">
        <v>6</v>
      </c>
      <c r="F260" s="17">
        <v>6</v>
      </c>
      <c r="G260" s="17">
        <v>3</v>
      </c>
      <c r="H260" s="17">
        <v>9</v>
      </c>
      <c r="I260" s="6">
        <v>9</v>
      </c>
      <c r="J260" s="6">
        <v>7</v>
      </c>
      <c r="K260" s="7">
        <v>5</v>
      </c>
      <c r="L260" s="8"/>
    </row>
    <row r="261" spans="1:12" s="9" customFormat="1" ht="20.100000000000001" customHeight="1" x14ac:dyDescent="0.2">
      <c r="C261" s="1" t="s">
        <v>129</v>
      </c>
      <c r="D261" s="14">
        <f>SUM(E261:K261)</f>
        <v>1</v>
      </c>
      <c r="E261" s="12" t="s">
        <v>11</v>
      </c>
      <c r="F261" s="12">
        <v>1</v>
      </c>
      <c r="G261" s="12" t="s">
        <v>11</v>
      </c>
      <c r="H261" s="12" t="s">
        <v>11</v>
      </c>
      <c r="I261" s="12" t="s">
        <v>11</v>
      </c>
      <c r="J261" s="12" t="s">
        <v>11</v>
      </c>
      <c r="K261" s="15" t="s">
        <v>11</v>
      </c>
      <c r="L261" s="8"/>
    </row>
    <row r="262" spans="1:12" s="9" customFormat="1" ht="24.2" customHeight="1" x14ac:dyDescent="0.2">
      <c r="B262" s="27" t="s">
        <v>139</v>
      </c>
      <c r="D262" s="14">
        <f>SUM(E262:K262)</f>
        <v>85</v>
      </c>
      <c r="E262" s="10">
        <f t="shared" ref="E262:K262" si="53">SUM(E263:E267)</f>
        <v>15</v>
      </c>
      <c r="F262" s="10">
        <f t="shared" si="53"/>
        <v>15</v>
      </c>
      <c r="G262" s="10">
        <f t="shared" si="53"/>
        <v>11</v>
      </c>
      <c r="H262" s="10">
        <f t="shared" si="53"/>
        <v>11</v>
      </c>
      <c r="I262" s="14">
        <f t="shared" si="53"/>
        <v>11</v>
      </c>
      <c r="J262" s="14">
        <f t="shared" si="53"/>
        <v>13</v>
      </c>
      <c r="K262" s="28">
        <f t="shared" si="53"/>
        <v>9</v>
      </c>
      <c r="L262" s="8"/>
    </row>
    <row r="263" spans="1:12" s="9" customFormat="1" ht="20.100000000000001" customHeight="1" x14ac:dyDescent="0.2">
      <c r="C263" s="1" t="s">
        <v>136</v>
      </c>
      <c r="D263" s="14">
        <f t="shared" si="50"/>
        <v>14</v>
      </c>
      <c r="E263" s="17">
        <v>3</v>
      </c>
      <c r="F263" s="12">
        <v>3</v>
      </c>
      <c r="G263" s="17">
        <v>3</v>
      </c>
      <c r="H263" s="17">
        <v>2</v>
      </c>
      <c r="I263" s="12">
        <v>2</v>
      </c>
      <c r="J263" s="6">
        <v>1</v>
      </c>
      <c r="K263" s="15" t="s">
        <v>11</v>
      </c>
      <c r="L263" s="8"/>
    </row>
    <row r="264" spans="1:12" s="9" customFormat="1" ht="20.100000000000001" customHeight="1" x14ac:dyDescent="0.2">
      <c r="C264" s="1" t="s">
        <v>137</v>
      </c>
      <c r="D264" s="14">
        <f t="shared" si="50"/>
        <v>2</v>
      </c>
      <c r="E264" s="17">
        <v>1</v>
      </c>
      <c r="F264" s="12" t="s">
        <v>11</v>
      </c>
      <c r="G264" s="17">
        <v>1</v>
      </c>
      <c r="H264" s="12" t="s">
        <v>11</v>
      </c>
      <c r="I264" s="12" t="s">
        <v>11</v>
      </c>
      <c r="J264" s="12" t="s">
        <v>11</v>
      </c>
      <c r="K264" s="15" t="s">
        <v>11</v>
      </c>
      <c r="L264" s="8"/>
    </row>
    <row r="265" spans="1:12" s="9" customFormat="1" ht="20.100000000000001" customHeight="1" x14ac:dyDescent="0.2">
      <c r="C265" s="1" t="s">
        <v>138</v>
      </c>
      <c r="D265" s="14">
        <f t="shared" si="50"/>
        <v>35</v>
      </c>
      <c r="E265" s="17">
        <v>6</v>
      </c>
      <c r="F265" s="17">
        <v>7</v>
      </c>
      <c r="G265" s="17">
        <v>3</v>
      </c>
      <c r="H265" s="17">
        <v>5</v>
      </c>
      <c r="I265" s="6">
        <v>3</v>
      </c>
      <c r="J265" s="6">
        <v>7</v>
      </c>
      <c r="K265" s="7">
        <v>4</v>
      </c>
      <c r="L265" s="8"/>
    </row>
    <row r="266" spans="1:12" s="9" customFormat="1" ht="20.100000000000001" customHeight="1" x14ac:dyDescent="0.2">
      <c r="C266" s="1" t="s">
        <v>47</v>
      </c>
      <c r="D266" s="14">
        <f t="shared" si="50"/>
        <v>20</v>
      </c>
      <c r="E266" s="17">
        <v>4</v>
      </c>
      <c r="F266" s="17">
        <v>1</v>
      </c>
      <c r="G266" s="17">
        <v>3</v>
      </c>
      <c r="H266" s="17">
        <v>2</v>
      </c>
      <c r="I266" s="6">
        <v>4</v>
      </c>
      <c r="J266" s="6">
        <v>4</v>
      </c>
      <c r="K266" s="7">
        <v>2</v>
      </c>
      <c r="L266" s="8"/>
    </row>
    <row r="267" spans="1:12" ht="20.100000000000001" customHeight="1" x14ac:dyDescent="0.2">
      <c r="A267" s="9"/>
      <c r="B267" s="9"/>
      <c r="C267" s="1" t="s">
        <v>139</v>
      </c>
      <c r="D267" s="14">
        <f t="shared" si="50"/>
        <v>14</v>
      </c>
      <c r="E267" s="17">
        <v>1</v>
      </c>
      <c r="F267" s="17">
        <v>4</v>
      </c>
      <c r="G267" s="17">
        <v>1</v>
      </c>
      <c r="H267" s="17">
        <v>2</v>
      </c>
      <c r="I267" s="6">
        <v>2</v>
      </c>
      <c r="J267" s="6">
        <v>1</v>
      </c>
      <c r="K267" s="7">
        <v>3</v>
      </c>
    </row>
    <row r="268" spans="1:12" ht="24.2" customHeight="1" x14ac:dyDescent="0.2">
      <c r="A268" s="9"/>
      <c r="B268" s="27" t="s">
        <v>454</v>
      </c>
      <c r="C268" s="9"/>
      <c r="D268" s="14">
        <f t="shared" si="50"/>
        <v>98</v>
      </c>
      <c r="E268" s="10">
        <f t="shared" ref="E268:K268" si="54">SUM(E269:E277)</f>
        <v>14</v>
      </c>
      <c r="F268" s="10">
        <f t="shared" si="54"/>
        <v>14</v>
      </c>
      <c r="G268" s="10">
        <f t="shared" si="54"/>
        <v>12</v>
      </c>
      <c r="H268" s="10">
        <f t="shared" si="54"/>
        <v>8</v>
      </c>
      <c r="I268" s="10">
        <f t="shared" si="54"/>
        <v>8</v>
      </c>
      <c r="J268" s="10">
        <f t="shared" si="54"/>
        <v>15</v>
      </c>
      <c r="K268" s="27">
        <f t="shared" si="54"/>
        <v>27</v>
      </c>
    </row>
    <row r="269" spans="1:12" ht="20.100000000000001" customHeight="1" x14ac:dyDescent="0.2">
      <c r="A269" s="9"/>
      <c r="B269" s="9"/>
      <c r="C269" s="1" t="s">
        <v>140</v>
      </c>
      <c r="D269" s="14">
        <f t="shared" si="50"/>
        <v>44</v>
      </c>
      <c r="E269" s="17">
        <v>3</v>
      </c>
      <c r="F269" s="17">
        <v>5</v>
      </c>
      <c r="G269" s="17">
        <v>8</v>
      </c>
      <c r="H269" s="17">
        <v>5</v>
      </c>
      <c r="I269" s="6">
        <v>5</v>
      </c>
      <c r="J269" s="6">
        <v>6</v>
      </c>
      <c r="K269" s="7">
        <v>12</v>
      </c>
    </row>
    <row r="270" spans="1:12" ht="20.100000000000001" customHeight="1" x14ac:dyDescent="0.2">
      <c r="A270" s="9"/>
      <c r="B270" s="9"/>
      <c r="C270" s="1" t="s">
        <v>141</v>
      </c>
      <c r="D270" s="14">
        <f t="shared" si="50"/>
        <v>25</v>
      </c>
      <c r="E270" s="12">
        <v>6</v>
      </c>
      <c r="F270" s="11">
        <v>5</v>
      </c>
      <c r="G270" s="12">
        <v>2</v>
      </c>
      <c r="H270" s="11">
        <v>1</v>
      </c>
      <c r="I270" s="6">
        <v>1</v>
      </c>
      <c r="J270" s="6">
        <v>1</v>
      </c>
      <c r="K270" s="7">
        <v>9</v>
      </c>
    </row>
    <row r="271" spans="1:12" ht="20.100000000000001" customHeight="1" x14ac:dyDescent="0.2">
      <c r="A271" s="9"/>
      <c r="B271" s="9"/>
      <c r="C271" s="1" t="s">
        <v>142</v>
      </c>
      <c r="D271" s="14">
        <f t="shared" si="50"/>
        <v>7</v>
      </c>
      <c r="E271" s="12" t="s">
        <v>11</v>
      </c>
      <c r="F271" s="12" t="s">
        <v>11</v>
      </c>
      <c r="G271" s="12" t="s">
        <v>11</v>
      </c>
      <c r="H271" s="12" t="s">
        <v>11</v>
      </c>
      <c r="I271" s="12">
        <v>1</v>
      </c>
      <c r="J271" s="12">
        <v>3</v>
      </c>
      <c r="K271" s="7">
        <v>3</v>
      </c>
    </row>
    <row r="272" spans="1:12" ht="20.100000000000001" customHeight="1" x14ac:dyDescent="0.2">
      <c r="A272" s="9"/>
      <c r="B272" s="9"/>
      <c r="C272" s="1" t="s">
        <v>143</v>
      </c>
      <c r="D272" s="14">
        <f t="shared" si="50"/>
        <v>3</v>
      </c>
      <c r="E272" s="12">
        <v>1</v>
      </c>
      <c r="F272" s="12">
        <v>1</v>
      </c>
      <c r="G272" s="12" t="s">
        <v>11</v>
      </c>
      <c r="H272" s="12" t="s">
        <v>11</v>
      </c>
      <c r="I272" s="12" t="s">
        <v>11</v>
      </c>
      <c r="J272" s="12">
        <v>1</v>
      </c>
      <c r="K272" s="15" t="s">
        <v>11</v>
      </c>
    </row>
    <row r="273" spans="1:11" ht="20.100000000000001" customHeight="1" x14ac:dyDescent="0.2">
      <c r="A273" s="9"/>
      <c r="B273" s="9"/>
      <c r="C273" s="1" t="s">
        <v>144</v>
      </c>
      <c r="D273" s="14">
        <f t="shared" si="50"/>
        <v>1</v>
      </c>
      <c r="E273" s="12" t="s">
        <v>11</v>
      </c>
      <c r="F273" s="12" t="s">
        <v>11</v>
      </c>
      <c r="G273" s="12">
        <v>1</v>
      </c>
      <c r="H273" s="12" t="s">
        <v>11</v>
      </c>
      <c r="I273" s="12" t="s">
        <v>11</v>
      </c>
      <c r="J273" s="12" t="s">
        <v>11</v>
      </c>
      <c r="K273" s="15" t="s">
        <v>11</v>
      </c>
    </row>
    <row r="274" spans="1:11" ht="20.100000000000001" customHeight="1" x14ac:dyDescent="0.2">
      <c r="A274" s="9"/>
      <c r="B274" s="9"/>
      <c r="C274" s="1" t="s">
        <v>145</v>
      </c>
      <c r="D274" s="14">
        <f t="shared" si="50"/>
        <v>2</v>
      </c>
      <c r="E274" s="12" t="s">
        <v>11</v>
      </c>
      <c r="F274" s="12">
        <v>1</v>
      </c>
      <c r="G274" s="12" t="s">
        <v>11</v>
      </c>
      <c r="H274" s="12" t="s">
        <v>11</v>
      </c>
      <c r="I274" s="12" t="s">
        <v>11</v>
      </c>
      <c r="J274" s="12">
        <v>1</v>
      </c>
      <c r="K274" s="15" t="s">
        <v>11</v>
      </c>
    </row>
    <row r="275" spans="1:11" ht="20.100000000000001" customHeight="1" x14ac:dyDescent="0.2">
      <c r="A275" s="9"/>
      <c r="B275" s="9"/>
      <c r="C275" s="1" t="s">
        <v>146</v>
      </c>
      <c r="D275" s="14">
        <f t="shared" si="50"/>
        <v>1</v>
      </c>
      <c r="E275" s="12" t="s">
        <v>11</v>
      </c>
      <c r="F275" s="12" t="s">
        <v>11</v>
      </c>
      <c r="G275" s="12" t="s">
        <v>11</v>
      </c>
      <c r="H275" s="12">
        <v>1</v>
      </c>
      <c r="I275" s="12" t="s">
        <v>11</v>
      </c>
      <c r="J275" s="12" t="s">
        <v>11</v>
      </c>
      <c r="K275" s="15" t="s">
        <v>11</v>
      </c>
    </row>
    <row r="276" spans="1:11" ht="20.100000000000001" customHeight="1" x14ac:dyDescent="0.2">
      <c r="A276" s="9"/>
      <c r="B276" s="9"/>
      <c r="C276" s="1" t="s">
        <v>147</v>
      </c>
      <c r="D276" s="14">
        <f t="shared" si="50"/>
        <v>5</v>
      </c>
      <c r="E276" s="11">
        <v>1</v>
      </c>
      <c r="F276" s="12" t="s">
        <v>11</v>
      </c>
      <c r="G276" s="12" t="s">
        <v>11</v>
      </c>
      <c r="H276" s="12" t="s">
        <v>11</v>
      </c>
      <c r="I276" s="12">
        <v>1</v>
      </c>
      <c r="J276" s="12">
        <v>1</v>
      </c>
      <c r="K276" s="15">
        <v>2</v>
      </c>
    </row>
    <row r="277" spans="1:11" ht="19.5" customHeight="1" x14ac:dyDescent="0.2">
      <c r="C277" s="1" t="s">
        <v>148</v>
      </c>
      <c r="D277" s="14">
        <f t="shared" si="50"/>
        <v>10</v>
      </c>
      <c r="E277" s="11">
        <v>3</v>
      </c>
      <c r="F277" s="12">
        <v>2</v>
      </c>
      <c r="G277" s="11">
        <v>1</v>
      </c>
      <c r="H277" s="11">
        <v>1</v>
      </c>
      <c r="I277" s="12" t="s">
        <v>11</v>
      </c>
      <c r="J277" s="17">
        <v>2</v>
      </c>
      <c r="K277" s="8">
        <v>1</v>
      </c>
    </row>
    <row r="278" spans="1:11" ht="24.75" customHeight="1" x14ac:dyDescent="0.2">
      <c r="A278" s="27" t="s">
        <v>453</v>
      </c>
      <c r="D278" s="14">
        <f t="shared" ref="D278:K278" si="55">SUM(D279+D294)</f>
        <v>226</v>
      </c>
      <c r="E278" s="14">
        <f t="shared" si="55"/>
        <v>39</v>
      </c>
      <c r="F278" s="14">
        <f t="shared" si="55"/>
        <v>31</v>
      </c>
      <c r="G278" s="14">
        <f t="shared" si="55"/>
        <v>30</v>
      </c>
      <c r="H278" s="14">
        <f t="shared" si="55"/>
        <v>31</v>
      </c>
      <c r="I278" s="14">
        <f t="shared" si="55"/>
        <v>29</v>
      </c>
      <c r="J278" s="14">
        <f t="shared" si="55"/>
        <v>33</v>
      </c>
      <c r="K278" s="28">
        <f t="shared" si="55"/>
        <v>33</v>
      </c>
    </row>
    <row r="279" spans="1:11" ht="24.2" customHeight="1" x14ac:dyDescent="0.2">
      <c r="B279" s="27" t="s">
        <v>149</v>
      </c>
      <c r="D279" s="14">
        <f>SUM(E279:K279)</f>
        <v>122</v>
      </c>
      <c r="E279" s="36">
        <f t="shared" ref="E279:K279" si="56">SUM(E280:E285)</f>
        <v>18</v>
      </c>
      <c r="F279" s="36">
        <f t="shared" si="56"/>
        <v>19</v>
      </c>
      <c r="G279" s="35">
        <f t="shared" si="56"/>
        <v>16</v>
      </c>
      <c r="H279" s="36">
        <f t="shared" si="56"/>
        <v>18</v>
      </c>
      <c r="I279" s="36">
        <f t="shared" si="56"/>
        <v>16</v>
      </c>
      <c r="J279" s="36">
        <f t="shared" si="56"/>
        <v>18</v>
      </c>
      <c r="K279" s="37">
        <f t="shared" si="56"/>
        <v>17</v>
      </c>
    </row>
    <row r="280" spans="1:11" ht="20.100000000000001" customHeight="1" x14ac:dyDescent="0.2">
      <c r="C280" s="1" t="s">
        <v>149</v>
      </c>
      <c r="D280" s="14">
        <f t="shared" ref="D280:D282" si="57">SUM(E280:K280)</f>
        <v>1</v>
      </c>
      <c r="E280" s="12">
        <v>1</v>
      </c>
      <c r="F280" s="12" t="s">
        <v>11</v>
      </c>
      <c r="G280" s="12" t="s">
        <v>11</v>
      </c>
      <c r="H280" s="12" t="s">
        <v>11</v>
      </c>
      <c r="I280" s="12" t="s">
        <v>11</v>
      </c>
      <c r="J280" s="12" t="s">
        <v>11</v>
      </c>
      <c r="K280" s="15" t="s">
        <v>11</v>
      </c>
    </row>
    <row r="281" spans="1:11" ht="20.100000000000001" customHeight="1" x14ac:dyDescent="0.2">
      <c r="C281" s="1" t="s">
        <v>150</v>
      </c>
      <c r="D281" s="14">
        <f t="shared" si="57"/>
        <v>12</v>
      </c>
      <c r="E281" s="12">
        <v>1</v>
      </c>
      <c r="F281" s="11">
        <v>2</v>
      </c>
      <c r="G281" s="12" t="s">
        <v>11</v>
      </c>
      <c r="H281" s="11">
        <v>3</v>
      </c>
      <c r="I281" s="17">
        <v>2</v>
      </c>
      <c r="J281" s="17">
        <v>1</v>
      </c>
      <c r="K281" s="15">
        <v>3</v>
      </c>
    </row>
    <row r="282" spans="1:11" ht="20.100000000000001" customHeight="1" x14ac:dyDescent="0.2">
      <c r="C282" s="1" t="s">
        <v>151</v>
      </c>
      <c r="D282" s="14">
        <f t="shared" si="57"/>
        <v>27</v>
      </c>
      <c r="E282" s="11">
        <v>5</v>
      </c>
      <c r="F282" s="12">
        <v>2</v>
      </c>
      <c r="G282" s="11">
        <v>2</v>
      </c>
      <c r="H282" s="11">
        <v>4</v>
      </c>
      <c r="I282" s="17">
        <v>3</v>
      </c>
      <c r="J282" s="17">
        <v>6</v>
      </c>
      <c r="K282" s="8">
        <v>5</v>
      </c>
    </row>
    <row r="283" spans="1:11" ht="20.100000000000001" customHeight="1" x14ac:dyDescent="0.2">
      <c r="C283" s="1" t="s">
        <v>152</v>
      </c>
      <c r="D283" s="14">
        <f>SUM(E283:K283)</f>
        <v>1</v>
      </c>
      <c r="E283" s="12" t="s">
        <v>11</v>
      </c>
      <c r="F283" s="12" t="s">
        <v>11</v>
      </c>
      <c r="G283" s="12" t="s">
        <v>11</v>
      </c>
      <c r="H283" s="12">
        <v>1</v>
      </c>
      <c r="I283" s="12" t="s">
        <v>11</v>
      </c>
      <c r="J283" s="12" t="s">
        <v>11</v>
      </c>
      <c r="K283" s="15" t="s">
        <v>11</v>
      </c>
    </row>
    <row r="284" spans="1:11" ht="20.100000000000001" customHeight="1" x14ac:dyDescent="0.2">
      <c r="C284" s="1" t="s">
        <v>153</v>
      </c>
      <c r="D284" s="14">
        <f>SUM(E284:K284)</f>
        <v>3</v>
      </c>
      <c r="E284" s="12" t="s">
        <v>11</v>
      </c>
      <c r="F284" s="12" t="s">
        <v>11</v>
      </c>
      <c r="G284" s="12">
        <v>1</v>
      </c>
      <c r="H284" s="12">
        <v>1</v>
      </c>
      <c r="I284" s="12" t="s">
        <v>11</v>
      </c>
      <c r="J284" s="12" t="s">
        <v>11</v>
      </c>
      <c r="K284" s="15">
        <v>1</v>
      </c>
    </row>
    <row r="285" spans="1:11" ht="20.100000000000001" customHeight="1" x14ac:dyDescent="0.2">
      <c r="C285" s="1" t="s">
        <v>154</v>
      </c>
      <c r="D285" s="14">
        <f>SUM(E285:K285)</f>
        <v>78</v>
      </c>
      <c r="E285" s="12">
        <v>11</v>
      </c>
      <c r="F285" s="11">
        <v>15</v>
      </c>
      <c r="G285" s="11">
        <v>13</v>
      </c>
      <c r="H285" s="11">
        <v>9</v>
      </c>
      <c r="I285" s="17">
        <v>11</v>
      </c>
      <c r="J285" s="17">
        <v>11</v>
      </c>
      <c r="K285" s="8">
        <v>8</v>
      </c>
    </row>
    <row r="286" spans="1:11" ht="24.75" customHeight="1" x14ac:dyDescent="0.2">
      <c r="A286" s="48" t="s">
        <v>10</v>
      </c>
      <c r="B286" s="48"/>
      <c r="C286" s="48"/>
      <c r="D286" s="48"/>
      <c r="E286" s="48"/>
      <c r="F286" s="48"/>
      <c r="G286" s="48"/>
      <c r="H286" s="48"/>
      <c r="I286" s="48"/>
      <c r="J286" s="48"/>
      <c r="K286" s="48"/>
    </row>
    <row r="287" spans="1:11" ht="24.75" customHeight="1" x14ac:dyDescent="0.2">
      <c r="A287" s="48" t="s">
        <v>522</v>
      </c>
      <c r="B287" s="48"/>
      <c r="C287" s="48"/>
      <c r="D287" s="48"/>
      <c r="E287" s="48"/>
      <c r="F287" s="48"/>
      <c r="G287" s="48"/>
      <c r="H287" s="48"/>
      <c r="I287" s="48"/>
      <c r="J287" s="48"/>
      <c r="K287" s="48"/>
    </row>
    <row r="288" spans="1:11" ht="21.95" customHeight="1" x14ac:dyDescent="0.2">
      <c r="C288" s="3"/>
      <c r="D288" s="3"/>
      <c r="E288" s="3"/>
      <c r="F288" s="3"/>
      <c r="G288" s="3"/>
      <c r="H288" s="3"/>
      <c r="I288" s="3"/>
      <c r="J288" s="3"/>
      <c r="K288" s="3"/>
    </row>
    <row r="289" spans="1:12" s="5" customFormat="1" ht="27.2" customHeight="1" x14ac:dyDescent="0.2">
      <c r="A289" s="49" t="s">
        <v>523</v>
      </c>
      <c r="B289" s="49"/>
      <c r="C289" s="50"/>
      <c r="D289" s="55" t="s">
        <v>0</v>
      </c>
      <c r="E289" s="56"/>
      <c r="F289" s="56"/>
      <c r="G289" s="56"/>
      <c r="H289" s="56"/>
      <c r="I289" s="56"/>
      <c r="J289" s="56"/>
      <c r="K289" s="56"/>
      <c r="L289" s="4"/>
    </row>
    <row r="290" spans="1:12" s="5" customFormat="1" ht="27.2" customHeight="1" x14ac:dyDescent="0.2">
      <c r="A290" s="51"/>
      <c r="B290" s="51"/>
      <c r="C290" s="52"/>
      <c r="D290" s="57" t="s">
        <v>1</v>
      </c>
      <c r="E290" s="60" t="s">
        <v>2</v>
      </c>
      <c r="F290" s="56"/>
      <c r="G290" s="56"/>
      <c r="H290" s="56"/>
      <c r="I290" s="56"/>
      <c r="J290" s="56"/>
      <c r="K290" s="56"/>
      <c r="L290" s="4"/>
    </row>
    <row r="291" spans="1:12" s="5" customFormat="1" ht="25.5" customHeight="1" x14ac:dyDescent="0.2">
      <c r="A291" s="51"/>
      <c r="B291" s="51"/>
      <c r="C291" s="52"/>
      <c r="D291" s="58"/>
      <c r="E291" s="61" t="s">
        <v>3</v>
      </c>
      <c r="F291" s="61" t="s">
        <v>4</v>
      </c>
      <c r="G291" s="61" t="s">
        <v>5</v>
      </c>
      <c r="H291" s="61" t="s">
        <v>6</v>
      </c>
      <c r="I291" s="61" t="s">
        <v>7</v>
      </c>
      <c r="J291" s="61" t="s">
        <v>8</v>
      </c>
      <c r="K291" s="60" t="s">
        <v>9</v>
      </c>
      <c r="L291" s="4"/>
    </row>
    <row r="292" spans="1:12" s="5" customFormat="1" ht="25.5" customHeight="1" x14ac:dyDescent="0.2">
      <c r="A292" s="53"/>
      <c r="B292" s="53"/>
      <c r="C292" s="54"/>
      <c r="D292" s="59"/>
      <c r="E292" s="62"/>
      <c r="F292" s="62"/>
      <c r="G292" s="62"/>
      <c r="H292" s="62"/>
      <c r="I292" s="62"/>
      <c r="J292" s="62"/>
      <c r="K292" s="63"/>
      <c r="L292" s="4"/>
    </row>
    <row r="293" spans="1:12" s="5" customFormat="1" ht="10.35" customHeight="1" x14ac:dyDescent="0.2">
      <c r="A293" s="40"/>
      <c r="B293" s="40"/>
      <c r="C293" s="41"/>
      <c r="D293" s="42"/>
      <c r="E293" s="43"/>
      <c r="F293" s="43"/>
      <c r="G293" s="43"/>
      <c r="H293" s="43"/>
      <c r="I293" s="43"/>
      <c r="J293" s="43"/>
      <c r="K293" s="44"/>
      <c r="L293" s="4"/>
    </row>
    <row r="294" spans="1:12" ht="24.2" customHeight="1" x14ac:dyDescent="0.2">
      <c r="B294" s="27" t="s">
        <v>156</v>
      </c>
      <c r="D294" s="14">
        <f>SUM(E294:K294)</f>
        <v>104</v>
      </c>
      <c r="E294" s="36">
        <f t="shared" ref="E294:K294" si="58">SUM(E295:E298)</f>
        <v>21</v>
      </c>
      <c r="F294" s="36">
        <f t="shared" si="58"/>
        <v>12</v>
      </c>
      <c r="G294" s="35">
        <f t="shared" si="58"/>
        <v>14</v>
      </c>
      <c r="H294" s="36">
        <f t="shared" si="58"/>
        <v>13</v>
      </c>
      <c r="I294" s="36">
        <f t="shared" si="58"/>
        <v>13</v>
      </c>
      <c r="J294" s="36">
        <f t="shared" si="58"/>
        <v>15</v>
      </c>
      <c r="K294" s="37">
        <f t="shared" si="58"/>
        <v>16</v>
      </c>
    </row>
    <row r="295" spans="1:12" ht="20.100000000000001" customHeight="1" x14ac:dyDescent="0.2">
      <c r="C295" s="1" t="s">
        <v>155</v>
      </c>
      <c r="D295" s="14">
        <f t="shared" ref="D295:D296" si="59">SUM(E295:K295)</f>
        <v>3</v>
      </c>
      <c r="E295" s="12" t="s">
        <v>11</v>
      </c>
      <c r="F295" s="12" t="s">
        <v>11</v>
      </c>
      <c r="G295" s="12">
        <v>1</v>
      </c>
      <c r="H295" s="12" t="s">
        <v>11</v>
      </c>
      <c r="I295" s="12">
        <v>1</v>
      </c>
      <c r="J295" s="12" t="s">
        <v>11</v>
      </c>
      <c r="K295" s="16">
        <v>1</v>
      </c>
    </row>
    <row r="296" spans="1:12" ht="20.100000000000001" customHeight="1" x14ac:dyDescent="0.2">
      <c r="C296" s="1" t="s">
        <v>156</v>
      </c>
      <c r="D296" s="14">
        <f t="shared" si="59"/>
        <v>1</v>
      </c>
      <c r="E296" s="12" t="s">
        <v>11</v>
      </c>
      <c r="F296" s="12" t="s">
        <v>11</v>
      </c>
      <c r="G296" s="12">
        <v>1</v>
      </c>
      <c r="H296" s="12" t="s">
        <v>11</v>
      </c>
      <c r="I296" s="12" t="s">
        <v>11</v>
      </c>
      <c r="J296" s="12" t="s">
        <v>11</v>
      </c>
      <c r="K296" s="15" t="s">
        <v>11</v>
      </c>
    </row>
    <row r="297" spans="1:12" ht="20.100000000000001" customHeight="1" x14ac:dyDescent="0.2">
      <c r="C297" s="1" t="s">
        <v>157</v>
      </c>
      <c r="D297" s="14">
        <f>SUM(E297:K297)</f>
        <v>19</v>
      </c>
      <c r="E297" s="11">
        <v>4</v>
      </c>
      <c r="F297" s="12">
        <v>3</v>
      </c>
      <c r="G297" s="11">
        <v>2</v>
      </c>
      <c r="H297" s="11">
        <v>2</v>
      </c>
      <c r="I297" s="17">
        <v>3</v>
      </c>
      <c r="J297" s="17">
        <v>2</v>
      </c>
      <c r="K297" s="8">
        <v>3</v>
      </c>
    </row>
    <row r="298" spans="1:12" ht="20.100000000000001" customHeight="1" x14ac:dyDescent="0.2">
      <c r="C298" s="1" t="s">
        <v>158</v>
      </c>
      <c r="D298" s="14">
        <f>SUM(E298:K298)</f>
        <v>81</v>
      </c>
      <c r="E298" s="11">
        <v>17</v>
      </c>
      <c r="F298" s="11">
        <v>9</v>
      </c>
      <c r="G298" s="11">
        <v>10</v>
      </c>
      <c r="H298" s="11">
        <v>11</v>
      </c>
      <c r="I298" s="17">
        <v>9</v>
      </c>
      <c r="J298" s="17">
        <v>13</v>
      </c>
      <c r="K298" s="8">
        <v>12</v>
      </c>
    </row>
    <row r="299" spans="1:12" ht="24.75" customHeight="1" x14ac:dyDescent="0.2">
      <c r="A299" s="5" t="s">
        <v>323</v>
      </c>
      <c r="B299" s="27"/>
      <c r="C299" s="5"/>
      <c r="D299" s="14">
        <f>SUM(D300+D306+D310+D316+D323+D340+D349)</f>
        <v>1001</v>
      </c>
      <c r="E299" s="36">
        <f t="shared" ref="E299:K299" si="60">SUM(E300,E306,E310,E316,E323,E340,E349)</f>
        <v>147</v>
      </c>
      <c r="F299" s="36">
        <f t="shared" si="60"/>
        <v>114</v>
      </c>
      <c r="G299" s="35">
        <f t="shared" si="60"/>
        <v>141</v>
      </c>
      <c r="H299" s="36">
        <f t="shared" si="60"/>
        <v>122</v>
      </c>
      <c r="I299" s="36">
        <f t="shared" si="60"/>
        <v>160</v>
      </c>
      <c r="J299" s="36">
        <f t="shared" si="60"/>
        <v>150</v>
      </c>
      <c r="K299" s="37">
        <f t="shared" si="60"/>
        <v>167</v>
      </c>
    </row>
    <row r="300" spans="1:12" ht="24.2" customHeight="1" x14ac:dyDescent="0.2">
      <c r="B300" s="27" t="s">
        <v>452</v>
      </c>
      <c r="D300" s="14">
        <f>SUM(E300:K300)</f>
        <v>697</v>
      </c>
      <c r="E300" s="36">
        <f t="shared" ref="E300:K300" si="61">SUM(E301:E305)</f>
        <v>84</v>
      </c>
      <c r="F300" s="36">
        <f t="shared" si="61"/>
        <v>79</v>
      </c>
      <c r="G300" s="35">
        <f t="shared" si="61"/>
        <v>103</v>
      </c>
      <c r="H300" s="36">
        <f t="shared" si="61"/>
        <v>95</v>
      </c>
      <c r="I300" s="36">
        <f t="shared" si="61"/>
        <v>124</v>
      </c>
      <c r="J300" s="36">
        <f t="shared" si="61"/>
        <v>116</v>
      </c>
      <c r="K300" s="37">
        <f t="shared" si="61"/>
        <v>96</v>
      </c>
    </row>
    <row r="301" spans="1:12" ht="20.100000000000001" customHeight="1" x14ac:dyDescent="0.2">
      <c r="C301" s="1" t="s">
        <v>159</v>
      </c>
      <c r="D301" s="14">
        <f>SUM(E301:K301)</f>
        <v>486</v>
      </c>
      <c r="E301" s="11">
        <v>47</v>
      </c>
      <c r="F301" s="11">
        <v>55</v>
      </c>
      <c r="G301" s="11">
        <v>74</v>
      </c>
      <c r="H301" s="11">
        <v>68</v>
      </c>
      <c r="I301" s="17">
        <v>92</v>
      </c>
      <c r="J301" s="17">
        <v>87</v>
      </c>
      <c r="K301" s="8">
        <v>63</v>
      </c>
    </row>
    <row r="302" spans="1:12" ht="20.100000000000001" customHeight="1" x14ac:dyDescent="0.2">
      <c r="C302" s="1" t="s">
        <v>160</v>
      </c>
      <c r="D302" s="14">
        <f t="shared" ref="D302:D312" si="62">SUM(E302:K302)</f>
        <v>100</v>
      </c>
      <c r="E302" s="11">
        <v>19</v>
      </c>
      <c r="F302" s="11">
        <v>8</v>
      </c>
      <c r="G302" s="11">
        <v>16</v>
      </c>
      <c r="H302" s="11">
        <v>7</v>
      </c>
      <c r="I302" s="17">
        <v>17</v>
      </c>
      <c r="J302" s="17">
        <v>17</v>
      </c>
      <c r="K302" s="8">
        <v>16</v>
      </c>
    </row>
    <row r="303" spans="1:12" ht="20.100000000000001" customHeight="1" x14ac:dyDescent="0.2">
      <c r="C303" s="1" t="s">
        <v>161</v>
      </c>
      <c r="D303" s="14">
        <f t="shared" si="62"/>
        <v>46</v>
      </c>
      <c r="E303" s="11">
        <v>9</v>
      </c>
      <c r="F303" s="11">
        <v>9</v>
      </c>
      <c r="G303" s="11">
        <v>6</v>
      </c>
      <c r="H303" s="11">
        <v>8</v>
      </c>
      <c r="I303" s="17">
        <v>5</v>
      </c>
      <c r="J303" s="17">
        <v>2</v>
      </c>
      <c r="K303" s="8">
        <v>7</v>
      </c>
    </row>
    <row r="304" spans="1:12" ht="20.100000000000001" customHeight="1" x14ac:dyDescent="0.2">
      <c r="C304" s="1" t="s">
        <v>162</v>
      </c>
      <c r="D304" s="14">
        <f t="shared" si="62"/>
        <v>42</v>
      </c>
      <c r="E304" s="11">
        <v>7</v>
      </c>
      <c r="F304" s="11">
        <v>6</v>
      </c>
      <c r="G304" s="11">
        <v>4</v>
      </c>
      <c r="H304" s="11">
        <v>8</v>
      </c>
      <c r="I304" s="17">
        <v>5</v>
      </c>
      <c r="J304" s="17">
        <v>7</v>
      </c>
      <c r="K304" s="8">
        <v>5</v>
      </c>
    </row>
    <row r="305" spans="2:12" ht="20.100000000000001" customHeight="1" x14ac:dyDescent="0.2">
      <c r="C305" s="1" t="s">
        <v>163</v>
      </c>
      <c r="D305" s="14">
        <f t="shared" si="62"/>
        <v>23</v>
      </c>
      <c r="E305" s="11">
        <v>2</v>
      </c>
      <c r="F305" s="11">
        <v>1</v>
      </c>
      <c r="G305" s="11">
        <v>3</v>
      </c>
      <c r="H305" s="11">
        <v>4</v>
      </c>
      <c r="I305" s="17">
        <v>5</v>
      </c>
      <c r="J305" s="17">
        <v>3</v>
      </c>
      <c r="K305" s="8">
        <v>5</v>
      </c>
    </row>
    <row r="306" spans="2:12" ht="24.2" customHeight="1" x14ac:dyDescent="0.2">
      <c r="B306" s="27" t="s">
        <v>451</v>
      </c>
      <c r="D306" s="14">
        <f t="shared" si="62"/>
        <v>8</v>
      </c>
      <c r="E306" s="36">
        <f t="shared" ref="E306:J306" si="63">SUM(E307:E309)</f>
        <v>3</v>
      </c>
      <c r="F306" s="35" t="s">
        <v>11</v>
      </c>
      <c r="G306" s="36">
        <f t="shared" si="63"/>
        <v>2</v>
      </c>
      <c r="H306" s="36">
        <f t="shared" si="63"/>
        <v>1</v>
      </c>
      <c r="I306" s="35" t="s">
        <v>11</v>
      </c>
      <c r="J306" s="36">
        <f t="shared" si="63"/>
        <v>2</v>
      </c>
      <c r="K306" s="39" t="s">
        <v>11</v>
      </c>
    </row>
    <row r="307" spans="2:12" ht="20.100000000000001" customHeight="1" x14ac:dyDescent="0.2">
      <c r="C307" s="1" t="s">
        <v>164</v>
      </c>
      <c r="D307" s="14">
        <f t="shared" si="62"/>
        <v>5</v>
      </c>
      <c r="E307" s="11">
        <v>2</v>
      </c>
      <c r="F307" s="12" t="s">
        <v>11</v>
      </c>
      <c r="G307" s="12">
        <v>2</v>
      </c>
      <c r="H307" s="12">
        <v>1</v>
      </c>
      <c r="I307" s="12" t="s">
        <v>11</v>
      </c>
      <c r="J307" s="12" t="s">
        <v>11</v>
      </c>
      <c r="K307" s="15" t="s">
        <v>11</v>
      </c>
    </row>
    <row r="308" spans="2:12" ht="20.100000000000001" customHeight="1" x14ac:dyDescent="0.2">
      <c r="C308" s="1" t="s">
        <v>165</v>
      </c>
      <c r="D308" s="14">
        <f t="shared" si="62"/>
        <v>1</v>
      </c>
      <c r="E308" s="11">
        <v>1</v>
      </c>
      <c r="F308" s="12" t="s">
        <v>11</v>
      </c>
      <c r="G308" s="12" t="s">
        <v>11</v>
      </c>
      <c r="H308" s="12" t="s">
        <v>11</v>
      </c>
      <c r="I308" s="12" t="s">
        <v>11</v>
      </c>
      <c r="J308" s="12" t="s">
        <v>11</v>
      </c>
      <c r="K308" s="15" t="s">
        <v>11</v>
      </c>
    </row>
    <row r="309" spans="2:12" ht="20.100000000000001" customHeight="1" x14ac:dyDescent="0.2">
      <c r="C309" s="1" t="s">
        <v>166</v>
      </c>
      <c r="D309" s="14">
        <f t="shared" si="62"/>
        <v>2</v>
      </c>
      <c r="E309" s="12" t="s">
        <v>11</v>
      </c>
      <c r="F309" s="12" t="s">
        <v>11</v>
      </c>
      <c r="G309" s="12" t="s">
        <v>11</v>
      </c>
      <c r="H309" s="12" t="s">
        <v>11</v>
      </c>
      <c r="I309" s="12" t="s">
        <v>11</v>
      </c>
      <c r="J309" s="12">
        <v>2</v>
      </c>
      <c r="K309" s="15" t="s">
        <v>11</v>
      </c>
    </row>
    <row r="310" spans="2:12" ht="24.2" customHeight="1" x14ac:dyDescent="0.2">
      <c r="B310" s="27" t="s">
        <v>450</v>
      </c>
      <c r="D310" s="14">
        <f t="shared" si="62"/>
        <v>21</v>
      </c>
      <c r="E310" s="36">
        <f t="shared" ref="E310:K310" si="64">SUM(E311:E315)</f>
        <v>4</v>
      </c>
      <c r="F310" s="36">
        <f t="shared" si="64"/>
        <v>4</v>
      </c>
      <c r="G310" s="36">
        <f t="shared" si="64"/>
        <v>2</v>
      </c>
      <c r="H310" s="36">
        <f t="shared" si="64"/>
        <v>5</v>
      </c>
      <c r="I310" s="35" t="s">
        <v>11</v>
      </c>
      <c r="J310" s="36">
        <f t="shared" si="64"/>
        <v>1</v>
      </c>
      <c r="K310" s="37">
        <f t="shared" si="64"/>
        <v>5</v>
      </c>
    </row>
    <row r="311" spans="2:12" ht="20.100000000000001" customHeight="1" x14ac:dyDescent="0.2">
      <c r="C311" s="1" t="s">
        <v>167</v>
      </c>
      <c r="D311" s="14">
        <f t="shared" si="62"/>
        <v>16</v>
      </c>
      <c r="E311" s="11">
        <v>3</v>
      </c>
      <c r="F311" s="11">
        <v>3</v>
      </c>
      <c r="G311" s="11">
        <v>2</v>
      </c>
      <c r="H311" s="11">
        <v>4</v>
      </c>
      <c r="I311" s="12" t="s">
        <v>11</v>
      </c>
      <c r="J311" s="17">
        <v>1</v>
      </c>
      <c r="K311" s="8">
        <v>3</v>
      </c>
    </row>
    <row r="312" spans="2:12" ht="20.100000000000001" customHeight="1" x14ac:dyDescent="0.2">
      <c r="C312" s="1" t="s">
        <v>168</v>
      </c>
      <c r="D312" s="14">
        <f t="shared" si="62"/>
        <v>2</v>
      </c>
      <c r="E312" s="12" t="s">
        <v>11</v>
      </c>
      <c r="F312" s="12">
        <v>1</v>
      </c>
      <c r="G312" s="12" t="s">
        <v>11</v>
      </c>
      <c r="H312" s="12">
        <v>1</v>
      </c>
      <c r="I312" s="12" t="s">
        <v>11</v>
      </c>
      <c r="J312" s="12" t="s">
        <v>11</v>
      </c>
      <c r="K312" s="15" t="s">
        <v>11</v>
      </c>
    </row>
    <row r="313" spans="2:12" ht="20.100000000000001" customHeight="1" x14ac:dyDescent="0.2">
      <c r="C313" s="1" t="s">
        <v>160</v>
      </c>
      <c r="D313" s="14">
        <f t="shared" ref="D313:D315" si="65">SUM(E313:K313)</f>
        <v>1</v>
      </c>
      <c r="E313" s="12">
        <v>1</v>
      </c>
      <c r="F313" s="12" t="s">
        <v>11</v>
      </c>
      <c r="G313" s="12" t="s">
        <v>11</v>
      </c>
      <c r="H313" s="12" t="s">
        <v>11</v>
      </c>
      <c r="I313" s="12" t="s">
        <v>11</v>
      </c>
      <c r="J313" s="12" t="s">
        <v>11</v>
      </c>
      <c r="K313" s="15" t="s">
        <v>11</v>
      </c>
    </row>
    <row r="314" spans="2:12" ht="20.100000000000001" customHeight="1" x14ac:dyDescent="0.2">
      <c r="C314" s="1" t="s">
        <v>169</v>
      </c>
      <c r="D314" s="14">
        <f t="shared" si="65"/>
        <v>1</v>
      </c>
      <c r="E314" s="12" t="s">
        <v>11</v>
      </c>
      <c r="F314" s="12" t="s">
        <v>11</v>
      </c>
      <c r="G314" s="12" t="s">
        <v>11</v>
      </c>
      <c r="H314" s="12" t="s">
        <v>11</v>
      </c>
      <c r="I314" s="12" t="s">
        <v>11</v>
      </c>
      <c r="J314" s="12" t="s">
        <v>11</v>
      </c>
      <c r="K314" s="15">
        <v>1</v>
      </c>
    </row>
    <row r="315" spans="2:12" ht="20.100000000000001" customHeight="1" x14ac:dyDescent="0.2">
      <c r="C315" s="1" t="s">
        <v>170</v>
      </c>
      <c r="D315" s="14">
        <f t="shared" si="65"/>
        <v>1</v>
      </c>
      <c r="E315" s="12" t="s">
        <v>11</v>
      </c>
      <c r="F315" s="12" t="s">
        <v>11</v>
      </c>
      <c r="G315" s="12" t="s">
        <v>11</v>
      </c>
      <c r="H315" s="12" t="s">
        <v>11</v>
      </c>
      <c r="I315" s="12" t="s">
        <v>11</v>
      </c>
      <c r="J315" s="12" t="s">
        <v>11</v>
      </c>
      <c r="K315" s="15">
        <v>1</v>
      </c>
    </row>
    <row r="316" spans="2:12" ht="24.2" customHeight="1" x14ac:dyDescent="0.2">
      <c r="B316" s="27" t="s">
        <v>449</v>
      </c>
      <c r="D316" s="14">
        <f>SUM(E316:K316)</f>
        <v>67</v>
      </c>
      <c r="E316" s="36">
        <f>SUM(E317:E322)</f>
        <v>17</v>
      </c>
      <c r="F316" s="36">
        <f t="shared" ref="F316:K316" si="66">SUM(F317:F322)</f>
        <v>7</v>
      </c>
      <c r="G316" s="36">
        <f t="shared" si="66"/>
        <v>8</v>
      </c>
      <c r="H316" s="36">
        <f t="shared" si="66"/>
        <v>9</v>
      </c>
      <c r="I316" s="36">
        <f t="shared" si="66"/>
        <v>3</v>
      </c>
      <c r="J316" s="36">
        <f t="shared" si="66"/>
        <v>6</v>
      </c>
      <c r="K316" s="38">
        <f t="shared" si="66"/>
        <v>17</v>
      </c>
      <c r="L316" s="37"/>
    </row>
    <row r="317" spans="2:12" ht="20.100000000000001" customHeight="1" x14ac:dyDescent="0.2">
      <c r="C317" s="1" t="s">
        <v>171</v>
      </c>
      <c r="D317" s="14">
        <f t="shared" ref="D317:D320" si="67">SUM(E317:K317)</f>
        <v>46</v>
      </c>
      <c r="E317" s="11">
        <v>12</v>
      </c>
      <c r="F317" s="11">
        <v>4</v>
      </c>
      <c r="G317" s="11">
        <v>4</v>
      </c>
      <c r="H317" s="11">
        <v>6</v>
      </c>
      <c r="I317" s="11">
        <v>2</v>
      </c>
      <c r="J317" s="11">
        <v>5</v>
      </c>
      <c r="K317" s="46">
        <v>13</v>
      </c>
      <c r="L317" s="13"/>
    </row>
    <row r="318" spans="2:12" ht="20.100000000000001" customHeight="1" x14ac:dyDescent="0.2">
      <c r="C318" s="1" t="s">
        <v>172</v>
      </c>
      <c r="D318" s="14">
        <f t="shared" si="67"/>
        <v>2</v>
      </c>
      <c r="E318" s="12" t="s">
        <v>11</v>
      </c>
      <c r="F318" s="12" t="s">
        <v>11</v>
      </c>
      <c r="G318" s="11">
        <v>1</v>
      </c>
      <c r="H318" s="12" t="s">
        <v>11</v>
      </c>
      <c r="I318" s="12" t="s">
        <v>11</v>
      </c>
      <c r="J318" s="12" t="s">
        <v>11</v>
      </c>
      <c r="K318" s="15">
        <v>1</v>
      </c>
    </row>
    <row r="319" spans="2:12" ht="20.100000000000001" customHeight="1" x14ac:dyDescent="0.2">
      <c r="C319" s="1" t="s">
        <v>173</v>
      </c>
      <c r="D319" s="14">
        <f t="shared" si="67"/>
        <v>3</v>
      </c>
      <c r="E319" s="12">
        <v>1</v>
      </c>
      <c r="F319" s="11">
        <v>1</v>
      </c>
      <c r="G319" s="12" t="s">
        <v>11</v>
      </c>
      <c r="H319" s="12" t="s">
        <v>11</v>
      </c>
      <c r="I319" s="12" t="s">
        <v>11</v>
      </c>
      <c r="J319" s="12" t="s">
        <v>11</v>
      </c>
      <c r="K319" s="15">
        <v>1</v>
      </c>
    </row>
    <row r="320" spans="2:12" ht="20.100000000000001" customHeight="1" x14ac:dyDescent="0.2">
      <c r="C320" s="1" t="s">
        <v>174</v>
      </c>
      <c r="D320" s="14">
        <f t="shared" si="67"/>
        <v>6</v>
      </c>
      <c r="E320" s="11">
        <v>1</v>
      </c>
      <c r="F320" s="12" t="s">
        <v>11</v>
      </c>
      <c r="G320" s="12">
        <v>2</v>
      </c>
      <c r="H320" s="11">
        <v>3</v>
      </c>
      <c r="I320" s="12" t="s">
        <v>11</v>
      </c>
      <c r="J320" s="12" t="s">
        <v>11</v>
      </c>
      <c r="K320" s="15" t="s">
        <v>11</v>
      </c>
    </row>
    <row r="321" spans="1:12" ht="20.100000000000001" customHeight="1" x14ac:dyDescent="0.2">
      <c r="C321" s="1" t="s">
        <v>175</v>
      </c>
      <c r="D321" s="14">
        <f>SUM(E321:K321)</f>
        <v>8</v>
      </c>
      <c r="E321" s="11">
        <v>3</v>
      </c>
      <c r="F321" s="12">
        <v>2</v>
      </c>
      <c r="G321" s="12" t="s">
        <v>11</v>
      </c>
      <c r="H321" s="12" t="s">
        <v>11</v>
      </c>
      <c r="I321" s="17">
        <v>1</v>
      </c>
      <c r="J321" s="17">
        <v>1</v>
      </c>
      <c r="K321" s="8">
        <v>1</v>
      </c>
    </row>
    <row r="322" spans="1:12" ht="20.100000000000001" customHeight="1" x14ac:dyDescent="0.2">
      <c r="C322" s="1" t="s">
        <v>176</v>
      </c>
      <c r="D322" s="14">
        <f>SUM(E322:K322)</f>
        <v>2</v>
      </c>
      <c r="E322" s="12" t="s">
        <v>11</v>
      </c>
      <c r="F322" s="12" t="s">
        <v>11</v>
      </c>
      <c r="G322" s="12">
        <v>1</v>
      </c>
      <c r="H322" s="12" t="s">
        <v>11</v>
      </c>
      <c r="I322" s="12" t="s">
        <v>11</v>
      </c>
      <c r="J322" s="12" t="s">
        <v>11</v>
      </c>
      <c r="K322" s="8">
        <v>1</v>
      </c>
    </row>
    <row r="323" spans="1:12" ht="24.2" customHeight="1" x14ac:dyDescent="0.2">
      <c r="B323" s="27" t="s">
        <v>448</v>
      </c>
      <c r="D323" s="14">
        <f>SUM(E323:K323)</f>
        <v>62</v>
      </c>
      <c r="E323" s="36">
        <f t="shared" ref="E323:K323" si="68">SUM(E324:E339)</f>
        <v>10</v>
      </c>
      <c r="F323" s="36">
        <f t="shared" si="68"/>
        <v>5</v>
      </c>
      <c r="G323" s="36">
        <f t="shared" si="68"/>
        <v>10</v>
      </c>
      <c r="H323" s="36">
        <f t="shared" si="68"/>
        <v>1</v>
      </c>
      <c r="I323" s="36">
        <f t="shared" si="68"/>
        <v>15</v>
      </c>
      <c r="J323" s="36">
        <f t="shared" si="68"/>
        <v>7</v>
      </c>
      <c r="K323" s="37">
        <f t="shared" si="68"/>
        <v>14</v>
      </c>
    </row>
    <row r="324" spans="1:12" ht="20.100000000000001" customHeight="1" x14ac:dyDescent="0.2">
      <c r="C324" s="1" t="s">
        <v>177</v>
      </c>
      <c r="D324" s="14">
        <f>SUM(E324:K324)</f>
        <v>39</v>
      </c>
      <c r="E324" s="11">
        <v>5</v>
      </c>
      <c r="F324" s="11">
        <v>4</v>
      </c>
      <c r="G324" s="11">
        <v>7</v>
      </c>
      <c r="H324" s="11">
        <v>1</v>
      </c>
      <c r="I324" s="12">
        <v>10</v>
      </c>
      <c r="J324" s="17">
        <v>5</v>
      </c>
      <c r="K324" s="8">
        <v>7</v>
      </c>
    </row>
    <row r="325" spans="1:12" ht="20.100000000000001" customHeight="1" x14ac:dyDescent="0.2">
      <c r="C325" s="1" t="s">
        <v>178</v>
      </c>
      <c r="D325" s="14">
        <f t="shared" ref="D325:D338" si="69">SUM(E325:K325)</f>
        <v>1</v>
      </c>
      <c r="E325" s="12" t="s">
        <v>11</v>
      </c>
      <c r="F325" s="12" t="s">
        <v>11</v>
      </c>
      <c r="G325" s="12" t="s">
        <v>11</v>
      </c>
      <c r="H325" s="12" t="s">
        <v>11</v>
      </c>
      <c r="I325" s="12" t="s">
        <v>11</v>
      </c>
      <c r="J325" s="12" t="s">
        <v>11</v>
      </c>
      <c r="K325" s="8">
        <v>1</v>
      </c>
    </row>
    <row r="326" spans="1:12" ht="24.75" customHeight="1" x14ac:dyDescent="0.2">
      <c r="A326" s="48" t="s">
        <v>10</v>
      </c>
      <c r="B326" s="48"/>
      <c r="C326" s="48"/>
      <c r="D326" s="48"/>
      <c r="E326" s="48"/>
      <c r="F326" s="48"/>
      <c r="G326" s="48"/>
      <c r="H326" s="48"/>
      <c r="I326" s="48"/>
      <c r="J326" s="48"/>
      <c r="K326" s="48"/>
    </row>
    <row r="327" spans="1:12" ht="24.75" customHeight="1" x14ac:dyDescent="0.2">
      <c r="A327" s="48" t="s">
        <v>522</v>
      </c>
      <c r="B327" s="48"/>
      <c r="C327" s="48"/>
      <c r="D327" s="48"/>
      <c r="E327" s="48"/>
      <c r="F327" s="48"/>
      <c r="G327" s="48"/>
      <c r="H327" s="48"/>
      <c r="I327" s="48"/>
      <c r="J327" s="48"/>
      <c r="K327" s="48"/>
    </row>
    <row r="328" spans="1:12" ht="21.95" customHeight="1" x14ac:dyDescent="0.2">
      <c r="C328" s="3"/>
      <c r="D328" s="3"/>
      <c r="E328" s="3"/>
      <c r="F328" s="3"/>
      <c r="G328" s="3"/>
      <c r="H328" s="3"/>
      <c r="I328" s="3"/>
      <c r="J328" s="3"/>
      <c r="K328" s="3"/>
    </row>
    <row r="329" spans="1:12" s="5" customFormat="1" ht="27.2" customHeight="1" x14ac:dyDescent="0.2">
      <c r="A329" s="49" t="s">
        <v>523</v>
      </c>
      <c r="B329" s="49"/>
      <c r="C329" s="50"/>
      <c r="D329" s="55" t="s">
        <v>0</v>
      </c>
      <c r="E329" s="56"/>
      <c r="F329" s="56"/>
      <c r="G329" s="56"/>
      <c r="H329" s="56"/>
      <c r="I329" s="56"/>
      <c r="J329" s="56"/>
      <c r="K329" s="56"/>
      <c r="L329" s="4"/>
    </row>
    <row r="330" spans="1:12" s="5" customFormat="1" ht="27.2" customHeight="1" x14ac:dyDescent="0.2">
      <c r="A330" s="51"/>
      <c r="B330" s="51"/>
      <c r="C330" s="52"/>
      <c r="D330" s="57" t="s">
        <v>1</v>
      </c>
      <c r="E330" s="60" t="s">
        <v>2</v>
      </c>
      <c r="F330" s="56"/>
      <c r="G330" s="56"/>
      <c r="H330" s="56"/>
      <c r="I330" s="56"/>
      <c r="J330" s="56"/>
      <c r="K330" s="56"/>
      <c r="L330" s="4"/>
    </row>
    <row r="331" spans="1:12" s="5" customFormat="1" ht="25.5" customHeight="1" x14ac:dyDescent="0.2">
      <c r="A331" s="51"/>
      <c r="B331" s="51"/>
      <c r="C331" s="52"/>
      <c r="D331" s="58"/>
      <c r="E331" s="61" t="s">
        <v>3</v>
      </c>
      <c r="F331" s="61" t="s">
        <v>4</v>
      </c>
      <c r="G331" s="61" t="s">
        <v>5</v>
      </c>
      <c r="H331" s="61" t="s">
        <v>6</v>
      </c>
      <c r="I331" s="61" t="s">
        <v>7</v>
      </c>
      <c r="J331" s="61" t="s">
        <v>8</v>
      </c>
      <c r="K331" s="60" t="s">
        <v>9</v>
      </c>
      <c r="L331" s="4"/>
    </row>
    <row r="332" spans="1:12" s="5" customFormat="1" ht="25.5" customHeight="1" x14ac:dyDescent="0.2">
      <c r="A332" s="53"/>
      <c r="B332" s="53"/>
      <c r="C332" s="54"/>
      <c r="D332" s="59"/>
      <c r="E332" s="62"/>
      <c r="F332" s="62"/>
      <c r="G332" s="62"/>
      <c r="H332" s="62"/>
      <c r="I332" s="62"/>
      <c r="J332" s="62"/>
      <c r="K332" s="63"/>
      <c r="L332" s="4"/>
    </row>
    <row r="333" spans="1:12" s="5" customFormat="1" ht="10.35" customHeight="1" x14ac:dyDescent="0.2">
      <c r="A333" s="40"/>
      <c r="B333" s="40"/>
      <c r="C333" s="41"/>
      <c r="D333" s="42"/>
      <c r="E333" s="43"/>
      <c r="F333" s="43"/>
      <c r="G333" s="43"/>
      <c r="H333" s="43"/>
      <c r="I333" s="43"/>
      <c r="J333" s="43"/>
      <c r="K333" s="44"/>
      <c r="L333" s="4"/>
    </row>
    <row r="334" spans="1:12" s="5" customFormat="1" ht="24.2" customHeight="1" x14ac:dyDescent="0.2">
      <c r="A334" s="40"/>
      <c r="B334" s="45" t="s">
        <v>516</v>
      </c>
      <c r="C334" s="40"/>
      <c r="D334" s="42"/>
      <c r="E334" s="43"/>
      <c r="F334" s="43"/>
      <c r="G334" s="43"/>
      <c r="H334" s="43"/>
      <c r="I334" s="43"/>
      <c r="J334" s="43"/>
      <c r="K334" s="44"/>
      <c r="L334" s="4"/>
    </row>
    <row r="335" spans="1:12" ht="20.100000000000001" customHeight="1" x14ac:dyDescent="0.2">
      <c r="C335" s="1" t="s">
        <v>179</v>
      </c>
      <c r="D335" s="14">
        <f t="shared" si="69"/>
        <v>1</v>
      </c>
      <c r="E335" s="12" t="s">
        <v>11</v>
      </c>
      <c r="F335" s="12" t="s">
        <v>11</v>
      </c>
      <c r="G335" s="12" t="s">
        <v>11</v>
      </c>
      <c r="H335" s="12" t="s">
        <v>11</v>
      </c>
      <c r="I335" s="12" t="s">
        <v>11</v>
      </c>
      <c r="J335" s="12" t="s">
        <v>11</v>
      </c>
      <c r="K335" s="15">
        <v>1</v>
      </c>
    </row>
    <row r="336" spans="1:12" ht="20.100000000000001" customHeight="1" x14ac:dyDescent="0.2">
      <c r="C336" s="2" t="s">
        <v>180</v>
      </c>
      <c r="D336" s="14">
        <f t="shared" si="69"/>
        <v>3</v>
      </c>
      <c r="E336" s="12" t="s">
        <v>11</v>
      </c>
      <c r="F336" s="12">
        <v>1</v>
      </c>
      <c r="G336" s="12" t="s">
        <v>11</v>
      </c>
      <c r="H336" s="12" t="s">
        <v>11</v>
      </c>
      <c r="I336" s="12" t="s">
        <v>11</v>
      </c>
      <c r="J336" s="12" t="s">
        <v>11</v>
      </c>
      <c r="K336" s="2">
        <v>2</v>
      </c>
    </row>
    <row r="337" spans="2:11" ht="20.100000000000001" customHeight="1" x14ac:dyDescent="0.2">
      <c r="C337" s="1" t="s">
        <v>181</v>
      </c>
      <c r="D337" s="14">
        <f t="shared" si="69"/>
        <v>9</v>
      </c>
      <c r="E337" s="11">
        <v>3</v>
      </c>
      <c r="F337" s="12" t="s">
        <v>11</v>
      </c>
      <c r="G337" s="11">
        <v>1</v>
      </c>
      <c r="H337" s="12" t="s">
        <v>11</v>
      </c>
      <c r="I337" s="12">
        <v>3</v>
      </c>
      <c r="J337" s="12">
        <v>1</v>
      </c>
      <c r="K337" s="8">
        <v>1</v>
      </c>
    </row>
    <row r="338" spans="2:11" ht="20.100000000000001" customHeight="1" x14ac:dyDescent="0.2">
      <c r="C338" s="1" t="s">
        <v>182</v>
      </c>
      <c r="D338" s="14">
        <f t="shared" si="69"/>
        <v>3</v>
      </c>
      <c r="E338" s="12" t="s">
        <v>11</v>
      </c>
      <c r="F338" s="12" t="s">
        <v>11</v>
      </c>
      <c r="G338" s="11">
        <v>1</v>
      </c>
      <c r="H338" s="12" t="s">
        <v>11</v>
      </c>
      <c r="I338" s="12" t="s">
        <v>11</v>
      </c>
      <c r="J338" s="12">
        <v>1</v>
      </c>
      <c r="K338" s="8">
        <v>1</v>
      </c>
    </row>
    <row r="339" spans="2:11" ht="20.100000000000001" customHeight="1" x14ac:dyDescent="0.2">
      <c r="C339" s="1" t="s">
        <v>183</v>
      </c>
      <c r="D339" s="14">
        <f t="shared" ref="D339" si="70">SUM(E339:K339)</f>
        <v>6</v>
      </c>
      <c r="E339" s="11">
        <v>2</v>
      </c>
      <c r="F339" s="12" t="s">
        <v>11</v>
      </c>
      <c r="G339" s="12">
        <v>1</v>
      </c>
      <c r="H339" s="12" t="s">
        <v>11</v>
      </c>
      <c r="I339" s="17">
        <v>2</v>
      </c>
      <c r="J339" s="12" t="s">
        <v>11</v>
      </c>
      <c r="K339" s="8">
        <v>1</v>
      </c>
    </row>
    <row r="340" spans="2:11" ht="24.2" customHeight="1" x14ac:dyDescent="0.2">
      <c r="B340" s="27" t="s">
        <v>447</v>
      </c>
      <c r="D340" s="14">
        <f>SUM(E340:K340)</f>
        <v>70</v>
      </c>
      <c r="E340" s="36">
        <f>SUM(E341:E348)</f>
        <v>14</v>
      </c>
      <c r="F340" s="36">
        <f t="shared" ref="F340:K340" si="71">SUM(F341:F348)</f>
        <v>10</v>
      </c>
      <c r="G340" s="36">
        <f t="shared" si="71"/>
        <v>5</v>
      </c>
      <c r="H340" s="36">
        <f t="shared" si="71"/>
        <v>6</v>
      </c>
      <c r="I340" s="36">
        <f t="shared" si="71"/>
        <v>11</v>
      </c>
      <c r="J340" s="36">
        <f t="shared" si="71"/>
        <v>10</v>
      </c>
      <c r="K340" s="37">
        <f t="shared" si="71"/>
        <v>14</v>
      </c>
    </row>
    <row r="341" spans="2:11" ht="20.100000000000001" customHeight="1" x14ac:dyDescent="0.2">
      <c r="C341" s="20" t="s">
        <v>184</v>
      </c>
      <c r="D341" s="14">
        <f>SUM(E341:K341)</f>
        <v>35</v>
      </c>
      <c r="E341" s="11">
        <v>5</v>
      </c>
      <c r="F341" s="11">
        <v>6</v>
      </c>
      <c r="G341" s="11">
        <v>4</v>
      </c>
      <c r="H341" s="11">
        <v>2</v>
      </c>
      <c r="I341" s="17">
        <v>7</v>
      </c>
      <c r="J341" s="17">
        <v>6</v>
      </c>
      <c r="K341" s="8">
        <v>5</v>
      </c>
    </row>
    <row r="342" spans="2:11" ht="20.100000000000001" customHeight="1" x14ac:dyDescent="0.2">
      <c r="C342" s="20" t="s">
        <v>185</v>
      </c>
      <c r="D342" s="14">
        <f t="shared" ref="D342:D348" si="72">SUM(E342:K342)</f>
        <v>2</v>
      </c>
      <c r="E342" s="12" t="s">
        <v>11</v>
      </c>
      <c r="F342" s="12" t="s">
        <v>11</v>
      </c>
      <c r="G342" s="12" t="s">
        <v>11</v>
      </c>
      <c r="H342" s="12" t="s">
        <v>11</v>
      </c>
      <c r="I342" s="12" t="s">
        <v>11</v>
      </c>
      <c r="J342" s="12" t="s">
        <v>11</v>
      </c>
      <c r="K342" s="15">
        <v>2</v>
      </c>
    </row>
    <row r="343" spans="2:11" ht="20.100000000000001" customHeight="1" x14ac:dyDescent="0.2">
      <c r="C343" s="20" t="s">
        <v>186</v>
      </c>
      <c r="D343" s="14">
        <f t="shared" si="72"/>
        <v>4</v>
      </c>
      <c r="E343" s="12" t="s">
        <v>11</v>
      </c>
      <c r="F343" s="12" t="s">
        <v>11</v>
      </c>
      <c r="G343" s="12" t="s">
        <v>11</v>
      </c>
      <c r="H343" s="12">
        <v>1</v>
      </c>
      <c r="I343" s="12">
        <v>1</v>
      </c>
      <c r="J343" s="12">
        <v>1</v>
      </c>
      <c r="K343" s="16">
        <v>1</v>
      </c>
    </row>
    <row r="344" spans="2:11" ht="20.100000000000001" customHeight="1" x14ac:dyDescent="0.2">
      <c r="C344" s="20" t="s">
        <v>187</v>
      </c>
      <c r="D344" s="14">
        <f t="shared" si="72"/>
        <v>15</v>
      </c>
      <c r="E344" s="11">
        <v>4</v>
      </c>
      <c r="F344" s="11">
        <v>2</v>
      </c>
      <c r="G344" s="11">
        <v>1</v>
      </c>
      <c r="H344" s="11">
        <v>2</v>
      </c>
      <c r="I344" s="12">
        <v>2</v>
      </c>
      <c r="J344" s="17">
        <v>2</v>
      </c>
      <c r="K344" s="8">
        <v>2</v>
      </c>
    </row>
    <row r="345" spans="2:11" ht="20.100000000000001" customHeight="1" x14ac:dyDescent="0.2">
      <c r="C345" s="20" t="s">
        <v>188</v>
      </c>
      <c r="D345" s="14">
        <f t="shared" si="72"/>
        <v>5</v>
      </c>
      <c r="E345" s="12">
        <v>2</v>
      </c>
      <c r="F345" s="12">
        <v>2</v>
      </c>
      <c r="G345" s="12" t="s">
        <v>11</v>
      </c>
      <c r="H345" s="12">
        <v>1</v>
      </c>
      <c r="I345" s="12" t="s">
        <v>11</v>
      </c>
      <c r="J345" s="12" t="s">
        <v>11</v>
      </c>
      <c r="K345" s="15" t="s">
        <v>11</v>
      </c>
    </row>
    <row r="346" spans="2:11" ht="20.100000000000001" customHeight="1" x14ac:dyDescent="0.2">
      <c r="C346" s="20" t="s">
        <v>189</v>
      </c>
      <c r="D346" s="14">
        <f t="shared" si="72"/>
        <v>3</v>
      </c>
      <c r="E346" s="11">
        <v>1</v>
      </c>
      <c r="F346" s="12" t="s">
        <v>11</v>
      </c>
      <c r="G346" s="12" t="s">
        <v>11</v>
      </c>
      <c r="H346" s="12" t="s">
        <v>11</v>
      </c>
      <c r="I346" s="12" t="s">
        <v>11</v>
      </c>
      <c r="J346" s="12">
        <v>1</v>
      </c>
      <c r="K346" s="15">
        <v>1</v>
      </c>
    </row>
    <row r="347" spans="2:11" ht="20.100000000000001" customHeight="1" x14ac:dyDescent="0.2">
      <c r="C347" s="20" t="s">
        <v>190</v>
      </c>
      <c r="D347" s="14">
        <f t="shared" si="72"/>
        <v>1</v>
      </c>
      <c r="E347" s="12" t="s">
        <v>11</v>
      </c>
      <c r="F347" s="12" t="s">
        <v>11</v>
      </c>
      <c r="G347" s="12" t="s">
        <v>11</v>
      </c>
      <c r="H347" s="12" t="s">
        <v>11</v>
      </c>
      <c r="I347" s="12">
        <v>1</v>
      </c>
      <c r="J347" s="12" t="s">
        <v>11</v>
      </c>
      <c r="K347" s="15" t="s">
        <v>11</v>
      </c>
    </row>
    <row r="348" spans="2:11" ht="20.100000000000001" customHeight="1" x14ac:dyDescent="0.2">
      <c r="C348" s="20" t="s">
        <v>191</v>
      </c>
      <c r="D348" s="14">
        <f t="shared" si="72"/>
        <v>5</v>
      </c>
      <c r="E348" s="11">
        <v>2</v>
      </c>
      <c r="F348" s="12" t="s">
        <v>11</v>
      </c>
      <c r="G348" s="12" t="s">
        <v>11</v>
      </c>
      <c r="H348" s="12" t="s">
        <v>11</v>
      </c>
      <c r="I348" s="12" t="s">
        <v>11</v>
      </c>
      <c r="J348" s="12" t="s">
        <v>11</v>
      </c>
      <c r="K348" s="8">
        <v>3</v>
      </c>
    </row>
    <row r="349" spans="2:11" ht="24.2" customHeight="1" x14ac:dyDescent="0.2">
      <c r="B349" s="27" t="s">
        <v>446</v>
      </c>
      <c r="C349" s="5"/>
      <c r="D349" s="14">
        <f t="shared" ref="D349:D354" si="73">SUM(E349:K349)</f>
        <v>76</v>
      </c>
      <c r="E349" s="36">
        <f t="shared" ref="E349:K349" si="74">SUM(E350:E354)</f>
        <v>15</v>
      </c>
      <c r="F349" s="36">
        <f t="shared" si="74"/>
        <v>9</v>
      </c>
      <c r="G349" s="36">
        <f t="shared" si="74"/>
        <v>11</v>
      </c>
      <c r="H349" s="36">
        <f t="shared" si="74"/>
        <v>5</v>
      </c>
      <c r="I349" s="36">
        <f t="shared" si="74"/>
        <v>7</v>
      </c>
      <c r="J349" s="36">
        <f t="shared" si="74"/>
        <v>8</v>
      </c>
      <c r="K349" s="37">
        <f t="shared" si="74"/>
        <v>21</v>
      </c>
    </row>
    <row r="350" spans="2:11" ht="20.100000000000001" customHeight="1" x14ac:dyDescent="0.2">
      <c r="C350" s="1" t="s">
        <v>192</v>
      </c>
      <c r="D350" s="14">
        <f t="shared" si="73"/>
        <v>32</v>
      </c>
      <c r="E350" s="11">
        <v>7</v>
      </c>
      <c r="F350" s="11">
        <v>2</v>
      </c>
      <c r="G350" s="11">
        <v>8</v>
      </c>
      <c r="H350" s="11">
        <v>3</v>
      </c>
      <c r="I350" s="11">
        <v>3</v>
      </c>
      <c r="J350" s="11">
        <v>2</v>
      </c>
      <c r="K350" s="13">
        <v>7</v>
      </c>
    </row>
    <row r="351" spans="2:11" ht="20.100000000000001" customHeight="1" x14ac:dyDescent="0.2">
      <c r="C351" s="1" t="s">
        <v>193</v>
      </c>
      <c r="D351" s="14">
        <f t="shared" si="73"/>
        <v>8</v>
      </c>
      <c r="E351" s="11">
        <v>1</v>
      </c>
      <c r="F351" s="11">
        <v>3</v>
      </c>
      <c r="G351" s="12" t="s">
        <v>11</v>
      </c>
      <c r="H351" s="12" t="s">
        <v>11</v>
      </c>
      <c r="I351" s="12" t="s">
        <v>11</v>
      </c>
      <c r="J351" s="12">
        <v>1</v>
      </c>
      <c r="K351" s="13">
        <v>3</v>
      </c>
    </row>
    <row r="352" spans="2:11" ht="20.100000000000001" customHeight="1" x14ac:dyDescent="0.2">
      <c r="C352" s="1" t="s">
        <v>194</v>
      </c>
      <c r="D352" s="14">
        <f t="shared" si="73"/>
        <v>3</v>
      </c>
      <c r="E352" s="12" t="s">
        <v>11</v>
      </c>
      <c r="F352" s="12">
        <v>1</v>
      </c>
      <c r="G352" s="12" t="s">
        <v>11</v>
      </c>
      <c r="H352" s="12" t="s">
        <v>11</v>
      </c>
      <c r="I352" s="12" t="s">
        <v>11</v>
      </c>
      <c r="J352" s="12" t="s">
        <v>11</v>
      </c>
      <c r="K352" s="15">
        <v>2</v>
      </c>
    </row>
    <row r="353" spans="1:11" ht="20.100000000000001" customHeight="1" x14ac:dyDescent="0.2">
      <c r="C353" s="1" t="s">
        <v>195</v>
      </c>
      <c r="D353" s="14">
        <f t="shared" si="73"/>
        <v>4</v>
      </c>
      <c r="E353" s="12">
        <v>1</v>
      </c>
      <c r="F353" s="12" t="s">
        <v>11</v>
      </c>
      <c r="G353" s="12" t="s">
        <v>11</v>
      </c>
      <c r="H353" s="12" t="s">
        <v>11</v>
      </c>
      <c r="I353" s="12">
        <v>1</v>
      </c>
      <c r="J353" s="12" t="s">
        <v>11</v>
      </c>
      <c r="K353" s="15">
        <v>2</v>
      </c>
    </row>
    <row r="354" spans="1:11" ht="20.100000000000001" customHeight="1" x14ac:dyDescent="0.2">
      <c r="C354" s="1" t="s">
        <v>196</v>
      </c>
      <c r="D354" s="14">
        <f t="shared" si="73"/>
        <v>29</v>
      </c>
      <c r="E354" s="11">
        <v>6</v>
      </c>
      <c r="F354" s="11">
        <v>3</v>
      </c>
      <c r="G354" s="12">
        <v>3</v>
      </c>
      <c r="H354" s="11">
        <v>2</v>
      </c>
      <c r="I354" s="11">
        <v>3</v>
      </c>
      <c r="J354" s="11">
        <v>5</v>
      </c>
      <c r="K354" s="13">
        <v>7</v>
      </c>
    </row>
    <row r="355" spans="1:11" ht="24.75" customHeight="1" x14ac:dyDescent="0.2">
      <c r="A355" s="27" t="s">
        <v>443</v>
      </c>
      <c r="D355" s="14">
        <f>SUM(D356+D362+D390+D405+D422+D428+D432)</f>
        <v>804</v>
      </c>
      <c r="E355" s="14">
        <f t="shared" ref="E355:K355" si="75">SUM(E356,E362,E390,E405,E422,E428,E432)</f>
        <v>115</v>
      </c>
      <c r="F355" s="14">
        <f t="shared" si="75"/>
        <v>115</v>
      </c>
      <c r="G355" s="14">
        <f t="shared" si="75"/>
        <v>106</v>
      </c>
      <c r="H355" s="14">
        <f t="shared" si="75"/>
        <v>88</v>
      </c>
      <c r="I355" s="14">
        <f t="shared" si="75"/>
        <v>118</v>
      </c>
      <c r="J355" s="14">
        <f t="shared" si="75"/>
        <v>124</v>
      </c>
      <c r="K355" s="31">
        <f t="shared" si="75"/>
        <v>138</v>
      </c>
    </row>
    <row r="356" spans="1:11" ht="24.2" customHeight="1" x14ac:dyDescent="0.2">
      <c r="A356" s="5"/>
      <c r="B356" s="27" t="s">
        <v>445</v>
      </c>
      <c r="C356" s="5"/>
      <c r="D356" s="14">
        <f t="shared" ref="D356:D359" si="76">SUM(E356:K356)</f>
        <v>76</v>
      </c>
      <c r="E356" s="36">
        <f>SUM(E357:E361)</f>
        <v>9</v>
      </c>
      <c r="F356" s="36">
        <f t="shared" ref="F356:K356" si="77">SUM(F357:F361)</f>
        <v>9</v>
      </c>
      <c r="G356" s="36">
        <f t="shared" si="77"/>
        <v>10</v>
      </c>
      <c r="H356" s="36">
        <f t="shared" si="77"/>
        <v>11</v>
      </c>
      <c r="I356" s="36">
        <f t="shared" si="77"/>
        <v>10</v>
      </c>
      <c r="J356" s="36">
        <f t="shared" si="77"/>
        <v>11</v>
      </c>
      <c r="K356" s="38">
        <f t="shared" si="77"/>
        <v>16</v>
      </c>
    </row>
    <row r="357" spans="1:11" ht="20.100000000000001" customHeight="1" x14ac:dyDescent="0.2">
      <c r="C357" s="1" t="s">
        <v>197</v>
      </c>
      <c r="D357" s="14">
        <f t="shared" si="76"/>
        <v>55</v>
      </c>
      <c r="E357" s="11">
        <v>5</v>
      </c>
      <c r="F357" s="11">
        <v>6</v>
      </c>
      <c r="G357" s="11">
        <v>10</v>
      </c>
      <c r="H357" s="11">
        <v>7</v>
      </c>
      <c r="I357" s="11">
        <v>9</v>
      </c>
      <c r="J357" s="11">
        <v>11</v>
      </c>
      <c r="K357" s="13">
        <v>7</v>
      </c>
    </row>
    <row r="358" spans="1:11" ht="20.100000000000001" customHeight="1" x14ac:dyDescent="0.2">
      <c r="C358" s="1" t="s">
        <v>198</v>
      </c>
      <c r="D358" s="14">
        <f t="shared" si="76"/>
        <v>16</v>
      </c>
      <c r="E358" s="11">
        <v>2</v>
      </c>
      <c r="F358" s="11">
        <v>3</v>
      </c>
      <c r="G358" s="12" t="s">
        <v>11</v>
      </c>
      <c r="H358" s="11">
        <v>4</v>
      </c>
      <c r="I358" s="12" t="s">
        <v>11</v>
      </c>
      <c r="J358" s="12" t="s">
        <v>11</v>
      </c>
      <c r="K358" s="13">
        <v>7</v>
      </c>
    </row>
    <row r="359" spans="1:11" ht="20.100000000000001" customHeight="1" x14ac:dyDescent="0.2">
      <c r="C359" s="1" t="s">
        <v>199</v>
      </c>
      <c r="D359" s="14">
        <f t="shared" si="76"/>
        <v>1</v>
      </c>
      <c r="E359" s="12" t="s">
        <v>11</v>
      </c>
      <c r="F359" s="12" t="s">
        <v>11</v>
      </c>
      <c r="G359" s="12" t="s">
        <v>11</v>
      </c>
      <c r="H359" s="12" t="s">
        <v>11</v>
      </c>
      <c r="I359" s="12" t="s">
        <v>11</v>
      </c>
      <c r="J359" s="12" t="s">
        <v>11</v>
      </c>
      <c r="K359" s="15">
        <v>1</v>
      </c>
    </row>
    <row r="360" spans="1:11" ht="20.100000000000001" customHeight="1" x14ac:dyDescent="0.2">
      <c r="C360" s="1" t="s">
        <v>200</v>
      </c>
      <c r="D360" s="14">
        <f t="shared" ref="D360:D363" si="78">SUM(E360:K360)</f>
        <v>2</v>
      </c>
      <c r="E360" s="12">
        <v>1</v>
      </c>
      <c r="F360" s="12" t="s">
        <v>11</v>
      </c>
      <c r="G360" s="12" t="s">
        <v>11</v>
      </c>
      <c r="H360" s="12" t="s">
        <v>11</v>
      </c>
      <c r="I360" s="12">
        <v>1</v>
      </c>
      <c r="J360" s="12" t="s">
        <v>11</v>
      </c>
      <c r="K360" s="15" t="s">
        <v>11</v>
      </c>
    </row>
    <row r="361" spans="1:11" ht="20.100000000000001" customHeight="1" x14ac:dyDescent="0.2">
      <c r="C361" s="1" t="s">
        <v>201</v>
      </c>
      <c r="D361" s="14">
        <f t="shared" si="78"/>
        <v>2</v>
      </c>
      <c r="E361" s="12">
        <v>1</v>
      </c>
      <c r="F361" s="12" t="s">
        <v>11</v>
      </c>
      <c r="G361" s="12" t="s">
        <v>11</v>
      </c>
      <c r="H361" s="12" t="s">
        <v>11</v>
      </c>
      <c r="I361" s="12" t="s">
        <v>11</v>
      </c>
      <c r="J361" s="12" t="s">
        <v>11</v>
      </c>
      <c r="K361" s="15">
        <v>1</v>
      </c>
    </row>
    <row r="362" spans="1:11" ht="24.2" customHeight="1" x14ac:dyDescent="0.2">
      <c r="A362" s="5"/>
      <c r="B362" s="27" t="s">
        <v>444</v>
      </c>
      <c r="C362" s="5"/>
      <c r="D362" s="14">
        <f t="shared" si="78"/>
        <v>338</v>
      </c>
      <c r="E362" s="36">
        <f t="shared" ref="E362:K362" si="79">SUM(E363:E389)</f>
        <v>40</v>
      </c>
      <c r="F362" s="36">
        <f t="shared" si="79"/>
        <v>46</v>
      </c>
      <c r="G362" s="36">
        <f t="shared" si="79"/>
        <v>50</v>
      </c>
      <c r="H362" s="36">
        <f t="shared" si="79"/>
        <v>34</v>
      </c>
      <c r="I362" s="36">
        <f t="shared" si="79"/>
        <v>58</v>
      </c>
      <c r="J362" s="36">
        <f t="shared" si="79"/>
        <v>62</v>
      </c>
      <c r="K362" s="38">
        <f t="shared" si="79"/>
        <v>48</v>
      </c>
    </row>
    <row r="363" spans="1:11" ht="20.100000000000001" customHeight="1" x14ac:dyDescent="0.2">
      <c r="C363" s="1" t="s">
        <v>202</v>
      </c>
      <c r="D363" s="14">
        <f t="shared" si="78"/>
        <v>230</v>
      </c>
      <c r="E363" s="11">
        <v>25</v>
      </c>
      <c r="F363" s="11">
        <v>36</v>
      </c>
      <c r="G363" s="11">
        <v>31</v>
      </c>
      <c r="H363" s="11">
        <v>27</v>
      </c>
      <c r="I363" s="11">
        <v>41</v>
      </c>
      <c r="J363" s="11">
        <v>43</v>
      </c>
      <c r="K363" s="13">
        <v>27</v>
      </c>
    </row>
    <row r="364" spans="1:11" ht="20.100000000000001" customHeight="1" x14ac:dyDescent="0.2">
      <c r="C364" s="1" t="s">
        <v>203</v>
      </c>
      <c r="D364" s="14">
        <f>SUM(E364:K364)</f>
        <v>1</v>
      </c>
      <c r="E364" s="12" t="s">
        <v>11</v>
      </c>
      <c r="F364" s="12" t="s">
        <v>11</v>
      </c>
      <c r="G364" s="12" t="s">
        <v>11</v>
      </c>
      <c r="H364" s="12" t="s">
        <v>11</v>
      </c>
      <c r="I364" s="12" t="s">
        <v>11</v>
      </c>
      <c r="J364" s="12">
        <v>1</v>
      </c>
      <c r="K364" s="15" t="s">
        <v>11</v>
      </c>
    </row>
    <row r="365" spans="1:11" ht="20.100000000000001" customHeight="1" x14ac:dyDescent="0.2">
      <c r="C365" s="1" t="s">
        <v>204</v>
      </c>
      <c r="D365" s="14">
        <f>SUM(E365:K365)</f>
        <v>6</v>
      </c>
      <c r="E365" s="12" t="s">
        <v>11</v>
      </c>
      <c r="F365" s="12" t="s">
        <v>11</v>
      </c>
      <c r="G365" s="12">
        <v>1</v>
      </c>
      <c r="H365" s="12" t="s">
        <v>11</v>
      </c>
      <c r="I365" s="12" t="s">
        <v>11</v>
      </c>
      <c r="J365" s="11">
        <v>1</v>
      </c>
      <c r="K365" s="13">
        <v>4</v>
      </c>
    </row>
    <row r="366" spans="1:11" ht="24.75" customHeight="1" x14ac:dyDescent="0.2">
      <c r="A366" s="48" t="s">
        <v>10</v>
      </c>
      <c r="B366" s="48"/>
      <c r="C366" s="48"/>
      <c r="D366" s="48"/>
      <c r="E366" s="48"/>
      <c r="F366" s="48"/>
      <c r="G366" s="48"/>
      <c r="H366" s="48"/>
      <c r="I366" s="48"/>
      <c r="J366" s="48"/>
      <c r="K366" s="48"/>
    </row>
    <row r="367" spans="1:11" ht="24.75" customHeight="1" x14ac:dyDescent="0.2">
      <c r="A367" s="48" t="s">
        <v>522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</row>
    <row r="368" spans="1:11" ht="21.95" customHeight="1" x14ac:dyDescent="0.2">
      <c r="C368" s="3"/>
      <c r="D368" s="3"/>
      <c r="E368" s="3"/>
      <c r="F368" s="3"/>
      <c r="G368" s="3"/>
      <c r="H368" s="3"/>
      <c r="I368" s="3"/>
      <c r="J368" s="3"/>
      <c r="K368" s="3"/>
    </row>
    <row r="369" spans="1:12" s="5" customFormat="1" ht="27.2" customHeight="1" x14ac:dyDescent="0.2">
      <c r="A369" s="49" t="s">
        <v>523</v>
      </c>
      <c r="B369" s="49"/>
      <c r="C369" s="50"/>
      <c r="D369" s="55" t="s">
        <v>0</v>
      </c>
      <c r="E369" s="56"/>
      <c r="F369" s="56"/>
      <c r="G369" s="56"/>
      <c r="H369" s="56"/>
      <c r="I369" s="56"/>
      <c r="J369" s="56"/>
      <c r="K369" s="56"/>
      <c r="L369" s="4"/>
    </row>
    <row r="370" spans="1:12" s="5" customFormat="1" ht="27.2" customHeight="1" x14ac:dyDescent="0.2">
      <c r="A370" s="51"/>
      <c r="B370" s="51"/>
      <c r="C370" s="52"/>
      <c r="D370" s="57" t="s">
        <v>1</v>
      </c>
      <c r="E370" s="60" t="s">
        <v>2</v>
      </c>
      <c r="F370" s="56"/>
      <c r="G370" s="56"/>
      <c r="H370" s="56"/>
      <c r="I370" s="56"/>
      <c r="J370" s="56"/>
      <c r="K370" s="56"/>
      <c r="L370" s="4"/>
    </row>
    <row r="371" spans="1:12" s="5" customFormat="1" ht="25.5" customHeight="1" x14ac:dyDescent="0.2">
      <c r="A371" s="51"/>
      <c r="B371" s="51"/>
      <c r="C371" s="52"/>
      <c r="D371" s="58"/>
      <c r="E371" s="61" t="s">
        <v>3</v>
      </c>
      <c r="F371" s="61" t="s">
        <v>4</v>
      </c>
      <c r="G371" s="61" t="s">
        <v>5</v>
      </c>
      <c r="H371" s="61" t="s">
        <v>6</v>
      </c>
      <c r="I371" s="61" t="s">
        <v>7</v>
      </c>
      <c r="J371" s="61" t="s">
        <v>8</v>
      </c>
      <c r="K371" s="60" t="s">
        <v>9</v>
      </c>
      <c r="L371" s="4"/>
    </row>
    <row r="372" spans="1:12" s="5" customFormat="1" ht="25.5" customHeight="1" x14ac:dyDescent="0.2">
      <c r="A372" s="53"/>
      <c r="B372" s="53"/>
      <c r="C372" s="54"/>
      <c r="D372" s="59"/>
      <c r="E372" s="62"/>
      <c r="F372" s="62"/>
      <c r="G372" s="62"/>
      <c r="H372" s="62"/>
      <c r="I372" s="62"/>
      <c r="J372" s="62"/>
      <c r="K372" s="63"/>
      <c r="L372" s="4"/>
    </row>
    <row r="373" spans="1:12" s="5" customFormat="1" ht="10.35" customHeight="1" x14ac:dyDescent="0.2">
      <c r="A373" s="40"/>
      <c r="B373" s="40"/>
      <c r="C373" s="41"/>
      <c r="D373" s="42"/>
      <c r="E373" s="43"/>
      <c r="F373" s="43"/>
      <c r="G373" s="43"/>
      <c r="H373" s="43"/>
      <c r="I373" s="43"/>
      <c r="J373" s="43"/>
      <c r="K373" s="44"/>
      <c r="L373" s="4"/>
    </row>
    <row r="374" spans="1:12" s="5" customFormat="1" ht="24.2" customHeight="1" x14ac:dyDescent="0.2">
      <c r="A374" s="40"/>
      <c r="B374" s="45" t="s">
        <v>13</v>
      </c>
      <c r="C374" s="40"/>
      <c r="D374" s="42"/>
      <c r="E374" s="43"/>
      <c r="F374" s="43"/>
      <c r="G374" s="43"/>
      <c r="H374" s="43"/>
      <c r="I374" s="43"/>
      <c r="J374" s="43"/>
      <c r="K374" s="44"/>
      <c r="L374" s="4"/>
    </row>
    <row r="375" spans="1:12" ht="20.100000000000001" customHeight="1" x14ac:dyDescent="0.2">
      <c r="C375" s="1" t="s">
        <v>205</v>
      </c>
      <c r="D375" s="14">
        <f t="shared" ref="D375:D382" si="80">SUM(E375:K375)</f>
        <v>7</v>
      </c>
      <c r="E375" s="11">
        <v>3</v>
      </c>
      <c r="F375" s="12" t="s">
        <v>11</v>
      </c>
      <c r="G375" s="12">
        <v>1</v>
      </c>
      <c r="H375" s="12" t="s">
        <v>11</v>
      </c>
      <c r="I375" s="12">
        <v>1</v>
      </c>
      <c r="J375" s="12" t="s">
        <v>11</v>
      </c>
      <c r="K375" s="13">
        <v>2</v>
      </c>
    </row>
    <row r="376" spans="1:12" ht="20.100000000000001" customHeight="1" x14ac:dyDescent="0.2">
      <c r="C376" s="1" t="s">
        <v>206</v>
      </c>
      <c r="D376" s="14">
        <f t="shared" si="80"/>
        <v>10</v>
      </c>
      <c r="E376" s="11">
        <v>1</v>
      </c>
      <c r="F376" s="11">
        <v>4</v>
      </c>
      <c r="G376" s="12" t="s">
        <v>11</v>
      </c>
      <c r="H376" s="11">
        <v>1</v>
      </c>
      <c r="I376" s="12">
        <v>1</v>
      </c>
      <c r="J376" s="12" t="s">
        <v>11</v>
      </c>
      <c r="K376" s="15">
        <v>3</v>
      </c>
    </row>
    <row r="377" spans="1:12" ht="20.100000000000001" customHeight="1" x14ac:dyDescent="0.2">
      <c r="C377" s="1" t="s">
        <v>207</v>
      </c>
      <c r="D377" s="14">
        <f t="shared" si="80"/>
        <v>14</v>
      </c>
      <c r="E377" s="11">
        <v>2</v>
      </c>
      <c r="F377" s="11">
        <v>2</v>
      </c>
      <c r="G377" s="12">
        <v>4</v>
      </c>
      <c r="H377" s="12">
        <v>1</v>
      </c>
      <c r="I377" s="12">
        <v>1</v>
      </c>
      <c r="J377" s="12">
        <v>2</v>
      </c>
      <c r="K377" s="13">
        <v>2</v>
      </c>
    </row>
    <row r="378" spans="1:12" ht="20.100000000000001" customHeight="1" x14ac:dyDescent="0.2">
      <c r="C378" s="1" t="s">
        <v>208</v>
      </c>
      <c r="D378" s="14">
        <f t="shared" si="80"/>
        <v>7</v>
      </c>
      <c r="E378" s="12">
        <v>1</v>
      </c>
      <c r="F378" s="12">
        <v>1</v>
      </c>
      <c r="G378" s="12">
        <v>1</v>
      </c>
      <c r="H378" s="12" t="s">
        <v>11</v>
      </c>
      <c r="I378" s="12" t="s">
        <v>11</v>
      </c>
      <c r="J378" s="12">
        <v>4</v>
      </c>
      <c r="K378" s="15" t="s">
        <v>11</v>
      </c>
    </row>
    <row r="379" spans="1:12" ht="20.100000000000001" customHeight="1" x14ac:dyDescent="0.2">
      <c r="C379" s="1" t="s">
        <v>209</v>
      </c>
      <c r="D379" s="14">
        <f t="shared" si="80"/>
        <v>5</v>
      </c>
      <c r="E379" s="11">
        <v>1</v>
      </c>
      <c r="F379" s="12" t="s">
        <v>11</v>
      </c>
      <c r="G379" s="12">
        <v>1</v>
      </c>
      <c r="H379" s="12" t="s">
        <v>11</v>
      </c>
      <c r="I379" s="12" t="s">
        <v>11</v>
      </c>
      <c r="J379" s="12">
        <v>1</v>
      </c>
      <c r="K379" s="15">
        <v>2</v>
      </c>
    </row>
    <row r="380" spans="1:12" ht="20.100000000000001" customHeight="1" x14ac:dyDescent="0.2">
      <c r="C380" s="1" t="s">
        <v>210</v>
      </c>
      <c r="D380" s="14">
        <f t="shared" si="80"/>
        <v>4</v>
      </c>
      <c r="E380" s="12" t="s">
        <v>11</v>
      </c>
      <c r="F380" s="11">
        <v>1</v>
      </c>
      <c r="G380" s="12">
        <v>3</v>
      </c>
      <c r="H380" s="12" t="s">
        <v>11</v>
      </c>
      <c r="I380" s="12" t="s">
        <v>11</v>
      </c>
      <c r="J380" s="12" t="s">
        <v>11</v>
      </c>
      <c r="K380" s="15" t="s">
        <v>11</v>
      </c>
    </row>
    <row r="381" spans="1:12" ht="20.100000000000001" customHeight="1" x14ac:dyDescent="0.2">
      <c r="C381" s="1" t="s">
        <v>211</v>
      </c>
      <c r="D381" s="14">
        <f t="shared" si="80"/>
        <v>4</v>
      </c>
      <c r="E381" s="12" t="s">
        <v>11</v>
      </c>
      <c r="F381" s="12" t="s">
        <v>11</v>
      </c>
      <c r="G381" s="12">
        <v>1</v>
      </c>
      <c r="H381" s="12" t="s">
        <v>11</v>
      </c>
      <c r="I381" s="12">
        <v>2</v>
      </c>
      <c r="J381" s="12" t="s">
        <v>11</v>
      </c>
      <c r="K381" s="15">
        <v>1</v>
      </c>
    </row>
    <row r="382" spans="1:12" ht="20.100000000000001" customHeight="1" x14ac:dyDescent="0.2">
      <c r="C382" s="1" t="s">
        <v>212</v>
      </c>
      <c r="D382" s="14">
        <f t="shared" si="80"/>
        <v>5</v>
      </c>
      <c r="E382" s="11">
        <v>2</v>
      </c>
      <c r="F382" s="12" t="s">
        <v>11</v>
      </c>
      <c r="G382" s="12" t="s">
        <v>11</v>
      </c>
      <c r="H382" s="12" t="s">
        <v>11</v>
      </c>
      <c r="I382" s="12">
        <v>1</v>
      </c>
      <c r="J382" s="12">
        <v>2</v>
      </c>
      <c r="K382" s="15" t="s">
        <v>11</v>
      </c>
    </row>
    <row r="383" spans="1:12" ht="20.100000000000001" customHeight="1" x14ac:dyDescent="0.2">
      <c r="C383" s="1" t="s">
        <v>213</v>
      </c>
      <c r="D383" s="14">
        <f t="shared" ref="D383:D387" si="81">SUM(E383:K383)</f>
        <v>4</v>
      </c>
      <c r="E383" s="12" t="s">
        <v>11</v>
      </c>
      <c r="F383" s="12" t="s">
        <v>11</v>
      </c>
      <c r="G383" s="12">
        <v>1</v>
      </c>
      <c r="H383" s="12">
        <v>1</v>
      </c>
      <c r="I383" s="12" t="s">
        <v>11</v>
      </c>
      <c r="J383" s="12">
        <v>2</v>
      </c>
      <c r="K383" s="15" t="s">
        <v>11</v>
      </c>
    </row>
    <row r="384" spans="1:12" ht="20.100000000000001" customHeight="1" x14ac:dyDescent="0.2">
      <c r="C384" s="1" t="s">
        <v>214</v>
      </c>
      <c r="D384" s="14">
        <f t="shared" si="81"/>
        <v>3</v>
      </c>
      <c r="E384" s="11">
        <v>1</v>
      </c>
      <c r="F384" s="12" t="s">
        <v>11</v>
      </c>
      <c r="G384" s="12" t="s">
        <v>11</v>
      </c>
      <c r="H384" s="12" t="s">
        <v>11</v>
      </c>
      <c r="I384" s="12">
        <v>1</v>
      </c>
      <c r="J384" s="12">
        <v>1</v>
      </c>
      <c r="K384" s="15" t="s">
        <v>11</v>
      </c>
    </row>
    <row r="385" spans="1:11" ht="20.100000000000001" customHeight="1" x14ac:dyDescent="0.2">
      <c r="C385" s="1" t="s">
        <v>215</v>
      </c>
      <c r="D385" s="14">
        <f t="shared" si="81"/>
        <v>2</v>
      </c>
      <c r="E385" s="12" t="s">
        <v>11</v>
      </c>
      <c r="F385" s="12" t="s">
        <v>11</v>
      </c>
      <c r="G385" s="12" t="s">
        <v>11</v>
      </c>
      <c r="H385" s="12">
        <v>1</v>
      </c>
      <c r="I385" s="12" t="s">
        <v>11</v>
      </c>
      <c r="J385" s="12">
        <v>1</v>
      </c>
      <c r="K385" s="15" t="s">
        <v>11</v>
      </c>
    </row>
    <row r="386" spans="1:11" ht="20.100000000000001" customHeight="1" x14ac:dyDescent="0.2">
      <c r="C386" s="1" t="s">
        <v>216</v>
      </c>
      <c r="D386" s="14">
        <f t="shared" si="81"/>
        <v>1</v>
      </c>
      <c r="E386" s="12">
        <v>1</v>
      </c>
      <c r="F386" s="12" t="s">
        <v>11</v>
      </c>
      <c r="G386" s="12" t="s">
        <v>11</v>
      </c>
      <c r="H386" s="12" t="s">
        <v>11</v>
      </c>
      <c r="I386" s="12" t="s">
        <v>11</v>
      </c>
      <c r="J386" s="12" t="s">
        <v>11</v>
      </c>
      <c r="K386" s="15" t="s">
        <v>11</v>
      </c>
    </row>
    <row r="387" spans="1:11" ht="20.100000000000001" customHeight="1" x14ac:dyDescent="0.2">
      <c r="C387" s="1" t="s">
        <v>94</v>
      </c>
      <c r="D387" s="14">
        <f t="shared" si="81"/>
        <v>28</v>
      </c>
      <c r="E387" s="11">
        <v>3</v>
      </c>
      <c r="F387" s="11">
        <v>2</v>
      </c>
      <c r="G387" s="11">
        <v>5</v>
      </c>
      <c r="H387" s="11">
        <v>2</v>
      </c>
      <c r="I387" s="17">
        <v>9</v>
      </c>
      <c r="J387" s="17">
        <v>4</v>
      </c>
      <c r="K387" s="8">
        <v>3</v>
      </c>
    </row>
    <row r="388" spans="1:11" ht="20.100000000000001" customHeight="1" x14ac:dyDescent="0.2">
      <c r="C388" s="1" t="s">
        <v>217</v>
      </c>
      <c r="D388" s="14">
        <f>SUM(E388:K388)</f>
        <v>5</v>
      </c>
      <c r="E388" s="12" t="s">
        <v>11</v>
      </c>
      <c r="F388" s="12" t="s">
        <v>11</v>
      </c>
      <c r="G388" s="12">
        <v>1</v>
      </c>
      <c r="H388" s="12">
        <v>1</v>
      </c>
      <c r="I388" s="17">
        <v>1</v>
      </c>
      <c r="J388" s="12" t="s">
        <v>11</v>
      </c>
      <c r="K388" s="8">
        <v>2</v>
      </c>
    </row>
    <row r="389" spans="1:11" ht="20.100000000000001" customHeight="1" x14ac:dyDescent="0.2">
      <c r="C389" s="1" t="s">
        <v>218</v>
      </c>
      <c r="D389" s="14">
        <f>SUM(E389:K389)</f>
        <v>2</v>
      </c>
      <c r="E389" s="12" t="s">
        <v>11</v>
      </c>
      <c r="F389" s="12" t="s">
        <v>11</v>
      </c>
      <c r="G389" s="12" t="s">
        <v>11</v>
      </c>
      <c r="H389" s="12" t="s">
        <v>11</v>
      </c>
      <c r="I389" s="12" t="s">
        <v>11</v>
      </c>
      <c r="J389" s="12" t="s">
        <v>11</v>
      </c>
      <c r="K389" s="15">
        <v>2</v>
      </c>
    </row>
    <row r="390" spans="1:11" ht="24.2" customHeight="1" x14ac:dyDescent="0.2">
      <c r="A390" s="5"/>
      <c r="B390" s="27" t="s">
        <v>443</v>
      </c>
      <c r="C390" s="5"/>
      <c r="D390" s="14">
        <f>SUM(E390:K390)</f>
        <v>277</v>
      </c>
      <c r="E390" s="36">
        <f>SUM(E391:E404)</f>
        <v>44</v>
      </c>
      <c r="F390" s="36">
        <f t="shared" ref="F390:K390" si="82">SUM(F391:F404)</f>
        <v>41</v>
      </c>
      <c r="G390" s="36">
        <f t="shared" si="82"/>
        <v>42</v>
      </c>
      <c r="H390" s="36">
        <f t="shared" si="82"/>
        <v>26</v>
      </c>
      <c r="I390" s="36">
        <f t="shared" si="82"/>
        <v>34</v>
      </c>
      <c r="J390" s="36">
        <f t="shared" si="82"/>
        <v>38</v>
      </c>
      <c r="K390" s="38">
        <f t="shared" si="82"/>
        <v>52</v>
      </c>
    </row>
    <row r="391" spans="1:11" ht="20.100000000000001" customHeight="1" x14ac:dyDescent="0.2">
      <c r="C391" s="1" t="s">
        <v>219</v>
      </c>
      <c r="D391" s="14">
        <f t="shared" ref="D391:D400" si="83">SUM(E391:K391)</f>
        <v>153</v>
      </c>
      <c r="E391" s="11">
        <v>23</v>
      </c>
      <c r="F391" s="11">
        <v>24</v>
      </c>
      <c r="G391" s="11">
        <v>26</v>
      </c>
      <c r="H391" s="11">
        <v>14</v>
      </c>
      <c r="I391" s="11">
        <v>14</v>
      </c>
      <c r="J391" s="11">
        <v>22</v>
      </c>
      <c r="K391" s="13">
        <v>30</v>
      </c>
    </row>
    <row r="392" spans="1:11" ht="20.100000000000001" customHeight="1" x14ac:dyDescent="0.2">
      <c r="C392" s="1" t="s">
        <v>220</v>
      </c>
      <c r="D392" s="14">
        <f t="shared" si="83"/>
        <v>3</v>
      </c>
      <c r="E392" s="11">
        <v>1</v>
      </c>
      <c r="F392" s="12" t="s">
        <v>11</v>
      </c>
      <c r="G392" s="12" t="s">
        <v>11</v>
      </c>
      <c r="H392" s="12" t="s">
        <v>11</v>
      </c>
      <c r="I392" s="12" t="s">
        <v>11</v>
      </c>
      <c r="J392" s="12">
        <v>2</v>
      </c>
      <c r="K392" s="15" t="s">
        <v>11</v>
      </c>
    </row>
    <row r="393" spans="1:11" ht="20.100000000000001" customHeight="1" x14ac:dyDescent="0.2">
      <c r="C393" s="1" t="s">
        <v>221</v>
      </c>
      <c r="D393" s="14">
        <f t="shared" si="83"/>
        <v>5</v>
      </c>
      <c r="E393" s="12">
        <v>1</v>
      </c>
      <c r="F393" s="12" t="s">
        <v>11</v>
      </c>
      <c r="G393" s="12">
        <v>1</v>
      </c>
      <c r="H393" s="12">
        <v>1</v>
      </c>
      <c r="I393" s="12" t="s">
        <v>11</v>
      </c>
      <c r="J393" s="12">
        <v>1</v>
      </c>
      <c r="K393" s="15">
        <v>1</v>
      </c>
    </row>
    <row r="394" spans="1:11" ht="20.100000000000001" customHeight="1" x14ac:dyDescent="0.2">
      <c r="C394" s="1" t="s">
        <v>222</v>
      </c>
      <c r="D394" s="14">
        <f t="shared" si="83"/>
        <v>5</v>
      </c>
      <c r="E394" s="11">
        <v>1</v>
      </c>
      <c r="F394" s="12" t="s">
        <v>11</v>
      </c>
      <c r="G394" s="12">
        <v>1</v>
      </c>
      <c r="H394" s="12" t="s">
        <v>11</v>
      </c>
      <c r="I394" s="11">
        <v>2</v>
      </c>
      <c r="J394" s="12" t="s">
        <v>11</v>
      </c>
      <c r="K394" s="13">
        <v>1</v>
      </c>
    </row>
    <row r="395" spans="1:11" ht="20.100000000000001" customHeight="1" x14ac:dyDescent="0.2">
      <c r="C395" s="1" t="s">
        <v>223</v>
      </c>
      <c r="D395" s="14">
        <f t="shared" si="83"/>
        <v>12</v>
      </c>
      <c r="E395" s="12">
        <v>2</v>
      </c>
      <c r="F395" s="12" t="s">
        <v>11</v>
      </c>
      <c r="G395" s="11">
        <v>1</v>
      </c>
      <c r="H395" s="12" t="s">
        <v>11</v>
      </c>
      <c r="I395" s="11">
        <v>4</v>
      </c>
      <c r="J395" s="12">
        <v>3</v>
      </c>
      <c r="K395" s="13">
        <v>2</v>
      </c>
    </row>
    <row r="396" spans="1:11" ht="20.100000000000001" customHeight="1" x14ac:dyDescent="0.2">
      <c r="C396" s="1" t="s">
        <v>224</v>
      </c>
      <c r="D396" s="14">
        <f t="shared" si="83"/>
        <v>10</v>
      </c>
      <c r="E396" s="12">
        <v>1</v>
      </c>
      <c r="F396" s="12">
        <v>2</v>
      </c>
      <c r="G396" s="12">
        <v>1</v>
      </c>
      <c r="H396" s="12">
        <v>1</v>
      </c>
      <c r="I396" s="12">
        <v>3</v>
      </c>
      <c r="J396" s="12">
        <v>1</v>
      </c>
      <c r="K396" s="15">
        <v>1</v>
      </c>
    </row>
    <row r="397" spans="1:11" ht="20.100000000000001" customHeight="1" x14ac:dyDescent="0.2">
      <c r="C397" s="1" t="s">
        <v>225</v>
      </c>
      <c r="D397" s="14">
        <f t="shared" si="83"/>
        <v>4</v>
      </c>
      <c r="E397" s="11">
        <v>1</v>
      </c>
      <c r="F397" s="11">
        <v>2</v>
      </c>
      <c r="G397" s="12" t="s">
        <v>11</v>
      </c>
      <c r="H397" s="12" t="s">
        <v>11</v>
      </c>
      <c r="I397" s="12" t="s">
        <v>11</v>
      </c>
      <c r="J397" s="17">
        <v>1</v>
      </c>
      <c r="K397" s="15" t="s">
        <v>11</v>
      </c>
    </row>
    <row r="398" spans="1:11" ht="20.100000000000001" customHeight="1" x14ac:dyDescent="0.2">
      <c r="C398" s="1" t="s">
        <v>226</v>
      </c>
      <c r="D398" s="14">
        <f t="shared" si="83"/>
        <v>12</v>
      </c>
      <c r="E398" s="11">
        <v>2</v>
      </c>
      <c r="F398" s="12" t="s">
        <v>11</v>
      </c>
      <c r="G398" s="12">
        <v>1</v>
      </c>
      <c r="H398" s="12">
        <v>2</v>
      </c>
      <c r="I398" s="12">
        <v>2</v>
      </c>
      <c r="J398" s="12">
        <v>2</v>
      </c>
      <c r="K398" s="8">
        <v>3</v>
      </c>
    </row>
    <row r="399" spans="1:11" ht="20.100000000000001" customHeight="1" x14ac:dyDescent="0.2">
      <c r="C399" s="1" t="s">
        <v>227</v>
      </c>
      <c r="D399" s="14">
        <f t="shared" si="83"/>
        <v>2</v>
      </c>
      <c r="E399" s="11">
        <v>1</v>
      </c>
      <c r="F399" s="12">
        <v>1</v>
      </c>
      <c r="G399" s="12" t="s">
        <v>11</v>
      </c>
      <c r="H399" s="12" t="s">
        <v>11</v>
      </c>
      <c r="I399" s="12" t="s">
        <v>11</v>
      </c>
      <c r="J399" s="12" t="s">
        <v>11</v>
      </c>
      <c r="K399" s="15" t="s">
        <v>11</v>
      </c>
    </row>
    <row r="400" spans="1:11" ht="20.100000000000001" customHeight="1" x14ac:dyDescent="0.2">
      <c r="C400" s="1" t="s">
        <v>190</v>
      </c>
      <c r="D400" s="14">
        <f t="shared" si="83"/>
        <v>17</v>
      </c>
      <c r="E400" s="11">
        <v>2</v>
      </c>
      <c r="F400" s="11">
        <v>3</v>
      </c>
      <c r="G400" s="11">
        <v>4</v>
      </c>
      <c r="H400" s="12">
        <v>2</v>
      </c>
      <c r="I400" s="17">
        <v>2</v>
      </c>
      <c r="J400" s="17">
        <v>1</v>
      </c>
      <c r="K400" s="8">
        <v>3</v>
      </c>
    </row>
    <row r="401" spans="1:12" ht="20.100000000000001" customHeight="1" x14ac:dyDescent="0.2">
      <c r="C401" s="1" t="s">
        <v>228</v>
      </c>
      <c r="D401" s="14">
        <f>SUM(E401:K401)</f>
        <v>31</v>
      </c>
      <c r="E401" s="11">
        <v>7</v>
      </c>
      <c r="F401" s="12">
        <v>4</v>
      </c>
      <c r="G401" s="11">
        <v>4</v>
      </c>
      <c r="H401" s="11">
        <v>3</v>
      </c>
      <c r="I401" s="17">
        <v>3</v>
      </c>
      <c r="J401" s="17">
        <v>4</v>
      </c>
      <c r="K401" s="8">
        <v>6</v>
      </c>
    </row>
    <row r="402" spans="1:12" ht="20.100000000000001" customHeight="1" x14ac:dyDescent="0.2">
      <c r="C402" s="1" t="s">
        <v>229</v>
      </c>
      <c r="D402" s="14">
        <f>SUM(E402:K402)</f>
        <v>8</v>
      </c>
      <c r="E402" s="12" t="s">
        <v>11</v>
      </c>
      <c r="F402" s="12">
        <v>1</v>
      </c>
      <c r="G402" s="12">
        <v>1</v>
      </c>
      <c r="H402" s="11">
        <v>3</v>
      </c>
      <c r="I402" s="12" t="s">
        <v>11</v>
      </c>
      <c r="J402" s="12" t="s">
        <v>11</v>
      </c>
      <c r="K402" s="15">
        <v>3</v>
      </c>
    </row>
    <row r="403" spans="1:12" ht="20.100000000000001" customHeight="1" x14ac:dyDescent="0.2">
      <c r="C403" s="1" t="s">
        <v>230</v>
      </c>
      <c r="D403" s="14">
        <f>SUM(E403:K403)</f>
        <v>7</v>
      </c>
      <c r="E403" s="12">
        <v>1</v>
      </c>
      <c r="F403" s="12">
        <v>1</v>
      </c>
      <c r="G403" s="11">
        <v>1</v>
      </c>
      <c r="H403" s="12" t="s">
        <v>11</v>
      </c>
      <c r="I403" s="12">
        <v>2</v>
      </c>
      <c r="J403" s="12">
        <v>1</v>
      </c>
      <c r="K403" s="15">
        <v>1</v>
      </c>
    </row>
    <row r="404" spans="1:12" ht="20.100000000000001" customHeight="1" x14ac:dyDescent="0.2">
      <c r="C404" s="1" t="s">
        <v>231</v>
      </c>
      <c r="D404" s="14">
        <f>SUM(E404:K404)</f>
        <v>8</v>
      </c>
      <c r="E404" s="12">
        <v>1</v>
      </c>
      <c r="F404" s="12">
        <v>3</v>
      </c>
      <c r="G404" s="12">
        <v>1</v>
      </c>
      <c r="H404" s="12" t="s">
        <v>11</v>
      </c>
      <c r="I404" s="17">
        <v>2</v>
      </c>
      <c r="J404" s="12" t="s">
        <v>11</v>
      </c>
      <c r="K404" s="8">
        <v>1</v>
      </c>
    </row>
    <row r="405" spans="1:12" ht="24.2" customHeight="1" x14ac:dyDescent="0.2">
      <c r="A405" s="5"/>
      <c r="B405" s="27" t="s">
        <v>442</v>
      </c>
      <c r="C405" s="5"/>
      <c r="D405" s="14">
        <f t="shared" ref="D405:D417" si="84">SUM(E405:K405)</f>
        <v>30</v>
      </c>
      <c r="E405" s="36">
        <f t="shared" ref="E405:K405" si="85">SUM(E406:E421)</f>
        <v>8</v>
      </c>
      <c r="F405" s="36">
        <f t="shared" si="85"/>
        <v>6</v>
      </c>
      <c r="G405" s="36">
        <f t="shared" si="85"/>
        <v>2</v>
      </c>
      <c r="H405" s="36">
        <f t="shared" si="85"/>
        <v>2</v>
      </c>
      <c r="I405" s="36">
        <f t="shared" si="85"/>
        <v>6</v>
      </c>
      <c r="J405" s="36">
        <f t="shared" si="85"/>
        <v>2</v>
      </c>
      <c r="K405" s="37">
        <f t="shared" si="85"/>
        <v>4</v>
      </c>
    </row>
    <row r="406" spans="1:12" ht="20.100000000000001" customHeight="1" x14ac:dyDescent="0.2">
      <c r="C406" s="1" t="s">
        <v>232</v>
      </c>
      <c r="D406" s="14">
        <f t="shared" si="84"/>
        <v>13</v>
      </c>
      <c r="E406" s="11">
        <v>2</v>
      </c>
      <c r="F406" s="11">
        <v>2</v>
      </c>
      <c r="G406" s="11">
        <v>1</v>
      </c>
      <c r="H406" s="11">
        <v>2</v>
      </c>
      <c r="I406" s="11">
        <v>3</v>
      </c>
      <c r="J406" s="12">
        <v>1</v>
      </c>
      <c r="K406" s="13">
        <v>2</v>
      </c>
    </row>
    <row r="407" spans="1:12" ht="24.75" customHeight="1" x14ac:dyDescent="0.2">
      <c r="A407" s="48" t="s">
        <v>10</v>
      </c>
      <c r="B407" s="48"/>
      <c r="C407" s="48"/>
      <c r="D407" s="48"/>
      <c r="E407" s="48"/>
      <c r="F407" s="48"/>
      <c r="G407" s="48"/>
      <c r="H407" s="48"/>
      <c r="I407" s="48"/>
      <c r="J407" s="48"/>
      <c r="K407" s="48"/>
    </row>
    <row r="408" spans="1:12" ht="24.75" customHeight="1" x14ac:dyDescent="0.2">
      <c r="A408" s="48" t="s">
        <v>522</v>
      </c>
      <c r="B408" s="48"/>
      <c r="C408" s="48"/>
      <c r="D408" s="48"/>
      <c r="E408" s="48"/>
      <c r="F408" s="48"/>
      <c r="G408" s="48"/>
      <c r="H408" s="48"/>
      <c r="I408" s="48"/>
      <c r="J408" s="48"/>
      <c r="K408" s="48"/>
    </row>
    <row r="409" spans="1:12" ht="21.95" customHeight="1" x14ac:dyDescent="0.2">
      <c r="C409" s="3"/>
      <c r="D409" s="3"/>
      <c r="E409" s="3"/>
      <c r="F409" s="3"/>
      <c r="G409" s="3"/>
      <c r="H409" s="3"/>
      <c r="I409" s="3"/>
      <c r="J409" s="3"/>
      <c r="K409" s="3"/>
    </row>
    <row r="410" spans="1:12" s="5" customFormat="1" ht="27.2" customHeight="1" x14ac:dyDescent="0.2">
      <c r="A410" s="49" t="s">
        <v>523</v>
      </c>
      <c r="B410" s="49"/>
      <c r="C410" s="50"/>
      <c r="D410" s="55" t="s">
        <v>0</v>
      </c>
      <c r="E410" s="56"/>
      <c r="F410" s="56"/>
      <c r="G410" s="56"/>
      <c r="H410" s="56"/>
      <c r="I410" s="56"/>
      <c r="J410" s="56"/>
      <c r="K410" s="56"/>
      <c r="L410" s="4"/>
    </row>
    <row r="411" spans="1:12" s="5" customFormat="1" ht="27.2" customHeight="1" x14ac:dyDescent="0.2">
      <c r="A411" s="51"/>
      <c r="B411" s="51"/>
      <c r="C411" s="52"/>
      <c r="D411" s="57" t="s">
        <v>1</v>
      </c>
      <c r="E411" s="60" t="s">
        <v>2</v>
      </c>
      <c r="F411" s="56"/>
      <c r="G411" s="56"/>
      <c r="H411" s="56"/>
      <c r="I411" s="56"/>
      <c r="J411" s="56"/>
      <c r="K411" s="56"/>
      <c r="L411" s="4"/>
    </row>
    <row r="412" spans="1:12" s="5" customFormat="1" ht="25.5" customHeight="1" x14ac:dyDescent="0.2">
      <c r="A412" s="51"/>
      <c r="B412" s="51"/>
      <c r="C412" s="52"/>
      <c r="D412" s="58"/>
      <c r="E412" s="61" t="s">
        <v>3</v>
      </c>
      <c r="F412" s="61" t="s">
        <v>4</v>
      </c>
      <c r="G412" s="61" t="s">
        <v>5</v>
      </c>
      <c r="H412" s="61" t="s">
        <v>6</v>
      </c>
      <c r="I412" s="61" t="s">
        <v>7</v>
      </c>
      <c r="J412" s="61" t="s">
        <v>8</v>
      </c>
      <c r="K412" s="60" t="s">
        <v>9</v>
      </c>
      <c r="L412" s="4"/>
    </row>
    <row r="413" spans="1:12" s="5" customFormat="1" ht="25.5" customHeight="1" x14ac:dyDescent="0.2">
      <c r="A413" s="53"/>
      <c r="B413" s="53"/>
      <c r="C413" s="54"/>
      <c r="D413" s="59"/>
      <c r="E413" s="62"/>
      <c r="F413" s="62"/>
      <c r="G413" s="62"/>
      <c r="H413" s="62"/>
      <c r="I413" s="62"/>
      <c r="J413" s="62"/>
      <c r="K413" s="63"/>
      <c r="L413" s="4"/>
    </row>
    <row r="414" spans="1:12" s="5" customFormat="1" ht="10.35" customHeight="1" x14ac:dyDescent="0.2">
      <c r="A414" s="40"/>
      <c r="B414" s="40"/>
      <c r="C414" s="41"/>
      <c r="D414" s="42"/>
      <c r="E414" s="43"/>
      <c r="F414" s="43"/>
      <c r="G414" s="43"/>
      <c r="H414" s="43"/>
      <c r="I414" s="43"/>
      <c r="J414" s="43"/>
      <c r="K414" s="44"/>
      <c r="L414" s="4"/>
    </row>
    <row r="415" spans="1:12" s="5" customFormat="1" ht="24.2" customHeight="1" x14ac:dyDescent="0.2">
      <c r="A415" s="40"/>
      <c r="B415" s="45" t="s">
        <v>517</v>
      </c>
      <c r="C415" s="40"/>
      <c r="D415" s="42"/>
      <c r="E415" s="43"/>
      <c r="F415" s="43"/>
      <c r="G415" s="43"/>
      <c r="H415" s="43"/>
      <c r="I415" s="43"/>
      <c r="J415" s="43"/>
      <c r="K415" s="44"/>
      <c r="L415" s="4"/>
    </row>
    <row r="416" spans="1:12" ht="20.100000000000001" customHeight="1" x14ac:dyDescent="0.2">
      <c r="C416" s="1" t="s">
        <v>233</v>
      </c>
      <c r="D416" s="14">
        <f t="shared" si="84"/>
        <v>1</v>
      </c>
      <c r="E416" s="12" t="s">
        <v>11</v>
      </c>
      <c r="F416" s="12" t="s">
        <v>11</v>
      </c>
      <c r="G416" s="12" t="s">
        <v>11</v>
      </c>
      <c r="H416" s="12" t="s">
        <v>11</v>
      </c>
      <c r="I416" s="12" t="s">
        <v>11</v>
      </c>
      <c r="J416" s="12" t="s">
        <v>11</v>
      </c>
      <c r="K416" s="13">
        <v>1</v>
      </c>
    </row>
    <row r="417" spans="1:11" ht="20.100000000000001" customHeight="1" x14ac:dyDescent="0.2">
      <c r="C417" s="1" t="s">
        <v>234</v>
      </c>
      <c r="D417" s="14">
        <f t="shared" si="84"/>
        <v>5</v>
      </c>
      <c r="E417" s="12">
        <v>1</v>
      </c>
      <c r="F417" s="11">
        <v>2</v>
      </c>
      <c r="G417" s="12" t="s">
        <v>11</v>
      </c>
      <c r="H417" s="12" t="s">
        <v>11</v>
      </c>
      <c r="I417" s="12">
        <v>1</v>
      </c>
      <c r="J417" s="12" t="s">
        <v>11</v>
      </c>
      <c r="K417" s="13">
        <v>1</v>
      </c>
    </row>
    <row r="418" spans="1:11" ht="20.100000000000001" customHeight="1" x14ac:dyDescent="0.2">
      <c r="C418" s="1" t="s">
        <v>235</v>
      </c>
      <c r="D418" s="14">
        <f t="shared" ref="D418:D421" si="86">SUM(E418:K418)</f>
        <v>3</v>
      </c>
      <c r="E418" s="11">
        <v>1</v>
      </c>
      <c r="F418" s="12">
        <v>1</v>
      </c>
      <c r="G418" s="12">
        <v>1</v>
      </c>
      <c r="H418" s="12" t="s">
        <v>11</v>
      </c>
      <c r="I418" s="12" t="s">
        <v>11</v>
      </c>
      <c r="J418" s="12" t="s">
        <v>11</v>
      </c>
      <c r="K418" s="15" t="s">
        <v>11</v>
      </c>
    </row>
    <row r="419" spans="1:11" ht="20.100000000000001" customHeight="1" x14ac:dyDescent="0.2">
      <c r="C419" s="1" t="s">
        <v>236</v>
      </c>
      <c r="D419" s="14">
        <f t="shared" si="86"/>
        <v>3</v>
      </c>
      <c r="E419" s="11">
        <v>1</v>
      </c>
      <c r="F419" s="12">
        <v>1</v>
      </c>
      <c r="G419" s="12" t="s">
        <v>11</v>
      </c>
      <c r="H419" s="12" t="s">
        <v>11</v>
      </c>
      <c r="I419" s="11">
        <v>1</v>
      </c>
      <c r="J419" s="12" t="s">
        <v>11</v>
      </c>
      <c r="K419" s="15" t="s">
        <v>11</v>
      </c>
    </row>
    <row r="420" spans="1:11" ht="20.100000000000001" customHeight="1" x14ac:dyDescent="0.2">
      <c r="C420" s="1" t="s">
        <v>237</v>
      </c>
      <c r="D420" s="14">
        <f t="shared" si="86"/>
        <v>1</v>
      </c>
      <c r="E420" s="12">
        <v>1</v>
      </c>
      <c r="F420" s="12" t="s">
        <v>11</v>
      </c>
      <c r="G420" s="12" t="s">
        <v>11</v>
      </c>
      <c r="H420" s="12" t="s">
        <v>11</v>
      </c>
      <c r="I420" s="12" t="s">
        <v>11</v>
      </c>
      <c r="J420" s="12" t="s">
        <v>11</v>
      </c>
      <c r="K420" s="15" t="s">
        <v>11</v>
      </c>
    </row>
    <row r="421" spans="1:11" ht="20.100000000000001" customHeight="1" x14ac:dyDescent="0.2">
      <c r="C421" s="1" t="s">
        <v>238</v>
      </c>
      <c r="D421" s="14">
        <f t="shared" si="86"/>
        <v>4</v>
      </c>
      <c r="E421" s="12">
        <v>2</v>
      </c>
      <c r="F421" s="12" t="s">
        <v>11</v>
      </c>
      <c r="G421" s="12" t="s">
        <v>11</v>
      </c>
      <c r="H421" s="12" t="s">
        <v>11</v>
      </c>
      <c r="I421" s="17">
        <v>1</v>
      </c>
      <c r="J421" s="12">
        <v>1</v>
      </c>
      <c r="K421" s="15" t="s">
        <v>11</v>
      </c>
    </row>
    <row r="422" spans="1:11" ht="24.2" customHeight="1" x14ac:dyDescent="0.2">
      <c r="A422" s="5"/>
      <c r="B422" s="27" t="s">
        <v>441</v>
      </c>
      <c r="C422" s="5"/>
      <c r="D422" s="14">
        <f>SUM(E422:K422)</f>
        <v>27</v>
      </c>
      <c r="E422" s="36">
        <f t="shared" ref="E422:K422" si="87">SUM(E423:E427)</f>
        <v>5</v>
      </c>
      <c r="F422" s="36">
        <f t="shared" si="87"/>
        <v>2</v>
      </c>
      <c r="G422" s="36">
        <f t="shared" si="87"/>
        <v>1</v>
      </c>
      <c r="H422" s="36">
        <f t="shared" si="87"/>
        <v>6</v>
      </c>
      <c r="I422" s="36">
        <f t="shared" si="87"/>
        <v>5</v>
      </c>
      <c r="J422" s="36">
        <f t="shared" si="87"/>
        <v>2</v>
      </c>
      <c r="K422" s="37">
        <f t="shared" si="87"/>
        <v>6</v>
      </c>
    </row>
    <row r="423" spans="1:11" ht="20.100000000000001" customHeight="1" x14ac:dyDescent="0.2">
      <c r="C423" s="1" t="s">
        <v>239</v>
      </c>
      <c r="D423" s="14">
        <f>SUM(E423:K423)</f>
        <v>17</v>
      </c>
      <c r="E423" s="11">
        <v>3</v>
      </c>
      <c r="F423" s="11">
        <v>1</v>
      </c>
      <c r="G423" s="11">
        <v>1</v>
      </c>
      <c r="H423" s="11">
        <v>5</v>
      </c>
      <c r="I423" s="12">
        <v>2</v>
      </c>
      <c r="J423" s="11">
        <v>1</v>
      </c>
      <c r="K423" s="13">
        <v>4</v>
      </c>
    </row>
    <row r="424" spans="1:11" ht="20.100000000000001" customHeight="1" x14ac:dyDescent="0.2">
      <c r="C424" s="1" t="s">
        <v>240</v>
      </c>
      <c r="D424" s="14">
        <f>SUM(E424:K424)</f>
        <v>3</v>
      </c>
      <c r="E424" s="12" t="s">
        <v>11</v>
      </c>
      <c r="F424" s="12" t="s">
        <v>11</v>
      </c>
      <c r="G424" s="12" t="s">
        <v>11</v>
      </c>
      <c r="H424" s="12" t="s">
        <v>11</v>
      </c>
      <c r="I424" s="12">
        <v>2</v>
      </c>
      <c r="J424" s="11">
        <v>1</v>
      </c>
      <c r="K424" s="15" t="s">
        <v>11</v>
      </c>
    </row>
    <row r="425" spans="1:11" ht="20.100000000000001" customHeight="1" x14ac:dyDescent="0.2">
      <c r="C425" s="1" t="s">
        <v>241</v>
      </c>
      <c r="D425" s="14">
        <f>SUM(E425:K425)</f>
        <v>2</v>
      </c>
      <c r="E425" s="12">
        <v>1</v>
      </c>
      <c r="F425" s="12" t="s">
        <v>11</v>
      </c>
      <c r="G425" s="12" t="s">
        <v>11</v>
      </c>
      <c r="H425" s="12">
        <v>1</v>
      </c>
      <c r="I425" s="12" t="s">
        <v>11</v>
      </c>
      <c r="J425" s="12" t="s">
        <v>11</v>
      </c>
      <c r="K425" s="15" t="s">
        <v>11</v>
      </c>
    </row>
    <row r="426" spans="1:11" ht="20.100000000000001" customHeight="1" x14ac:dyDescent="0.2">
      <c r="C426" s="1" t="s">
        <v>242</v>
      </c>
      <c r="D426" s="14">
        <f t="shared" ref="D426:D433" si="88">SUM(E426:K426)</f>
        <v>3</v>
      </c>
      <c r="E426" s="12">
        <v>1</v>
      </c>
      <c r="F426" s="12">
        <v>1</v>
      </c>
      <c r="G426" s="12" t="s">
        <v>11</v>
      </c>
      <c r="H426" s="12" t="s">
        <v>11</v>
      </c>
      <c r="I426" s="12" t="s">
        <v>11</v>
      </c>
      <c r="J426" s="12" t="s">
        <v>11</v>
      </c>
      <c r="K426" s="15">
        <v>1</v>
      </c>
    </row>
    <row r="427" spans="1:11" ht="20.100000000000001" customHeight="1" x14ac:dyDescent="0.2">
      <c r="C427" s="1" t="s">
        <v>243</v>
      </c>
      <c r="D427" s="14">
        <f t="shared" si="88"/>
        <v>2</v>
      </c>
      <c r="E427" s="12" t="s">
        <v>11</v>
      </c>
      <c r="F427" s="12" t="s">
        <v>11</v>
      </c>
      <c r="G427" s="12" t="s">
        <v>11</v>
      </c>
      <c r="H427" s="12" t="s">
        <v>11</v>
      </c>
      <c r="I427" s="12">
        <v>1</v>
      </c>
      <c r="J427" s="12" t="s">
        <v>11</v>
      </c>
      <c r="K427" s="15">
        <v>1</v>
      </c>
    </row>
    <row r="428" spans="1:11" ht="24.2" customHeight="1" x14ac:dyDescent="0.2">
      <c r="A428" s="5"/>
      <c r="B428" s="27" t="s">
        <v>440</v>
      </c>
      <c r="C428" s="5"/>
      <c r="D428" s="14">
        <f t="shared" si="88"/>
        <v>11</v>
      </c>
      <c r="E428" s="36">
        <f t="shared" ref="E428:K428" si="89">SUM(E429:E431)</f>
        <v>1</v>
      </c>
      <c r="F428" s="36">
        <f t="shared" si="89"/>
        <v>2</v>
      </c>
      <c r="G428" s="35" t="s">
        <v>11</v>
      </c>
      <c r="H428" s="36">
        <f t="shared" si="89"/>
        <v>1</v>
      </c>
      <c r="I428" s="36">
        <f t="shared" si="89"/>
        <v>2</v>
      </c>
      <c r="J428" s="36">
        <f t="shared" si="89"/>
        <v>2</v>
      </c>
      <c r="K428" s="37">
        <f t="shared" si="89"/>
        <v>3</v>
      </c>
    </row>
    <row r="429" spans="1:11" ht="20.100000000000001" customHeight="1" x14ac:dyDescent="0.2">
      <c r="C429" s="1" t="s">
        <v>244</v>
      </c>
      <c r="D429" s="14">
        <f t="shared" si="88"/>
        <v>8</v>
      </c>
      <c r="E429" s="12" t="s">
        <v>11</v>
      </c>
      <c r="F429" s="12">
        <v>2</v>
      </c>
      <c r="G429" s="12" t="s">
        <v>11</v>
      </c>
      <c r="H429" s="11">
        <v>1</v>
      </c>
      <c r="I429" s="11">
        <v>1</v>
      </c>
      <c r="J429" s="12">
        <v>2</v>
      </c>
      <c r="K429" s="13">
        <v>2</v>
      </c>
    </row>
    <row r="430" spans="1:11" ht="20.100000000000001" customHeight="1" x14ac:dyDescent="0.2">
      <c r="C430" s="1" t="s">
        <v>245</v>
      </c>
      <c r="D430" s="14">
        <f t="shared" si="88"/>
        <v>1</v>
      </c>
      <c r="E430" s="12" t="s">
        <v>11</v>
      </c>
      <c r="F430" s="12" t="s">
        <v>11</v>
      </c>
      <c r="G430" s="12" t="s">
        <v>11</v>
      </c>
      <c r="H430" s="12" t="s">
        <v>11</v>
      </c>
      <c r="I430" s="12" t="s">
        <v>11</v>
      </c>
      <c r="J430" s="12" t="s">
        <v>11</v>
      </c>
      <c r="K430" s="15">
        <v>1</v>
      </c>
    </row>
    <row r="431" spans="1:11" ht="20.100000000000001" customHeight="1" x14ac:dyDescent="0.2">
      <c r="C431" s="1" t="s">
        <v>246</v>
      </c>
      <c r="D431" s="14">
        <f t="shared" si="88"/>
        <v>2</v>
      </c>
      <c r="E431" s="12">
        <v>1</v>
      </c>
      <c r="F431" s="12" t="s">
        <v>11</v>
      </c>
      <c r="G431" s="12" t="s">
        <v>11</v>
      </c>
      <c r="H431" s="12" t="s">
        <v>11</v>
      </c>
      <c r="I431" s="12">
        <v>1</v>
      </c>
      <c r="J431" s="12" t="s">
        <v>11</v>
      </c>
      <c r="K431" s="15" t="s">
        <v>11</v>
      </c>
    </row>
    <row r="432" spans="1:11" ht="24.2" customHeight="1" x14ac:dyDescent="0.2">
      <c r="A432" s="5"/>
      <c r="B432" s="27" t="s">
        <v>439</v>
      </c>
      <c r="C432" s="5"/>
      <c r="D432" s="14">
        <f t="shared" si="88"/>
        <v>45</v>
      </c>
      <c r="E432" s="36">
        <f t="shared" ref="E432:K432" si="90">SUM(E433:E441)</f>
        <v>8</v>
      </c>
      <c r="F432" s="36">
        <f t="shared" si="90"/>
        <v>9</v>
      </c>
      <c r="G432" s="36">
        <f t="shared" si="90"/>
        <v>1</v>
      </c>
      <c r="H432" s="36">
        <f t="shared" si="90"/>
        <v>8</v>
      </c>
      <c r="I432" s="36">
        <f t="shared" si="90"/>
        <v>3</v>
      </c>
      <c r="J432" s="36">
        <f t="shared" si="90"/>
        <v>7</v>
      </c>
      <c r="K432" s="37">
        <f t="shared" si="90"/>
        <v>9</v>
      </c>
    </row>
    <row r="433" spans="1:12" ht="20.100000000000001" customHeight="1" x14ac:dyDescent="0.2">
      <c r="C433" s="1" t="s">
        <v>247</v>
      </c>
      <c r="D433" s="14">
        <f t="shared" si="88"/>
        <v>11</v>
      </c>
      <c r="E433" s="11">
        <v>3</v>
      </c>
      <c r="F433" s="11">
        <v>2</v>
      </c>
      <c r="G433" s="12" t="s">
        <v>11</v>
      </c>
      <c r="H433" s="12">
        <v>1</v>
      </c>
      <c r="I433" s="11">
        <v>1</v>
      </c>
      <c r="J433" s="11">
        <v>1</v>
      </c>
      <c r="K433" s="13">
        <v>3</v>
      </c>
    </row>
    <row r="434" spans="1:12" ht="20.100000000000001" customHeight="1" x14ac:dyDescent="0.2">
      <c r="C434" s="1" t="s">
        <v>248</v>
      </c>
      <c r="D434" s="14">
        <f t="shared" ref="D434:D436" si="91">SUM(E434:K434)</f>
        <v>2</v>
      </c>
      <c r="E434" s="12">
        <v>1</v>
      </c>
      <c r="F434" s="12">
        <v>1</v>
      </c>
      <c r="G434" s="12" t="s">
        <v>11</v>
      </c>
      <c r="H434" s="12" t="s">
        <v>11</v>
      </c>
      <c r="I434" s="12" t="s">
        <v>11</v>
      </c>
      <c r="J434" s="12" t="s">
        <v>11</v>
      </c>
      <c r="K434" s="15" t="s">
        <v>11</v>
      </c>
    </row>
    <row r="435" spans="1:12" ht="20.100000000000001" customHeight="1" x14ac:dyDescent="0.2">
      <c r="C435" s="1" t="s">
        <v>249</v>
      </c>
      <c r="D435" s="14">
        <f t="shared" si="91"/>
        <v>5</v>
      </c>
      <c r="E435" s="12">
        <v>1</v>
      </c>
      <c r="F435" s="12">
        <v>1</v>
      </c>
      <c r="G435" s="12" t="s">
        <v>11</v>
      </c>
      <c r="H435" s="12">
        <v>1</v>
      </c>
      <c r="I435" s="12">
        <v>1</v>
      </c>
      <c r="J435" s="12">
        <v>1</v>
      </c>
      <c r="K435" s="15" t="s">
        <v>11</v>
      </c>
    </row>
    <row r="436" spans="1:12" ht="20.100000000000001" customHeight="1" x14ac:dyDescent="0.2">
      <c r="C436" s="1" t="s">
        <v>250</v>
      </c>
      <c r="D436" s="14">
        <f t="shared" si="91"/>
        <v>9</v>
      </c>
      <c r="E436" s="12">
        <v>1</v>
      </c>
      <c r="F436" s="12">
        <v>1</v>
      </c>
      <c r="G436" s="12" t="s">
        <v>11</v>
      </c>
      <c r="H436" s="12">
        <v>2</v>
      </c>
      <c r="I436" s="12">
        <v>1</v>
      </c>
      <c r="J436" s="12">
        <v>1</v>
      </c>
      <c r="K436" s="13">
        <v>3</v>
      </c>
    </row>
    <row r="437" spans="1:12" ht="20.100000000000001" customHeight="1" x14ac:dyDescent="0.2">
      <c r="C437" s="1" t="s">
        <v>251</v>
      </c>
      <c r="D437" s="14">
        <f t="shared" ref="D437:D441" si="92">SUM(E437:K437)</f>
        <v>6</v>
      </c>
      <c r="E437" s="12" t="s">
        <v>11</v>
      </c>
      <c r="F437" s="12">
        <v>1</v>
      </c>
      <c r="G437" s="12">
        <v>1</v>
      </c>
      <c r="H437" s="12">
        <v>1</v>
      </c>
      <c r="I437" s="12" t="s">
        <v>11</v>
      </c>
      <c r="J437" s="12">
        <v>2</v>
      </c>
      <c r="K437" s="15">
        <v>1</v>
      </c>
    </row>
    <row r="438" spans="1:12" ht="20.100000000000001" customHeight="1" x14ac:dyDescent="0.2">
      <c r="C438" s="1" t="s">
        <v>252</v>
      </c>
      <c r="D438" s="14">
        <f t="shared" si="92"/>
        <v>6</v>
      </c>
      <c r="E438" s="11">
        <v>2</v>
      </c>
      <c r="F438" s="12" t="s">
        <v>11</v>
      </c>
      <c r="G438" s="12" t="s">
        <v>11</v>
      </c>
      <c r="H438" s="12">
        <v>3</v>
      </c>
      <c r="I438" s="12" t="s">
        <v>11</v>
      </c>
      <c r="J438" s="12">
        <v>1</v>
      </c>
      <c r="K438" s="15" t="s">
        <v>11</v>
      </c>
    </row>
    <row r="439" spans="1:12" ht="20.100000000000001" customHeight="1" x14ac:dyDescent="0.2">
      <c r="C439" s="1" t="s">
        <v>253</v>
      </c>
      <c r="D439" s="14">
        <f t="shared" si="92"/>
        <v>4</v>
      </c>
      <c r="E439" s="12" t="s">
        <v>11</v>
      </c>
      <c r="F439" s="12">
        <v>2</v>
      </c>
      <c r="G439" s="12" t="s">
        <v>11</v>
      </c>
      <c r="H439" s="12" t="s">
        <v>11</v>
      </c>
      <c r="I439" s="12" t="s">
        <v>11</v>
      </c>
      <c r="J439" s="12" t="s">
        <v>11</v>
      </c>
      <c r="K439" s="15">
        <v>2</v>
      </c>
    </row>
    <row r="440" spans="1:12" ht="20.100000000000001" customHeight="1" x14ac:dyDescent="0.2">
      <c r="C440" s="1" t="s">
        <v>254</v>
      </c>
      <c r="D440" s="14">
        <f t="shared" si="92"/>
        <v>1</v>
      </c>
      <c r="E440" s="12" t="s">
        <v>11</v>
      </c>
      <c r="F440" s="12" t="s">
        <v>11</v>
      </c>
      <c r="G440" s="12" t="s">
        <v>11</v>
      </c>
      <c r="H440" s="12" t="s">
        <v>11</v>
      </c>
      <c r="I440" s="12" t="s">
        <v>11</v>
      </c>
      <c r="J440" s="12">
        <v>1</v>
      </c>
      <c r="K440" s="15" t="s">
        <v>11</v>
      </c>
    </row>
    <row r="441" spans="1:12" ht="20.100000000000001" customHeight="1" x14ac:dyDescent="0.2">
      <c r="C441" s="1" t="s">
        <v>255</v>
      </c>
      <c r="D441" s="14">
        <f t="shared" si="92"/>
        <v>1</v>
      </c>
      <c r="E441" s="12" t="s">
        <v>11</v>
      </c>
      <c r="F441" s="12">
        <v>1</v>
      </c>
      <c r="G441" s="12" t="s">
        <v>11</v>
      </c>
      <c r="H441" s="12" t="s">
        <v>11</v>
      </c>
      <c r="I441" s="12" t="s">
        <v>11</v>
      </c>
      <c r="J441" s="12" t="s">
        <v>11</v>
      </c>
      <c r="K441" s="15" t="s">
        <v>11</v>
      </c>
    </row>
    <row r="442" spans="1:12" ht="24.75" customHeight="1" x14ac:dyDescent="0.2">
      <c r="A442" s="27" t="s">
        <v>438</v>
      </c>
      <c r="B442" s="5"/>
      <c r="C442" s="5"/>
      <c r="D442" s="14">
        <f t="shared" ref="D442:K442" si="93">SUM(D443+D459+D483)</f>
        <v>33405</v>
      </c>
      <c r="E442" s="14">
        <f t="shared" si="93"/>
        <v>2696</v>
      </c>
      <c r="F442" s="14">
        <f t="shared" si="93"/>
        <v>5412</v>
      </c>
      <c r="G442" s="14">
        <f t="shared" si="93"/>
        <v>5019</v>
      </c>
      <c r="H442" s="14">
        <f t="shared" si="93"/>
        <v>5095</v>
      </c>
      <c r="I442" s="14">
        <f t="shared" si="93"/>
        <v>5208</v>
      </c>
      <c r="J442" s="14">
        <f t="shared" si="93"/>
        <v>5566</v>
      </c>
      <c r="K442" s="28">
        <f t="shared" si="93"/>
        <v>4409</v>
      </c>
    </row>
    <row r="443" spans="1:12" s="9" customFormat="1" ht="24.2" customHeight="1" x14ac:dyDescent="0.2">
      <c r="A443" s="5"/>
      <c r="B443" s="27" t="s">
        <v>165</v>
      </c>
      <c r="C443" s="5"/>
      <c r="D443" s="14">
        <f>SUM(E443:K443)</f>
        <v>444</v>
      </c>
      <c r="E443" s="36">
        <f t="shared" ref="E443:K443" si="94">SUM(E444:E458)</f>
        <v>74</v>
      </c>
      <c r="F443" s="36">
        <f t="shared" si="94"/>
        <v>58</v>
      </c>
      <c r="G443" s="36">
        <f t="shared" si="94"/>
        <v>55</v>
      </c>
      <c r="H443" s="36">
        <f t="shared" si="94"/>
        <v>65</v>
      </c>
      <c r="I443" s="36">
        <f t="shared" si="94"/>
        <v>63</v>
      </c>
      <c r="J443" s="36">
        <f t="shared" si="94"/>
        <v>51</v>
      </c>
      <c r="K443" s="38">
        <f t="shared" si="94"/>
        <v>78</v>
      </c>
      <c r="L443" s="8"/>
    </row>
    <row r="444" spans="1:12" ht="20.100000000000001" customHeight="1" x14ac:dyDescent="0.2">
      <c r="C444" s="1" t="s">
        <v>256</v>
      </c>
      <c r="D444" s="14">
        <f t="shared" ref="D444" si="95">SUM(E444:K444)</f>
        <v>225</v>
      </c>
      <c r="E444" s="11">
        <v>31</v>
      </c>
      <c r="F444" s="11">
        <v>31</v>
      </c>
      <c r="G444" s="11">
        <v>30</v>
      </c>
      <c r="H444" s="11">
        <v>37</v>
      </c>
      <c r="I444" s="11">
        <v>33</v>
      </c>
      <c r="J444" s="11">
        <v>27</v>
      </c>
      <c r="K444" s="13">
        <v>36</v>
      </c>
    </row>
    <row r="445" spans="1:12" ht="20.100000000000001" customHeight="1" x14ac:dyDescent="0.2">
      <c r="C445" s="1" t="s">
        <v>257</v>
      </c>
      <c r="D445" s="14">
        <f>SUM(E445:K445)</f>
        <v>37</v>
      </c>
      <c r="E445" s="11">
        <v>9</v>
      </c>
      <c r="F445" s="11">
        <v>2</v>
      </c>
      <c r="G445" s="11">
        <v>9</v>
      </c>
      <c r="H445" s="12">
        <v>5</v>
      </c>
      <c r="I445" s="11">
        <v>7</v>
      </c>
      <c r="J445" s="11">
        <v>2</v>
      </c>
      <c r="K445" s="13">
        <v>3</v>
      </c>
    </row>
    <row r="446" spans="1:12" ht="20.100000000000001" customHeight="1" x14ac:dyDescent="0.2">
      <c r="C446" s="1" t="s">
        <v>258</v>
      </c>
      <c r="D446" s="14">
        <f>SUM(E446:K446)</f>
        <v>28</v>
      </c>
      <c r="E446" s="11">
        <v>6</v>
      </c>
      <c r="F446" s="11">
        <v>5</v>
      </c>
      <c r="G446" s="12">
        <v>3</v>
      </c>
      <c r="H446" s="11">
        <v>4</v>
      </c>
      <c r="I446" s="11">
        <v>2</v>
      </c>
      <c r="J446" s="11">
        <v>1</v>
      </c>
      <c r="K446" s="13">
        <v>7</v>
      </c>
    </row>
    <row r="447" spans="1:12" ht="24.75" customHeight="1" x14ac:dyDescent="0.2">
      <c r="A447" s="48" t="s">
        <v>10</v>
      </c>
      <c r="B447" s="48"/>
      <c r="C447" s="48"/>
      <c r="D447" s="48"/>
      <c r="E447" s="48"/>
      <c r="F447" s="48"/>
      <c r="G447" s="48"/>
      <c r="H447" s="48"/>
      <c r="I447" s="48"/>
      <c r="J447" s="48"/>
      <c r="K447" s="48"/>
    </row>
    <row r="448" spans="1:12" ht="24.75" customHeight="1" x14ac:dyDescent="0.2">
      <c r="A448" s="48" t="s">
        <v>522</v>
      </c>
      <c r="B448" s="48"/>
      <c r="C448" s="48"/>
      <c r="D448" s="48"/>
      <c r="E448" s="48"/>
      <c r="F448" s="48"/>
      <c r="G448" s="48"/>
      <c r="H448" s="48"/>
      <c r="I448" s="48"/>
      <c r="J448" s="48"/>
      <c r="K448" s="48"/>
    </row>
    <row r="449" spans="1:12" ht="21.95" customHeight="1" x14ac:dyDescent="0.2">
      <c r="C449" s="3"/>
      <c r="D449" s="3"/>
      <c r="E449" s="3"/>
      <c r="F449" s="3"/>
      <c r="G449" s="3"/>
      <c r="H449" s="3"/>
      <c r="I449" s="3"/>
      <c r="J449" s="3"/>
      <c r="K449" s="3"/>
    </row>
    <row r="450" spans="1:12" s="5" customFormat="1" ht="27.2" customHeight="1" x14ac:dyDescent="0.2">
      <c r="A450" s="49" t="s">
        <v>523</v>
      </c>
      <c r="B450" s="49"/>
      <c r="C450" s="50"/>
      <c r="D450" s="55" t="s">
        <v>0</v>
      </c>
      <c r="E450" s="56"/>
      <c r="F450" s="56"/>
      <c r="G450" s="56"/>
      <c r="H450" s="56"/>
      <c r="I450" s="56"/>
      <c r="J450" s="56"/>
      <c r="K450" s="56"/>
      <c r="L450" s="4"/>
    </row>
    <row r="451" spans="1:12" s="5" customFormat="1" ht="27.2" customHeight="1" x14ac:dyDescent="0.2">
      <c r="A451" s="51"/>
      <c r="B451" s="51"/>
      <c r="C451" s="52"/>
      <c r="D451" s="57" t="s">
        <v>1</v>
      </c>
      <c r="E451" s="60" t="s">
        <v>2</v>
      </c>
      <c r="F451" s="56"/>
      <c r="G451" s="56"/>
      <c r="H451" s="56"/>
      <c r="I451" s="56"/>
      <c r="J451" s="56"/>
      <c r="K451" s="56"/>
      <c r="L451" s="4"/>
    </row>
    <row r="452" spans="1:12" s="5" customFormat="1" ht="25.5" customHeight="1" x14ac:dyDescent="0.2">
      <c r="A452" s="51"/>
      <c r="B452" s="51"/>
      <c r="C452" s="52"/>
      <c r="D452" s="58"/>
      <c r="E452" s="61" t="s">
        <v>3</v>
      </c>
      <c r="F452" s="61" t="s">
        <v>4</v>
      </c>
      <c r="G452" s="61" t="s">
        <v>5</v>
      </c>
      <c r="H452" s="61" t="s">
        <v>6</v>
      </c>
      <c r="I452" s="61" t="s">
        <v>7</v>
      </c>
      <c r="J452" s="61" t="s">
        <v>8</v>
      </c>
      <c r="K452" s="60" t="s">
        <v>9</v>
      </c>
      <c r="L452" s="4"/>
    </row>
    <row r="453" spans="1:12" s="5" customFormat="1" ht="25.5" customHeight="1" x14ac:dyDescent="0.2">
      <c r="A453" s="53"/>
      <c r="B453" s="53"/>
      <c r="C453" s="54"/>
      <c r="D453" s="59"/>
      <c r="E453" s="62"/>
      <c r="F453" s="62"/>
      <c r="G453" s="62"/>
      <c r="H453" s="62"/>
      <c r="I453" s="62"/>
      <c r="J453" s="62"/>
      <c r="K453" s="63"/>
      <c r="L453" s="4"/>
    </row>
    <row r="454" spans="1:12" s="5" customFormat="1" ht="10.35" customHeight="1" x14ac:dyDescent="0.2">
      <c r="A454" s="40"/>
      <c r="B454" s="40"/>
      <c r="C454" s="41"/>
      <c r="D454" s="42"/>
      <c r="E454" s="43"/>
      <c r="F454" s="43"/>
      <c r="G454" s="43"/>
      <c r="H454" s="43"/>
      <c r="I454" s="43"/>
      <c r="J454" s="43"/>
      <c r="K454" s="44"/>
      <c r="L454" s="4"/>
    </row>
    <row r="455" spans="1:12" s="5" customFormat="1" ht="24.2" customHeight="1" x14ac:dyDescent="0.2">
      <c r="A455" s="40"/>
      <c r="B455" s="45" t="s">
        <v>17</v>
      </c>
      <c r="C455" s="40"/>
      <c r="D455" s="42"/>
      <c r="E455" s="43"/>
      <c r="F455" s="43"/>
      <c r="G455" s="43"/>
      <c r="H455" s="43"/>
      <c r="I455" s="43"/>
      <c r="J455" s="43"/>
      <c r="K455" s="44"/>
      <c r="L455" s="4"/>
    </row>
    <row r="456" spans="1:12" ht="20.100000000000001" customHeight="1" x14ac:dyDescent="0.2">
      <c r="C456" s="1" t="s">
        <v>259</v>
      </c>
      <c r="D456" s="14">
        <f t="shared" ref="D456:D466" si="96">SUM(E456:K456)</f>
        <v>34</v>
      </c>
      <c r="E456" s="11">
        <v>7</v>
      </c>
      <c r="F456" s="11">
        <v>4</v>
      </c>
      <c r="G456" s="11">
        <v>6</v>
      </c>
      <c r="H456" s="11">
        <v>3</v>
      </c>
      <c r="I456" s="12">
        <v>6</v>
      </c>
      <c r="J456" s="11">
        <v>4</v>
      </c>
      <c r="K456" s="13">
        <v>4</v>
      </c>
    </row>
    <row r="457" spans="1:12" ht="20.100000000000001" customHeight="1" x14ac:dyDescent="0.2">
      <c r="C457" s="1" t="s">
        <v>528</v>
      </c>
      <c r="D457" s="14">
        <f t="shared" si="96"/>
        <v>2</v>
      </c>
      <c r="E457" s="12" t="s">
        <v>11</v>
      </c>
      <c r="F457" s="12" t="s">
        <v>11</v>
      </c>
      <c r="G457" s="12" t="s">
        <v>11</v>
      </c>
      <c r="H457" s="11">
        <v>1</v>
      </c>
      <c r="I457" s="12" t="s">
        <v>11</v>
      </c>
      <c r="J457" s="12" t="s">
        <v>11</v>
      </c>
      <c r="K457" s="13">
        <v>1</v>
      </c>
    </row>
    <row r="458" spans="1:12" ht="20.100000000000001" customHeight="1" x14ac:dyDescent="0.2">
      <c r="C458" s="1" t="s">
        <v>260</v>
      </c>
      <c r="D458" s="14">
        <f t="shared" si="96"/>
        <v>118</v>
      </c>
      <c r="E458" s="11">
        <v>21</v>
      </c>
      <c r="F458" s="12">
        <v>16</v>
      </c>
      <c r="G458" s="12">
        <v>7</v>
      </c>
      <c r="H458" s="11">
        <v>15</v>
      </c>
      <c r="I458" s="12">
        <v>15</v>
      </c>
      <c r="J458" s="12">
        <v>17</v>
      </c>
      <c r="K458" s="15">
        <v>27</v>
      </c>
    </row>
    <row r="459" spans="1:12" ht="24.2" customHeight="1" x14ac:dyDescent="0.2">
      <c r="B459" s="27" t="s">
        <v>438</v>
      </c>
      <c r="D459" s="14">
        <f t="shared" si="96"/>
        <v>27642</v>
      </c>
      <c r="E459" s="10">
        <f t="shared" ref="E459:K459" si="97">SUM(E460:E482)</f>
        <v>2167</v>
      </c>
      <c r="F459" s="10">
        <f t="shared" si="97"/>
        <v>4493</v>
      </c>
      <c r="G459" s="10">
        <f t="shared" si="97"/>
        <v>4174</v>
      </c>
      <c r="H459" s="10">
        <f t="shared" si="97"/>
        <v>4236</v>
      </c>
      <c r="I459" s="10">
        <f t="shared" si="97"/>
        <v>4334</v>
      </c>
      <c r="J459" s="10">
        <f t="shared" si="97"/>
        <v>4697</v>
      </c>
      <c r="K459" s="27">
        <f t="shared" si="97"/>
        <v>3541</v>
      </c>
    </row>
    <row r="460" spans="1:12" ht="20.100000000000001" customHeight="1" x14ac:dyDescent="0.2">
      <c r="C460" s="1" t="s">
        <v>261</v>
      </c>
      <c r="D460" s="10">
        <f t="shared" si="96"/>
        <v>167</v>
      </c>
      <c r="E460" s="11">
        <v>20</v>
      </c>
      <c r="F460" s="11">
        <v>25</v>
      </c>
      <c r="G460" s="11">
        <v>31</v>
      </c>
      <c r="H460" s="11">
        <v>25</v>
      </c>
      <c r="I460" s="11">
        <v>24</v>
      </c>
      <c r="J460" s="11">
        <v>24</v>
      </c>
      <c r="K460" s="13">
        <v>18</v>
      </c>
    </row>
    <row r="461" spans="1:12" ht="20.100000000000001" customHeight="1" x14ac:dyDescent="0.2">
      <c r="C461" s="1" t="s">
        <v>262</v>
      </c>
      <c r="D461" s="10">
        <f t="shared" si="96"/>
        <v>222</v>
      </c>
      <c r="E461" s="11">
        <v>21</v>
      </c>
      <c r="F461" s="11">
        <v>34</v>
      </c>
      <c r="G461" s="11">
        <v>36</v>
      </c>
      <c r="H461" s="11">
        <v>32</v>
      </c>
      <c r="I461" s="11">
        <v>25</v>
      </c>
      <c r="J461" s="11">
        <v>47</v>
      </c>
      <c r="K461" s="13">
        <v>27</v>
      </c>
    </row>
    <row r="462" spans="1:12" ht="20.100000000000001" customHeight="1" x14ac:dyDescent="0.2">
      <c r="C462" s="1" t="s">
        <v>228</v>
      </c>
      <c r="D462" s="10">
        <f t="shared" si="96"/>
        <v>394</v>
      </c>
      <c r="E462" s="11">
        <v>37</v>
      </c>
      <c r="F462" s="11">
        <v>56</v>
      </c>
      <c r="G462" s="11">
        <v>51</v>
      </c>
      <c r="H462" s="11">
        <v>71</v>
      </c>
      <c r="I462" s="11">
        <v>67</v>
      </c>
      <c r="J462" s="11">
        <v>63</v>
      </c>
      <c r="K462" s="13">
        <v>49</v>
      </c>
    </row>
    <row r="463" spans="1:12" ht="20.100000000000001" customHeight="1" x14ac:dyDescent="0.2">
      <c r="C463" s="1" t="s">
        <v>263</v>
      </c>
      <c r="D463" s="10">
        <f t="shared" si="96"/>
        <v>1624</v>
      </c>
      <c r="E463" s="11">
        <v>119</v>
      </c>
      <c r="F463" s="11">
        <v>281</v>
      </c>
      <c r="G463" s="11">
        <v>234</v>
      </c>
      <c r="H463" s="11">
        <v>261</v>
      </c>
      <c r="I463" s="11">
        <v>285</v>
      </c>
      <c r="J463" s="11">
        <v>267</v>
      </c>
      <c r="K463" s="13">
        <v>177</v>
      </c>
    </row>
    <row r="464" spans="1:12" ht="20.100000000000001" customHeight="1" x14ac:dyDescent="0.2">
      <c r="C464" s="1" t="s">
        <v>264</v>
      </c>
      <c r="D464" s="10">
        <f t="shared" si="96"/>
        <v>309</v>
      </c>
      <c r="E464" s="11">
        <v>24</v>
      </c>
      <c r="F464" s="11">
        <v>61</v>
      </c>
      <c r="G464" s="11">
        <v>37</v>
      </c>
      <c r="H464" s="11">
        <v>60</v>
      </c>
      <c r="I464" s="11">
        <v>44</v>
      </c>
      <c r="J464" s="11">
        <v>54</v>
      </c>
      <c r="K464" s="13">
        <v>29</v>
      </c>
    </row>
    <row r="465" spans="1:11" ht="20.100000000000001" customHeight="1" x14ac:dyDescent="0.2">
      <c r="C465" s="1" t="s">
        <v>265</v>
      </c>
      <c r="D465" s="10">
        <f t="shared" si="96"/>
        <v>2483</v>
      </c>
      <c r="E465" s="11">
        <v>144</v>
      </c>
      <c r="F465" s="11">
        <v>394</v>
      </c>
      <c r="G465" s="11">
        <v>390</v>
      </c>
      <c r="H465" s="11">
        <v>405</v>
      </c>
      <c r="I465" s="11">
        <v>425</v>
      </c>
      <c r="J465" s="11">
        <v>460</v>
      </c>
      <c r="K465" s="13">
        <v>265</v>
      </c>
    </row>
    <row r="466" spans="1:11" ht="20.100000000000001" customHeight="1" x14ac:dyDescent="0.2">
      <c r="C466" s="1" t="s">
        <v>141</v>
      </c>
      <c r="D466" s="10">
        <f t="shared" si="96"/>
        <v>2631</v>
      </c>
      <c r="E466" s="11">
        <v>140</v>
      </c>
      <c r="F466" s="11">
        <v>473</v>
      </c>
      <c r="G466" s="11">
        <v>408</v>
      </c>
      <c r="H466" s="11">
        <v>432</v>
      </c>
      <c r="I466" s="11">
        <v>465</v>
      </c>
      <c r="J466" s="11">
        <v>459</v>
      </c>
      <c r="K466" s="13">
        <v>254</v>
      </c>
    </row>
    <row r="467" spans="1:11" ht="20.100000000000001" customHeight="1" x14ac:dyDescent="0.2">
      <c r="C467" s="1" t="s">
        <v>266</v>
      </c>
      <c r="D467" s="10">
        <f>SUM(E467:K467)</f>
        <v>1259</v>
      </c>
      <c r="E467" s="11">
        <v>64</v>
      </c>
      <c r="F467" s="11">
        <v>192</v>
      </c>
      <c r="G467" s="11">
        <v>207</v>
      </c>
      <c r="H467" s="11">
        <v>186</v>
      </c>
      <c r="I467" s="11">
        <v>196</v>
      </c>
      <c r="J467" s="11">
        <v>243</v>
      </c>
      <c r="K467" s="13">
        <v>171</v>
      </c>
    </row>
    <row r="468" spans="1:11" ht="20.100000000000001" customHeight="1" x14ac:dyDescent="0.2">
      <c r="C468" s="1" t="s">
        <v>267</v>
      </c>
      <c r="D468" s="10">
        <f t="shared" ref="D468:D473" si="98">SUM(E468:K468)</f>
        <v>2481</v>
      </c>
      <c r="E468" s="11">
        <v>144</v>
      </c>
      <c r="F468" s="11">
        <v>386</v>
      </c>
      <c r="G468" s="11">
        <v>411</v>
      </c>
      <c r="H468" s="11">
        <v>393</v>
      </c>
      <c r="I468" s="11">
        <v>435</v>
      </c>
      <c r="J468" s="11">
        <v>448</v>
      </c>
      <c r="K468" s="13">
        <v>264</v>
      </c>
    </row>
    <row r="469" spans="1:11" ht="20.100000000000001" customHeight="1" x14ac:dyDescent="0.2">
      <c r="C469" s="1" t="s">
        <v>268</v>
      </c>
      <c r="D469" s="10">
        <f t="shared" si="98"/>
        <v>1355</v>
      </c>
      <c r="E469" s="11">
        <v>65</v>
      </c>
      <c r="F469" s="11">
        <v>247</v>
      </c>
      <c r="G469" s="11">
        <v>216</v>
      </c>
      <c r="H469" s="11">
        <v>220</v>
      </c>
      <c r="I469" s="6">
        <v>222</v>
      </c>
      <c r="J469" s="6">
        <v>231</v>
      </c>
      <c r="K469" s="7">
        <v>154</v>
      </c>
    </row>
    <row r="470" spans="1:11" ht="20.100000000000001" customHeight="1" x14ac:dyDescent="0.2">
      <c r="C470" s="1" t="s">
        <v>269</v>
      </c>
      <c r="D470" s="10">
        <f t="shared" si="98"/>
        <v>682</v>
      </c>
      <c r="E470" s="11">
        <v>59</v>
      </c>
      <c r="F470" s="11">
        <v>103</v>
      </c>
      <c r="G470" s="11">
        <v>103</v>
      </c>
      <c r="H470" s="11">
        <v>109</v>
      </c>
      <c r="I470" s="19">
        <v>109</v>
      </c>
      <c r="J470" s="19">
        <v>101</v>
      </c>
      <c r="K470" s="1">
        <v>98</v>
      </c>
    </row>
    <row r="471" spans="1:11" ht="20.100000000000001" customHeight="1" x14ac:dyDescent="0.2">
      <c r="C471" s="1" t="s">
        <v>270</v>
      </c>
      <c r="D471" s="10">
        <f t="shared" si="98"/>
        <v>3235</v>
      </c>
      <c r="E471" s="11">
        <v>230</v>
      </c>
      <c r="F471" s="11">
        <v>555</v>
      </c>
      <c r="G471" s="11">
        <v>486</v>
      </c>
      <c r="H471" s="11">
        <v>480</v>
      </c>
      <c r="I471" s="11">
        <v>486</v>
      </c>
      <c r="J471" s="11">
        <v>527</v>
      </c>
      <c r="K471" s="13">
        <v>471</v>
      </c>
    </row>
    <row r="472" spans="1:11" ht="20.100000000000001" customHeight="1" x14ac:dyDescent="0.2">
      <c r="C472" s="1" t="s">
        <v>79</v>
      </c>
      <c r="D472" s="10">
        <f t="shared" si="98"/>
        <v>712</v>
      </c>
      <c r="E472" s="11">
        <v>89</v>
      </c>
      <c r="F472" s="11">
        <v>107</v>
      </c>
      <c r="G472" s="11">
        <v>108</v>
      </c>
      <c r="H472" s="11">
        <v>87</v>
      </c>
      <c r="I472" s="11">
        <v>102</v>
      </c>
      <c r="J472" s="11">
        <v>99</v>
      </c>
      <c r="K472" s="13">
        <v>120</v>
      </c>
    </row>
    <row r="473" spans="1:11" ht="20.100000000000001" customHeight="1" x14ac:dyDescent="0.2">
      <c r="C473" s="1" t="s">
        <v>271</v>
      </c>
      <c r="D473" s="10">
        <f t="shared" si="98"/>
        <v>3652</v>
      </c>
      <c r="E473" s="11">
        <v>266</v>
      </c>
      <c r="F473" s="11">
        <v>594</v>
      </c>
      <c r="G473" s="11">
        <v>572</v>
      </c>
      <c r="H473" s="11">
        <v>541</v>
      </c>
      <c r="I473" s="11">
        <v>551</v>
      </c>
      <c r="J473" s="11">
        <v>679</v>
      </c>
      <c r="K473" s="13">
        <v>449</v>
      </c>
    </row>
    <row r="474" spans="1:11" ht="20.100000000000001" customHeight="1" x14ac:dyDescent="0.2">
      <c r="C474" s="1" t="s">
        <v>272</v>
      </c>
      <c r="D474" s="10">
        <f t="shared" ref="D474:D481" si="99">SUM(E474:K474)</f>
        <v>754</v>
      </c>
      <c r="E474" s="11">
        <v>84</v>
      </c>
      <c r="F474" s="11">
        <v>120</v>
      </c>
      <c r="G474" s="11">
        <v>130</v>
      </c>
      <c r="H474" s="11">
        <v>104</v>
      </c>
      <c r="I474" s="11">
        <v>100</v>
      </c>
      <c r="J474" s="11">
        <v>105</v>
      </c>
      <c r="K474" s="13">
        <v>111</v>
      </c>
    </row>
    <row r="475" spans="1:11" ht="20.100000000000001" customHeight="1" x14ac:dyDescent="0.2">
      <c r="C475" s="1" t="s">
        <v>273</v>
      </c>
      <c r="D475" s="10">
        <f t="shared" si="99"/>
        <v>449</v>
      </c>
      <c r="E475" s="11">
        <v>53</v>
      </c>
      <c r="F475" s="11">
        <v>67</v>
      </c>
      <c r="G475" s="11">
        <v>64</v>
      </c>
      <c r="H475" s="11">
        <v>62</v>
      </c>
      <c r="I475" s="11">
        <v>62</v>
      </c>
      <c r="J475" s="11">
        <v>58</v>
      </c>
      <c r="K475" s="13">
        <v>83</v>
      </c>
    </row>
    <row r="476" spans="1:11" ht="20.100000000000001" customHeight="1" x14ac:dyDescent="0.2">
      <c r="C476" s="1" t="s">
        <v>274</v>
      </c>
      <c r="D476" s="10">
        <f t="shared" si="99"/>
        <v>552</v>
      </c>
      <c r="E476" s="11">
        <v>82</v>
      </c>
      <c r="F476" s="11">
        <v>77</v>
      </c>
      <c r="G476" s="11">
        <v>65</v>
      </c>
      <c r="H476" s="11">
        <v>73</v>
      </c>
      <c r="I476" s="11">
        <v>77</v>
      </c>
      <c r="J476" s="11">
        <v>81</v>
      </c>
      <c r="K476" s="13">
        <v>97</v>
      </c>
    </row>
    <row r="477" spans="1:11" ht="20.100000000000001" customHeight="1" x14ac:dyDescent="0.2">
      <c r="C477" s="1" t="s">
        <v>275</v>
      </c>
      <c r="D477" s="10">
        <f t="shared" si="99"/>
        <v>22</v>
      </c>
      <c r="E477" s="11">
        <v>8</v>
      </c>
      <c r="F477" s="11">
        <v>5</v>
      </c>
      <c r="G477" s="11">
        <v>2</v>
      </c>
      <c r="H477" s="11">
        <v>2</v>
      </c>
      <c r="I477" s="11">
        <v>1</v>
      </c>
      <c r="J477" s="11">
        <v>1</v>
      </c>
      <c r="K477" s="13">
        <v>3</v>
      </c>
    </row>
    <row r="478" spans="1:11" ht="20.100000000000001" customHeight="1" x14ac:dyDescent="0.2">
      <c r="C478" s="1" t="s">
        <v>276</v>
      </c>
      <c r="D478" s="10">
        <f t="shared" si="99"/>
        <v>1711</v>
      </c>
      <c r="E478" s="11">
        <v>153</v>
      </c>
      <c r="F478" s="11">
        <v>276</v>
      </c>
      <c r="G478" s="11">
        <v>234</v>
      </c>
      <c r="H478" s="11">
        <v>281</v>
      </c>
      <c r="I478" s="11">
        <v>252</v>
      </c>
      <c r="J478" s="11">
        <v>287</v>
      </c>
      <c r="K478" s="13">
        <v>228</v>
      </c>
    </row>
    <row r="479" spans="1:11" ht="20.100000000000001" customHeight="1" x14ac:dyDescent="0.2">
      <c r="A479" s="9"/>
      <c r="B479" s="9"/>
      <c r="C479" s="1" t="s">
        <v>277</v>
      </c>
      <c r="D479" s="10">
        <f t="shared" si="99"/>
        <v>485</v>
      </c>
      <c r="E479" s="11">
        <v>59</v>
      </c>
      <c r="F479" s="11">
        <v>70</v>
      </c>
      <c r="G479" s="11">
        <v>61</v>
      </c>
      <c r="H479" s="11">
        <v>73</v>
      </c>
      <c r="I479" s="6">
        <v>58</v>
      </c>
      <c r="J479" s="6">
        <v>71</v>
      </c>
      <c r="K479" s="7">
        <v>93</v>
      </c>
    </row>
    <row r="480" spans="1:11" ht="20.100000000000001" customHeight="1" x14ac:dyDescent="0.2">
      <c r="A480" s="9"/>
      <c r="B480" s="9"/>
      <c r="C480" s="1" t="s">
        <v>278</v>
      </c>
      <c r="D480" s="10">
        <f t="shared" si="99"/>
        <v>1322</v>
      </c>
      <c r="E480" s="11">
        <v>161</v>
      </c>
      <c r="F480" s="11">
        <v>196</v>
      </c>
      <c r="G480" s="11">
        <v>174</v>
      </c>
      <c r="H480" s="11">
        <v>192</v>
      </c>
      <c r="I480" s="6">
        <v>181</v>
      </c>
      <c r="J480" s="6">
        <v>213</v>
      </c>
      <c r="K480" s="7">
        <v>205</v>
      </c>
    </row>
    <row r="481" spans="1:12" ht="20.100000000000001" customHeight="1" x14ac:dyDescent="0.2">
      <c r="C481" s="1" t="s">
        <v>279</v>
      </c>
      <c r="D481" s="10">
        <f t="shared" si="99"/>
        <v>591</v>
      </c>
      <c r="E481" s="11">
        <v>85</v>
      </c>
      <c r="F481" s="11">
        <v>91</v>
      </c>
      <c r="G481" s="11">
        <v>84</v>
      </c>
      <c r="H481" s="11">
        <v>74</v>
      </c>
      <c r="I481" s="17">
        <v>76</v>
      </c>
      <c r="J481" s="17">
        <v>99</v>
      </c>
      <c r="K481" s="8">
        <v>82</v>
      </c>
    </row>
    <row r="482" spans="1:12" ht="20.100000000000001" customHeight="1" x14ac:dyDescent="0.2">
      <c r="C482" s="1" t="s">
        <v>519</v>
      </c>
      <c r="D482" s="10">
        <f t="shared" ref="D482:D485" si="100">SUM(E482:K482)</f>
        <v>550</v>
      </c>
      <c r="E482" s="11">
        <v>60</v>
      </c>
      <c r="F482" s="11">
        <v>83</v>
      </c>
      <c r="G482" s="11">
        <v>70</v>
      </c>
      <c r="H482" s="11">
        <v>73</v>
      </c>
      <c r="I482" s="17">
        <v>91</v>
      </c>
      <c r="J482" s="17">
        <v>80</v>
      </c>
      <c r="K482" s="8">
        <v>93</v>
      </c>
    </row>
    <row r="483" spans="1:12" ht="24.2" customHeight="1" x14ac:dyDescent="0.2">
      <c r="B483" s="27" t="s">
        <v>437</v>
      </c>
      <c r="D483" s="14">
        <f t="shared" si="100"/>
        <v>5319</v>
      </c>
      <c r="E483" s="10">
        <f t="shared" ref="E483:K483" si="101">SUM(E484:E501)</f>
        <v>455</v>
      </c>
      <c r="F483" s="10">
        <f t="shared" si="101"/>
        <v>861</v>
      </c>
      <c r="G483" s="10">
        <f t="shared" si="101"/>
        <v>790</v>
      </c>
      <c r="H483" s="10">
        <f t="shared" si="101"/>
        <v>794</v>
      </c>
      <c r="I483" s="10">
        <f t="shared" si="101"/>
        <v>811</v>
      </c>
      <c r="J483" s="10">
        <f t="shared" si="101"/>
        <v>818</v>
      </c>
      <c r="K483" s="32">
        <f t="shared" si="101"/>
        <v>790</v>
      </c>
    </row>
    <row r="484" spans="1:12" ht="20.100000000000001" customHeight="1" x14ac:dyDescent="0.2">
      <c r="C484" s="1" t="s">
        <v>281</v>
      </c>
      <c r="D484" s="10">
        <f t="shared" si="100"/>
        <v>391</v>
      </c>
      <c r="E484" s="11">
        <v>43</v>
      </c>
      <c r="F484" s="11">
        <v>65</v>
      </c>
      <c r="G484" s="11">
        <v>60</v>
      </c>
      <c r="H484" s="11">
        <v>49</v>
      </c>
      <c r="I484" s="11">
        <v>49</v>
      </c>
      <c r="J484" s="11">
        <v>60</v>
      </c>
      <c r="K484" s="13">
        <v>65</v>
      </c>
    </row>
    <row r="485" spans="1:12" ht="20.100000000000001" customHeight="1" x14ac:dyDescent="0.2">
      <c r="C485" s="1" t="s">
        <v>280</v>
      </c>
      <c r="D485" s="10">
        <f t="shared" si="100"/>
        <v>562</v>
      </c>
      <c r="E485" s="11">
        <v>46</v>
      </c>
      <c r="F485" s="11">
        <v>92</v>
      </c>
      <c r="G485" s="11">
        <v>71</v>
      </c>
      <c r="H485" s="11">
        <v>88</v>
      </c>
      <c r="I485" s="11">
        <v>97</v>
      </c>
      <c r="J485" s="11">
        <v>85</v>
      </c>
      <c r="K485" s="13">
        <v>83</v>
      </c>
    </row>
    <row r="486" spans="1:12" ht="20.100000000000001" customHeight="1" x14ac:dyDescent="0.2">
      <c r="C486" s="1" t="s">
        <v>282</v>
      </c>
      <c r="D486" s="10">
        <f>SUM(E486:K486)</f>
        <v>791</v>
      </c>
      <c r="E486" s="11">
        <v>63</v>
      </c>
      <c r="F486" s="11">
        <v>112</v>
      </c>
      <c r="G486" s="11">
        <v>117</v>
      </c>
      <c r="H486" s="11">
        <v>138</v>
      </c>
      <c r="I486" s="11">
        <v>119</v>
      </c>
      <c r="J486" s="11">
        <v>126</v>
      </c>
      <c r="K486" s="13">
        <v>116</v>
      </c>
    </row>
    <row r="487" spans="1:12" ht="20.100000000000001" customHeight="1" x14ac:dyDescent="0.2">
      <c r="C487" s="1" t="s">
        <v>283</v>
      </c>
      <c r="D487" s="10">
        <f>SUM(E487:K487)</f>
        <v>259</v>
      </c>
      <c r="E487" s="11">
        <v>19</v>
      </c>
      <c r="F487" s="11">
        <v>45</v>
      </c>
      <c r="G487" s="11">
        <v>51</v>
      </c>
      <c r="H487" s="11">
        <v>47</v>
      </c>
      <c r="I487" s="11">
        <v>39</v>
      </c>
      <c r="J487" s="11">
        <v>25</v>
      </c>
      <c r="K487" s="13">
        <v>33</v>
      </c>
    </row>
    <row r="488" spans="1:12" ht="24.75" customHeight="1" x14ac:dyDescent="0.2">
      <c r="A488" s="48" t="s">
        <v>10</v>
      </c>
      <c r="B488" s="48"/>
      <c r="C488" s="48"/>
      <c r="D488" s="48"/>
      <c r="E488" s="48"/>
      <c r="F488" s="48"/>
      <c r="G488" s="48"/>
      <c r="H488" s="48"/>
      <c r="I488" s="48"/>
      <c r="J488" s="48"/>
      <c r="K488" s="48"/>
    </row>
    <row r="489" spans="1:12" ht="24.75" customHeight="1" x14ac:dyDescent="0.2">
      <c r="A489" s="48" t="s">
        <v>522</v>
      </c>
      <c r="B489" s="48"/>
      <c r="C489" s="48"/>
      <c r="D489" s="48"/>
      <c r="E489" s="48"/>
      <c r="F489" s="48"/>
      <c r="G489" s="48"/>
      <c r="H489" s="48"/>
      <c r="I489" s="48"/>
      <c r="J489" s="48"/>
      <c r="K489" s="48"/>
    </row>
    <row r="490" spans="1:12" ht="21.95" customHeight="1" x14ac:dyDescent="0.2">
      <c r="C490" s="3"/>
      <c r="D490" s="3"/>
      <c r="E490" s="3"/>
      <c r="F490" s="3"/>
      <c r="G490" s="3"/>
      <c r="H490" s="3"/>
      <c r="I490" s="3"/>
      <c r="J490" s="3"/>
      <c r="K490" s="3"/>
    </row>
    <row r="491" spans="1:12" s="5" customFormat="1" ht="27.2" customHeight="1" x14ac:dyDescent="0.2">
      <c r="A491" s="49" t="s">
        <v>523</v>
      </c>
      <c r="B491" s="49"/>
      <c r="C491" s="50"/>
      <c r="D491" s="55" t="s">
        <v>0</v>
      </c>
      <c r="E491" s="56"/>
      <c r="F491" s="56"/>
      <c r="G491" s="56"/>
      <c r="H491" s="56"/>
      <c r="I491" s="56"/>
      <c r="J491" s="56"/>
      <c r="K491" s="56"/>
      <c r="L491" s="4"/>
    </row>
    <row r="492" spans="1:12" s="5" customFormat="1" ht="27.2" customHeight="1" x14ac:dyDescent="0.2">
      <c r="A492" s="51"/>
      <c r="B492" s="51"/>
      <c r="C492" s="52"/>
      <c r="D492" s="57" t="s">
        <v>1</v>
      </c>
      <c r="E492" s="60" t="s">
        <v>2</v>
      </c>
      <c r="F492" s="56"/>
      <c r="G492" s="56"/>
      <c r="H492" s="56"/>
      <c r="I492" s="56"/>
      <c r="J492" s="56"/>
      <c r="K492" s="56"/>
      <c r="L492" s="4"/>
    </row>
    <row r="493" spans="1:12" s="5" customFormat="1" ht="25.5" customHeight="1" x14ac:dyDescent="0.2">
      <c r="A493" s="51"/>
      <c r="B493" s="51"/>
      <c r="C493" s="52"/>
      <c r="D493" s="58"/>
      <c r="E493" s="61" t="s">
        <v>3</v>
      </c>
      <c r="F493" s="61" t="s">
        <v>4</v>
      </c>
      <c r="G493" s="61" t="s">
        <v>5</v>
      </c>
      <c r="H493" s="61" t="s">
        <v>6</v>
      </c>
      <c r="I493" s="61" t="s">
        <v>7</v>
      </c>
      <c r="J493" s="61" t="s">
        <v>8</v>
      </c>
      <c r="K493" s="60" t="s">
        <v>9</v>
      </c>
      <c r="L493" s="4"/>
    </row>
    <row r="494" spans="1:12" s="5" customFormat="1" ht="25.5" customHeight="1" x14ac:dyDescent="0.2">
      <c r="A494" s="53"/>
      <c r="B494" s="53"/>
      <c r="C494" s="54"/>
      <c r="D494" s="59"/>
      <c r="E494" s="62"/>
      <c r="F494" s="62"/>
      <c r="G494" s="62"/>
      <c r="H494" s="62"/>
      <c r="I494" s="62"/>
      <c r="J494" s="62"/>
      <c r="K494" s="63"/>
      <c r="L494" s="4"/>
    </row>
    <row r="495" spans="1:12" s="5" customFormat="1" ht="10.35" customHeight="1" x14ac:dyDescent="0.2">
      <c r="A495" s="40"/>
      <c r="B495" s="40"/>
      <c r="C495" s="41"/>
      <c r="D495" s="42"/>
      <c r="E495" s="43"/>
      <c r="F495" s="43"/>
      <c r="G495" s="43"/>
      <c r="H495" s="43"/>
      <c r="I495" s="43"/>
      <c r="J495" s="43"/>
      <c r="K495" s="44"/>
      <c r="L495" s="4"/>
    </row>
    <row r="496" spans="1:12" s="5" customFormat="1" ht="19.5" customHeight="1" x14ac:dyDescent="0.2">
      <c r="A496" s="40"/>
      <c r="B496" s="45" t="s">
        <v>18</v>
      </c>
      <c r="C496" s="40"/>
      <c r="D496" s="42"/>
      <c r="E496" s="43"/>
      <c r="F496" s="43"/>
      <c r="G496" s="43"/>
      <c r="H496" s="43"/>
      <c r="I496" s="43"/>
      <c r="J496" s="43"/>
      <c r="K496" s="44"/>
      <c r="L496" s="4"/>
    </row>
    <row r="497" spans="1:11" ht="20.100000000000001" customHeight="1" x14ac:dyDescent="0.2">
      <c r="C497" s="1" t="s">
        <v>284</v>
      </c>
      <c r="D497" s="10">
        <f>SUM(E497:K497)</f>
        <v>582</v>
      </c>
      <c r="E497" s="11">
        <v>44</v>
      </c>
      <c r="F497" s="11">
        <v>111</v>
      </c>
      <c r="G497" s="11">
        <v>103</v>
      </c>
      <c r="H497" s="11">
        <v>80</v>
      </c>
      <c r="I497" s="11">
        <v>93</v>
      </c>
      <c r="J497" s="11">
        <v>83</v>
      </c>
      <c r="K497" s="13">
        <v>68</v>
      </c>
    </row>
    <row r="498" spans="1:11" ht="20.100000000000001" customHeight="1" x14ac:dyDescent="0.2">
      <c r="C498" s="1" t="s">
        <v>285</v>
      </c>
      <c r="D498" s="10">
        <f t="shared" ref="D498:D501" si="102">SUM(E498:K498)</f>
        <v>111</v>
      </c>
      <c r="E498" s="11">
        <v>15</v>
      </c>
      <c r="F498" s="11">
        <v>11</v>
      </c>
      <c r="G498" s="11">
        <v>18</v>
      </c>
      <c r="H498" s="11">
        <v>17</v>
      </c>
      <c r="I498" s="6">
        <v>17</v>
      </c>
      <c r="J498" s="6">
        <v>12</v>
      </c>
      <c r="K498" s="7">
        <v>21</v>
      </c>
    </row>
    <row r="499" spans="1:11" ht="20.100000000000001" customHeight="1" x14ac:dyDescent="0.2">
      <c r="C499" s="1" t="s">
        <v>286</v>
      </c>
      <c r="D499" s="10">
        <f t="shared" si="102"/>
        <v>367</v>
      </c>
      <c r="E499" s="11">
        <v>48</v>
      </c>
      <c r="F499" s="11">
        <v>53</v>
      </c>
      <c r="G499" s="11">
        <v>50</v>
      </c>
      <c r="H499" s="11">
        <v>43</v>
      </c>
      <c r="I499" s="19">
        <v>49</v>
      </c>
      <c r="J499" s="19">
        <v>63</v>
      </c>
      <c r="K499" s="1">
        <v>61</v>
      </c>
    </row>
    <row r="500" spans="1:11" ht="20.100000000000001" customHeight="1" x14ac:dyDescent="0.2">
      <c r="C500" s="1" t="s">
        <v>287</v>
      </c>
      <c r="D500" s="10">
        <f t="shared" si="102"/>
        <v>1385</v>
      </c>
      <c r="E500" s="11">
        <v>92</v>
      </c>
      <c r="F500" s="11">
        <v>244</v>
      </c>
      <c r="G500" s="11">
        <v>199</v>
      </c>
      <c r="H500" s="11">
        <v>211</v>
      </c>
      <c r="I500" s="17">
        <v>205</v>
      </c>
      <c r="J500" s="17">
        <v>229</v>
      </c>
      <c r="K500" s="8">
        <v>205</v>
      </c>
    </row>
    <row r="501" spans="1:11" ht="20.100000000000001" customHeight="1" x14ac:dyDescent="0.2">
      <c r="C501" s="1" t="s">
        <v>288</v>
      </c>
      <c r="D501" s="10">
        <f t="shared" si="102"/>
        <v>871</v>
      </c>
      <c r="E501" s="11">
        <v>85</v>
      </c>
      <c r="F501" s="11">
        <v>128</v>
      </c>
      <c r="G501" s="11">
        <v>121</v>
      </c>
      <c r="H501" s="11">
        <v>121</v>
      </c>
      <c r="I501" s="17">
        <v>143</v>
      </c>
      <c r="J501" s="17">
        <v>135</v>
      </c>
      <c r="K501" s="8">
        <v>138</v>
      </c>
    </row>
    <row r="502" spans="1:11" ht="24.75" customHeight="1" x14ac:dyDescent="0.2">
      <c r="A502" s="27" t="s">
        <v>435</v>
      </c>
      <c r="B502" s="5"/>
      <c r="C502" s="5"/>
      <c r="D502" s="14">
        <f t="shared" ref="D502:K502" si="103">SUM(D503+D512+D525+D546+D565)</f>
        <v>7832</v>
      </c>
      <c r="E502" s="14">
        <f t="shared" si="103"/>
        <v>1107</v>
      </c>
      <c r="F502" s="14">
        <f t="shared" si="103"/>
        <v>1117</v>
      </c>
      <c r="G502" s="14">
        <f t="shared" si="103"/>
        <v>1024</v>
      </c>
      <c r="H502" s="14">
        <f t="shared" si="103"/>
        <v>1030</v>
      </c>
      <c r="I502" s="14">
        <f t="shared" si="103"/>
        <v>1078</v>
      </c>
      <c r="J502" s="14">
        <f t="shared" si="103"/>
        <v>1220</v>
      </c>
      <c r="K502" s="28">
        <f t="shared" si="103"/>
        <v>1256</v>
      </c>
    </row>
    <row r="503" spans="1:11" ht="24.2" customHeight="1" x14ac:dyDescent="0.2">
      <c r="B503" s="4" t="s">
        <v>436</v>
      </c>
      <c r="C503" s="5"/>
      <c r="D503" s="14">
        <f t="shared" ref="D503:D508" si="104">SUM(E503:K503)</f>
        <v>4273</v>
      </c>
      <c r="E503" s="14">
        <f t="shared" ref="E503:K503" si="105">SUM(E504:E511)</f>
        <v>478</v>
      </c>
      <c r="F503" s="35">
        <f t="shared" si="105"/>
        <v>603</v>
      </c>
      <c r="G503" s="35">
        <f t="shared" si="105"/>
        <v>601</v>
      </c>
      <c r="H503" s="35">
        <f t="shared" si="105"/>
        <v>615</v>
      </c>
      <c r="I503" s="35">
        <f t="shared" si="105"/>
        <v>639</v>
      </c>
      <c r="J503" s="35">
        <f t="shared" si="105"/>
        <v>693</v>
      </c>
      <c r="K503" s="28">
        <f t="shared" si="105"/>
        <v>644</v>
      </c>
    </row>
    <row r="504" spans="1:11" ht="20.100000000000001" customHeight="1" x14ac:dyDescent="0.2">
      <c r="C504" s="1" t="s">
        <v>289</v>
      </c>
      <c r="D504" s="10">
        <f t="shared" si="104"/>
        <v>1398</v>
      </c>
      <c r="E504" s="11">
        <v>111</v>
      </c>
      <c r="F504" s="11">
        <v>195</v>
      </c>
      <c r="G504" s="11">
        <v>224</v>
      </c>
      <c r="H504" s="11">
        <v>189</v>
      </c>
      <c r="I504" s="11">
        <v>228</v>
      </c>
      <c r="J504" s="11">
        <v>242</v>
      </c>
      <c r="K504" s="13">
        <v>209</v>
      </c>
    </row>
    <row r="505" spans="1:11" ht="20.100000000000001" customHeight="1" x14ac:dyDescent="0.2">
      <c r="C505" s="1" t="s">
        <v>290</v>
      </c>
      <c r="D505" s="10">
        <f t="shared" si="104"/>
        <v>491</v>
      </c>
      <c r="E505" s="11">
        <v>62</v>
      </c>
      <c r="F505" s="11">
        <v>76</v>
      </c>
      <c r="G505" s="11">
        <v>70</v>
      </c>
      <c r="H505" s="11">
        <v>73</v>
      </c>
      <c r="I505" s="11">
        <v>59</v>
      </c>
      <c r="J505" s="11">
        <v>74</v>
      </c>
      <c r="K505" s="13">
        <v>77</v>
      </c>
    </row>
    <row r="506" spans="1:11" ht="20.100000000000001" customHeight="1" x14ac:dyDescent="0.2">
      <c r="C506" s="1" t="s">
        <v>291</v>
      </c>
      <c r="D506" s="10">
        <f t="shared" si="104"/>
        <v>46</v>
      </c>
      <c r="E506" s="11">
        <v>7</v>
      </c>
      <c r="F506" s="11">
        <v>2</v>
      </c>
      <c r="G506" s="11">
        <v>7</v>
      </c>
      <c r="H506" s="11">
        <v>6</v>
      </c>
      <c r="I506" s="11">
        <v>9</v>
      </c>
      <c r="J506" s="11">
        <v>5</v>
      </c>
      <c r="K506" s="13">
        <v>10</v>
      </c>
    </row>
    <row r="507" spans="1:11" ht="20.100000000000001" customHeight="1" x14ac:dyDescent="0.2">
      <c r="C507" s="1" t="s">
        <v>131</v>
      </c>
      <c r="D507" s="10">
        <f t="shared" si="104"/>
        <v>6</v>
      </c>
      <c r="E507" s="12">
        <v>1</v>
      </c>
      <c r="F507" s="12">
        <v>1</v>
      </c>
      <c r="G507" s="12" t="s">
        <v>11</v>
      </c>
      <c r="H507" s="12" t="s">
        <v>11</v>
      </c>
      <c r="I507" s="12">
        <v>2</v>
      </c>
      <c r="J507" s="12" t="s">
        <v>11</v>
      </c>
      <c r="K507" s="15">
        <v>2</v>
      </c>
    </row>
    <row r="508" spans="1:11" ht="20.100000000000001" customHeight="1" x14ac:dyDescent="0.2">
      <c r="C508" s="1" t="s">
        <v>292</v>
      </c>
      <c r="D508" s="10">
        <f t="shared" si="104"/>
        <v>373</v>
      </c>
      <c r="E508" s="11">
        <v>40</v>
      </c>
      <c r="F508" s="11">
        <v>53</v>
      </c>
      <c r="G508" s="11">
        <v>45</v>
      </c>
      <c r="H508" s="11">
        <v>66</v>
      </c>
      <c r="I508" s="11">
        <v>71</v>
      </c>
      <c r="J508" s="11">
        <v>55</v>
      </c>
      <c r="K508" s="13">
        <v>43</v>
      </c>
    </row>
    <row r="509" spans="1:11" ht="20.100000000000001" customHeight="1" x14ac:dyDescent="0.2">
      <c r="C509" s="1" t="s">
        <v>293</v>
      </c>
      <c r="D509" s="10">
        <f>SUM(E509:K509)</f>
        <v>1093</v>
      </c>
      <c r="E509" s="11">
        <v>151</v>
      </c>
      <c r="F509" s="11">
        <v>149</v>
      </c>
      <c r="G509" s="11">
        <v>136</v>
      </c>
      <c r="H509" s="11">
        <v>164</v>
      </c>
      <c r="I509" s="6">
        <v>138</v>
      </c>
      <c r="J509" s="6">
        <v>168</v>
      </c>
      <c r="K509" s="7">
        <v>187</v>
      </c>
    </row>
    <row r="510" spans="1:11" ht="20.100000000000001" customHeight="1" x14ac:dyDescent="0.2">
      <c r="C510" s="1" t="s">
        <v>294</v>
      </c>
      <c r="D510" s="10">
        <f t="shared" ref="D510:D511" si="106">SUM(E510:K510)</f>
        <v>416</v>
      </c>
      <c r="E510" s="11">
        <v>44</v>
      </c>
      <c r="F510" s="11">
        <v>72</v>
      </c>
      <c r="G510" s="11">
        <v>52</v>
      </c>
      <c r="H510" s="11">
        <v>47</v>
      </c>
      <c r="I510" s="19">
        <v>77</v>
      </c>
      <c r="J510" s="19">
        <v>70</v>
      </c>
      <c r="K510" s="1">
        <v>54</v>
      </c>
    </row>
    <row r="511" spans="1:11" ht="20.100000000000001" customHeight="1" x14ac:dyDescent="0.2">
      <c r="C511" s="1" t="s">
        <v>295</v>
      </c>
      <c r="D511" s="10">
        <f t="shared" si="106"/>
        <v>450</v>
      </c>
      <c r="E511" s="11">
        <v>62</v>
      </c>
      <c r="F511" s="11">
        <v>55</v>
      </c>
      <c r="G511" s="11">
        <v>67</v>
      </c>
      <c r="H511" s="11">
        <v>70</v>
      </c>
      <c r="I511" s="17">
        <v>55</v>
      </c>
      <c r="J511" s="17">
        <v>79</v>
      </c>
      <c r="K511" s="8">
        <v>62</v>
      </c>
    </row>
    <row r="512" spans="1:11" ht="24.2" customHeight="1" x14ac:dyDescent="0.2">
      <c r="B512" s="4" t="s">
        <v>434</v>
      </c>
      <c r="C512" s="5"/>
      <c r="D512" s="14">
        <f t="shared" ref="D512:D519" si="107">SUM(E512:K512)</f>
        <v>356</v>
      </c>
      <c r="E512" s="14">
        <f>SUM(E513:E524)</f>
        <v>100</v>
      </c>
      <c r="F512" s="35">
        <f t="shared" ref="F512:K512" si="108">SUM(F513:F524)</f>
        <v>51</v>
      </c>
      <c r="G512" s="35">
        <f t="shared" si="108"/>
        <v>39</v>
      </c>
      <c r="H512" s="35">
        <f t="shared" si="108"/>
        <v>29</v>
      </c>
      <c r="I512" s="35">
        <f t="shared" si="108"/>
        <v>38</v>
      </c>
      <c r="J512" s="35">
        <f t="shared" si="108"/>
        <v>42</v>
      </c>
      <c r="K512" s="28">
        <f t="shared" si="108"/>
        <v>57</v>
      </c>
    </row>
    <row r="513" spans="1:12" ht="20.100000000000001" customHeight="1" x14ac:dyDescent="0.2">
      <c r="C513" s="1" t="s">
        <v>296</v>
      </c>
      <c r="D513" s="10">
        <f t="shared" si="107"/>
        <v>152</v>
      </c>
      <c r="E513" s="11">
        <v>32</v>
      </c>
      <c r="F513" s="11">
        <v>24</v>
      </c>
      <c r="G513" s="11">
        <v>20</v>
      </c>
      <c r="H513" s="11">
        <v>18</v>
      </c>
      <c r="I513" s="11">
        <v>18</v>
      </c>
      <c r="J513" s="11">
        <v>17</v>
      </c>
      <c r="K513" s="13">
        <v>23</v>
      </c>
    </row>
    <row r="514" spans="1:12" ht="20.100000000000001" customHeight="1" x14ac:dyDescent="0.2">
      <c r="C514" s="1" t="s">
        <v>297</v>
      </c>
      <c r="D514" s="10">
        <f>SUM(E514:K514)</f>
        <v>73</v>
      </c>
      <c r="E514" s="11">
        <v>27</v>
      </c>
      <c r="F514" s="11">
        <v>10</v>
      </c>
      <c r="G514" s="11">
        <v>8</v>
      </c>
      <c r="H514" s="11">
        <v>3</v>
      </c>
      <c r="I514" s="11">
        <v>7</v>
      </c>
      <c r="J514" s="11">
        <v>9</v>
      </c>
      <c r="K514" s="13">
        <v>9</v>
      </c>
    </row>
    <row r="515" spans="1:12" ht="20.100000000000001" customHeight="1" x14ac:dyDescent="0.2">
      <c r="C515" s="1" t="s">
        <v>298</v>
      </c>
      <c r="D515" s="10">
        <f t="shared" si="107"/>
        <v>1</v>
      </c>
      <c r="E515" s="12" t="s">
        <v>11</v>
      </c>
      <c r="F515" s="12" t="s">
        <v>11</v>
      </c>
      <c r="G515" s="12" t="s">
        <v>11</v>
      </c>
      <c r="H515" s="12" t="s">
        <v>11</v>
      </c>
      <c r="I515" s="12" t="s">
        <v>11</v>
      </c>
      <c r="J515" s="12" t="s">
        <v>11</v>
      </c>
      <c r="K515" s="15">
        <v>1</v>
      </c>
    </row>
    <row r="516" spans="1:12" ht="20.100000000000001" customHeight="1" x14ac:dyDescent="0.2">
      <c r="C516" s="1" t="s">
        <v>299</v>
      </c>
      <c r="D516" s="10">
        <f t="shared" si="107"/>
        <v>1</v>
      </c>
      <c r="E516" s="12" t="s">
        <v>11</v>
      </c>
      <c r="F516" s="12" t="s">
        <v>11</v>
      </c>
      <c r="G516" s="12" t="s">
        <v>11</v>
      </c>
      <c r="H516" s="12">
        <v>1</v>
      </c>
      <c r="I516" s="12" t="s">
        <v>11</v>
      </c>
      <c r="J516" s="12" t="s">
        <v>11</v>
      </c>
      <c r="K516" s="15" t="s">
        <v>11</v>
      </c>
    </row>
    <row r="517" spans="1:12" ht="20.100000000000001" customHeight="1" x14ac:dyDescent="0.2">
      <c r="C517" s="1" t="s">
        <v>300</v>
      </c>
      <c r="D517" s="10">
        <f t="shared" si="107"/>
        <v>2</v>
      </c>
      <c r="E517" s="12" t="s">
        <v>11</v>
      </c>
      <c r="F517" s="12" t="s">
        <v>11</v>
      </c>
      <c r="G517" s="12" t="s">
        <v>11</v>
      </c>
      <c r="H517" s="12">
        <v>1</v>
      </c>
      <c r="I517" s="12" t="s">
        <v>11</v>
      </c>
      <c r="J517" s="12" t="s">
        <v>11</v>
      </c>
      <c r="K517" s="7">
        <v>1</v>
      </c>
    </row>
    <row r="518" spans="1:12" ht="20.100000000000001" customHeight="1" x14ac:dyDescent="0.2">
      <c r="C518" s="1" t="s">
        <v>251</v>
      </c>
      <c r="D518" s="10">
        <f t="shared" si="107"/>
        <v>5</v>
      </c>
      <c r="E518" s="11">
        <v>2</v>
      </c>
      <c r="F518" s="11">
        <v>1</v>
      </c>
      <c r="G518" s="12" t="s">
        <v>11</v>
      </c>
      <c r="H518" s="12" t="s">
        <v>11</v>
      </c>
      <c r="I518" s="12">
        <v>1</v>
      </c>
      <c r="J518" s="12">
        <v>1</v>
      </c>
      <c r="K518" s="15" t="s">
        <v>11</v>
      </c>
    </row>
    <row r="519" spans="1:12" ht="20.100000000000001" customHeight="1" x14ac:dyDescent="0.2">
      <c r="C519" s="1" t="s">
        <v>301</v>
      </c>
      <c r="D519" s="10">
        <f t="shared" si="107"/>
        <v>9</v>
      </c>
      <c r="E519" s="12">
        <v>2</v>
      </c>
      <c r="F519" s="11">
        <v>1</v>
      </c>
      <c r="G519" s="11">
        <v>1</v>
      </c>
      <c r="H519" s="12" t="s">
        <v>11</v>
      </c>
      <c r="I519" s="12">
        <v>1</v>
      </c>
      <c r="J519" s="12">
        <v>2</v>
      </c>
      <c r="K519" s="15">
        <v>2</v>
      </c>
    </row>
    <row r="520" spans="1:12" ht="20.100000000000001" customHeight="1" x14ac:dyDescent="0.2">
      <c r="C520" s="1" t="s">
        <v>302</v>
      </c>
      <c r="D520" s="10">
        <f>SUM(E520:K520)</f>
        <v>11</v>
      </c>
      <c r="E520" s="11">
        <v>3</v>
      </c>
      <c r="F520" s="11">
        <v>2</v>
      </c>
      <c r="G520" s="12" t="s">
        <v>11</v>
      </c>
      <c r="H520" s="12" t="s">
        <v>11</v>
      </c>
      <c r="I520" s="12">
        <v>1</v>
      </c>
      <c r="J520" s="12">
        <v>1</v>
      </c>
      <c r="K520" s="8">
        <v>4</v>
      </c>
    </row>
    <row r="521" spans="1:12" ht="20.100000000000001" customHeight="1" x14ac:dyDescent="0.2">
      <c r="C521" s="1" t="s">
        <v>303</v>
      </c>
      <c r="D521" s="10">
        <f>SUM(E521:K521)</f>
        <v>13</v>
      </c>
      <c r="E521" s="11">
        <v>2</v>
      </c>
      <c r="F521" s="12">
        <v>3</v>
      </c>
      <c r="G521" s="11">
        <v>1</v>
      </c>
      <c r="H521" s="12" t="s">
        <v>11</v>
      </c>
      <c r="I521" s="11">
        <v>3</v>
      </c>
      <c r="J521" s="12" t="s">
        <v>11</v>
      </c>
      <c r="K521" s="15">
        <v>4</v>
      </c>
    </row>
    <row r="522" spans="1:12" ht="20.100000000000001" customHeight="1" x14ac:dyDescent="0.2">
      <c r="C522" s="1" t="s">
        <v>304</v>
      </c>
      <c r="D522" s="10">
        <f t="shared" ref="D522:D538" si="109">SUM(E522:K522)</f>
        <v>35</v>
      </c>
      <c r="E522" s="11">
        <v>9</v>
      </c>
      <c r="F522" s="11">
        <v>4</v>
      </c>
      <c r="G522" s="11">
        <v>3</v>
      </c>
      <c r="H522" s="11">
        <v>5</v>
      </c>
      <c r="I522" s="11">
        <v>3</v>
      </c>
      <c r="J522" s="11">
        <v>5</v>
      </c>
      <c r="K522" s="13">
        <v>6</v>
      </c>
    </row>
    <row r="523" spans="1:12" ht="20.100000000000001" customHeight="1" x14ac:dyDescent="0.2">
      <c r="C523" s="1" t="s">
        <v>305</v>
      </c>
      <c r="D523" s="10">
        <f t="shared" si="109"/>
        <v>51</v>
      </c>
      <c r="E523" s="11">
        <v>22</v>
      </c>
      <c r="F523" s="11">
        <v>5</v>
      </c>
      <c r="G523" s="11">
        <v>6</v>
      </c>
      <c r="H523" s="11">
        <v>1</v>
      </c>
      <c r="I523" s="6">
        <v>3</v>
      </c>
      <c r="J523" s="6">
        <v>7</v>
      </c>
      <c r="K523" s="7">
        <v>7</v>
      </c>
    </row>
    <row r="524" spans="1:12" ht="20.100000000000001" customHeight="1" x14ac:dyDescent="0.2">
      <c r="C524" s="1" t="s">
        <v>48</v>
      </c>
      <c r="D524" s="10">
        <f t="shared" si="109"/>
        <v>3</v>
      </c>
      <c r="E524" s="12">
        <v>1</v>
      </c>
      <c r="F524" s="12">
        <v>1</v>
      </c>
      <c r="G524" s="12" t="s">
        <v>11</v>
      </c>
      <c r="H524" s="12" t="s">
        <v>11</v>
      </c>
      <c r="I524" s="12">
        <v>1</v>
      </c>
      <c r="J524" s="12" t="s">
        <v>11</v>
      </c>
      <c r="K524" s="15" t="s">
        <v>11</v>
      </c>
    </row>
    <row r="525" spans="1:12" s="9" customFormat="1" ht="24.2" customHeight="1" x14ac:dyDescent="0.2">
      <c r="A525" s="2"/>
      <c r="B525" s="4" t="s">
        <v>433</v>
      </c>
      <c r="C525" s="5"/>
      <c r="D525" s="14">
        <f t="shared" si="109"/>
        <v>315</v>
      </c>
      <c r="E525" s="14">
        <f t="shared" ref="E525:K525" si="110">SUM(E526:E545)</f>
        <v>64</v>
      </c>
      <c r="F525" s="14">
        <f t="shared" si="110"/>
        <v>43</v>
      </c>
      <c r="G525" s="14">
        <f t="shared" si="110"/>
        <v>28</v>
      </c>
      <c r="H525" s="14">
        <f t="shared" si="110"/>
        <v>27</v>
      </c>
      <c r="I525" s="14">
        <f t="shared" si="110"/>
        <v>35</v>
      </c>
      <c r="J525" s="14">
        <f t="shared" si="110"/>
        <v>45</v>
      </c>
      <c r="K525" s="31">
        <f t="shared" si="110"/>
        <v>73</v>
      </c>
      <c r="L525" s="8"/>
    </row>
    <row r="526" spans="1:12" ht="20.100000000000001" customHeight="1" x14ac:dyDescent="0.2">
      <c r="C526" s="1" t="s">
        <v>306</v>
      </c>
      <c r="D526" s="10">
        <f t="shared" si="109"/>
        <v>80</v>
      </c>
      <c r="E526" s="11">
        <v>18</v>
      </c>
      <c r="F526" s="11">
        <v>14</v>
      </c>
      <c r="G526" s="11">
        <v>4</v>
      </c>
      <c r="H526" s="11">
        <v>5</v>
      </c>
      <c r="I526" s="11">
        <v>10</v>
      </c>
      <c r="J526" s="11">
        <v>11</v>
      </c>
      <c r="K526" s="13">
        <v>18</v>
      </c>
    </row>
    <row r="527" spans="1:12" ht="20.100000000000001" customHeight="1" x14ac:dyDescent="0.2">
      <c r="C527" s="1" t="s">
        <v>308</v>
      </c>
      <c r="D527" s="10">
        <f>SUM(E527:K527)</f>
        <v>12</v>
      </c>
      <c r="E527" s="11">
        <v>4</v>
      </c>
      <c r="F527" s="12">
        <v>1</v>
      </c>
      <c r="G527" s="11">
        <v>1</v>
      </c>
      <c r="H527" s="12">
        <v>2</v>
      </c>
      <c r="I527" s="12" t="s">
        <v>11</v>
      </c>
      <c r="J527" s="11">
        <v>3</v>
      </c>
      <c r="K527" s="15">
        <v>1</v>
      </c>
    </row>
    <row r="528" spans="1:12" ht="20.100000000000001" customHeight="1" x14ac:dyDescent="0.2">
      <c r="C528" s="1" t="s">
        <v>178</v>
      </c>
      <c r="D528" s="10">
        <f>SUM(E528:K528)</f>
        <v>4</v>
      </c>
      <c r="E528" s="11">
        <v>1</v>
      </c>
      <c r="F528" s="11">
        <v>2</v>
      </c>
      <c r="G528" s="12" t="s">
        <v>11</v>
      </c>
      <c r="H528" s="12" t="s">
        <v>11</v>
      </c>
      <c r="I528" s="12" t="s">
        <v>11</v>
      </c>
      <c r="J528" s="11">
        <v>1</v>
      </c>
      <c r="K528" s="15" t="s">
        <v>11</v>
      </c>
    </row>
    <row r="529" spans="1:12" ht="24.75" customHeight="1" x14ac:dyDescent="0.2">
      <c r="A529" s="48" t="s">
        <v>10</v>
      </c>
      <c r="B529" s="48"/>
      <c r="C529" s="48"/>
      <c r="D529" s="48"/>
      <c r="E529" s="48"/>
      <c r="F529" s="48"/>
      <c r="G529" s="48"/>
      <c r="H529" s="48"/>
      <c r="I529" s="48"/>
      <c r="J529" s="48"/>
      <c r="K529" s="48"/>
    </row>
    <row r="530" spans="1:12" ht="24.75" customHeight="1" x14ac:dyDescent="0.2">
      <c r="A530" s="48" t="s">
        <v>522</v>
      </c>
      <c r="B530" s="48"/>
      <c r="C530" s="48"/>
      <c r="D530" s="48"/>
      <c r="E530" s="48"/>
      <c r="F530" s="48"/>
      <c r="G530" s="48"/>
      <c r="H530" s="48"/>
      <c r="I530" s="48"/>
      <c r="J530" s="48"/>
      <c r="K530" s="48"/>
    </row>
    <row r="531" spans="1:12" ht="21.95" customHeight="1" x14ac:dyDescent="0.2">
      <c r="C531" s="3"/>
      <c r="D531" s="3"/>
      <c r="E531" s="3"/>
      <c r="F531" s="3"/>
      <c r="G531" s="3"/>
      <c r="H531" s="3"/>
      <c r="I531" s="3"/>
      <c r="J531" s="3"/>
      <c r="K531" s="3"/>
    </row>
    <row r="532" spans="1:12" s="5" customFormat="1" ht="27.2" customHeight="1" x14ac:dyDescent="0.2">
      <c r="A532" s="49" t="s">
        <v>523</v>
      </c>
      <c r="B532" s="49"/>
      <c r="C532" s="50"/>
      <c r="D532" s="55" t="s">
        <v>0</v>
      </c>
      <c r="E532" s="56"/>
      <c r="F532" s="56"/>
      <c r="G532" s="56"/>
      <c r="H532" s="56"/>
      <c r="I532" s="56"/>
      <c r="J532" s="56"/>
      <c r="K532" s="56"/>
      <c r="L532" s="4"/>
    </row>
    <row r="533" spans="1:12" s="5" customFormat="1" ht="27.2" customHeight="1" x14ac:dyDescent="0.2">
      <c r="A533" s="51"/>
      <c r="B533" s="51"/>
      <c r="C533" s="52"/>
      <c r="D533" s="57" t="s">
        <v>1</v>
      </c>
      <c r="E533" s="60" t="s">
        <v>2</v>
      </c>
      <c r="F533" s="56"/>
      <c r="G533" s="56"/>
      <c r="H533" s="56"/>
      <c r="I533" s="56"/>
      <c r="J533" s="56"/>
      <c r="K533" s="56"/>
      <c r="L533" s="4"/>
    </row>
    <row r="534" spans="1:12" s="5" customFormat="1" ht="25.5" customHeight="1" x14ac:dyDescent="0.2">
      <c r="A534" s="51"/>
      <c r="B534" s="51"/>
      <c r="C534" s="52"/>
      <c r="D534" s="58"/>
      <c r="E534" s="61" t="s">
        <v>3</v>
      </c>
      <c r="F534" s="61" t="s">
        <v>4</v>
      </c>
      <c r="G534" s="61" t="s">
        <v>5</v>
      </c>
      <c r="H534" s="61" t="s">
        <v>6</v>
      </c>
      <c r="I534" s="61" t="s">
        <v>7</v>
      </c>
      <c r="J534" s="61" t="s">
        <v>8</v>
      </c>
      <c r="K534" s="60" t="s">
        <v>9</v>
      </c>
      <c r="L534" s="4"/>
    </row>
    <row r="535" spans="1:12" s="5" customFormat="1" ht="25.5" customHeight="1" x14ac:dyDescent="0.2">
      <c r="A535" s="53"/>
      <c r="B535" s="53"/>
      <c r="C535" s="54"/>
      <c r="D535" s="59"/>
      <c r="E535" s="62"/>
      <c r="F535" s="62"/>
      <c r="G535" s="62"/>
      <c r="H535" s="62"/>
      <c r="I535" s="62"/>
      <c r="J535" s="62"/>
      <c r="K535" s="63"/>
      <c r="L535" s="4"/>
    </row>
    <row r="536" spans="1:12" s="5" customFormat="1" ht="10.35" customHeight="1" x14ac:dyDescent="0.2">
      <c r="A536" s="40"/>
      <c r="B536" s="40"/>
      <c r="C536" s="41"/>
      <c r="D536" s="42"/>
      <c r="E536" s="43"/>
      <c r="F536" s="43"/>
      <c r="G536" s="43"/>
      <c r="H536" s="43"/>
      <c r="I536" s="43"/>
      <c r="J536" s="43"/>
      <c r="K536" s="44"/>
      <c r="L536" s="4"/>
    </row>
    <row r="537" spans="1:12" s="5" customFormat="1" ht="24.2" customHeight="1" x14ac:dyDescent="0.2">
      <c r="A537" s="40"/>
      <c r="B537" s="45" t="s">
        <v>19</v>
      </c>
      <c r="C537" s="40"/>
      <c r="D537" s="42"/>
      <c r="E537" s="43"/>
      <c r="F537" s="43"/>
      <c r="G537" s="43"/>
      <c r="H537" s="43"/>
      <c r="I537" s="43"/>
      <c r="J537" s="43"/>
      <c r="K537" s="44"/>
      <c r="L537" s="4"/>
    </row>
    <row r="538" spans="1:12" ht="20.100000000000001" customHeight="1" x14ac:dyDescent="0.2">
      <c r="C538" s="1" t="s">
        <v>307</v>
      </c>
      <c r="D538" s="10">
        <f t="shared" si="109"/>
        <v>66</v>
      </c>
      <c r="E538" s="11">
        <v>13</v>
      </c>
      <c r="F538" s="11">
        <v>8</v>
      </c>
      <c r="G538" s="11">
        <v>6</v>
      </c>
      <c r="H538" s="11">
        <v>8</v>
      </c>
      <c r="I538" s="11">
        <v>8</v>
      </c>
      <c r="J538" s="11">
        <v>7</v>
      </c>
      <c r="K538" s="13">
        <v>16</v>
      </c>
    </row>
    <row r="539" spans="1:12" ht="20.100000000000001" customHeight="1" x14ac:dyDescent="0.2">
      <c r="C539" s="1" t="s">
        <v>309</v>
      </c>
      <c r="D539" s="10">
        <f t="shared" ref="D539:D550" si="111">SUM(E539:K539)</f>
        <v>3</v>
      </c>
      <c r="E539" s="11">
        <v>1</v>
      </c>
      <c r="F539" s="12" t="s">
        <v>11</v>
      </c>
      <c r="G539" s="12" t="s">
        <v>11</v>
      </c>
      <c r="H539" s="12" t="s">
        <v>11</v>
      </c>
      <c r="I539" s="12">
        <v>1</v>
      </c>
      <c r="J539" s="12" t="s">
        <v>11</v>
      </c>
      <c r="K539" s="15">
        <v>1</v>
      </c>
    </row>
    <row r="540" spans="1:12" ht="20.100000000000001" customHeight="1" x14ac:dyDescent="0.2">
      <c r="C540" s="1" t="s">
        <v>310</v>
      </c>
      <c r="D540" s="10">
        <f t="shared" si="111"/>
        <v>2</v>
      </c>
      <c r="E540" s="12" t="s">
        <v>11</v>
      </c>
      <c r="F540" s="12">
        <v>1</v>
      </c>
      <c r="G540" s="12" t="s">
        <v>11</v>
      </c>
      <c r="H540" s="12" t="s">
        <v>11</v>
      </c>
      <c r="I540" s="12" t="s">
        <v>11</v>
      </c>
      <c r="J540" s="11">
        <v>1</v>
      </c>
      <c r="K540" s="15" t="s">
        <v>11</v>
      </c>
    </row>
    <row r="541" spans="1:12" ht="20.100000000000001" customHeight="1" x14ac:dyDescent="0.2">
      <c r="C541" s="1" t="s">
        <v>311</v>
      </c>
      <c r="D541" s="10">
        <f t="shared" si="111"/>
        <v>82</v>
      </c>
      <c r="E541" s="11">
        <v>10</v>
      </c>
      <c r="F541" s="12">
        <v>7</v>
      </c>
      <c r="G541" s="12">
        <v>10</v>
      </c>
      <c r="H541" s="11">
        <v>9</v>
      </c>
      <c r="I541" s="12">
        <v>10</v>
      </c>
      <c r="J541" s="11">
        <v>14</v>
      </c>
      <c r="K541" s="16">
        <v>22</v>
      </c>
    </row>
    <row r="542" spans="1:12" ht="20.100000000000001" customHeight="1" x14ac:dyDescent="0.2">
      <c r="C542" s="1" t="s">
        <v>312</v>
      </c>
      <c r="D542" s="10">
        <f t="shared" si="111"/>
        <v>20</v>
      </c>
      <c r="E542" s="11">
        <v>8</v>
      </c>
      <c r="F542" s="11">
        <v>3</v>
      </c>
      <c r="G542" s="11">
        <v>2</v>
      </c>
      <c r="H542" s="11">
        <v>1</v>
      </c>
      <c r="I542" s="12" t="s">
        <v>11</v>
      </c>
      <c r="J542" s="12" t="s">
        <v>11</v>
      </c>
      <c r="K542" s="7">
        <v>6</v>
      </c>
    </row>
    <row r="543" spans="1:12" ht="20.100000000000001" customHeight="1" x14ac:dyDescent="0.2">
      <c r="C543" s="1" t="s">
        <v>313</v>
      </c>
      <c r="D543" s="10">
        <f t="shared" si="111"/>
        <v>3</v>
      </c>
      <c r="E543" s="12" t="s">
        <v>11</v>
      </c>
      <c r="F543" s="12">
        <v>1</v>
      </c>
      <c r="G543" s="12">
        <v>1</v>
      </c>
      <c r="H543" s="12" t="s">
        <v>11</v>
      </c>
      <c r="I543" s="19">
        <v>1</v>
      </c>
      <c r="J543" s="12" t="s">
        <v>11</v>
      </c>
      <c r="K543" s="15" t="s">
        <v>11</v>
      </c>
    </row>
    <row r="544" spans="1:12" ht="20.100000000000001" customHeight="1" x14ac:dyDescent="0.2">
      <c r="C544" s="1" t="s">
        <v>314</v>
      </c>
      <c r="D544" s="10">
        <f t="shared" si="111"/>
        <v>37</v>
      </c>
      <c r="E544" s="11">
        <v>8</v>
      </c>
      <c r="F544" s="11">
        <v>5</v>
      </c>
      <c r="G544" s="11">
        <v>4</v>
      </c>
      <c r="H544" s="11">
        <v>2</v>
      </c>
      <c r="I544" s="17">
        <v>5</v>
      </c>
      <c r="J544" s="17">
        <v>7</v>
      </c>
      <c r="K544" s="8">
        <v>6</v>
      </c>
    </row>
    <row r="545" spans="2:11" ht="20.100000000000001" customHeight="1" x14ac:dyDescent="0.2">
      <c r="C545" s="1" t="s">
        <v>315</v>
      </c>
      <c r="D545" s="10">
        <f t="shared" si="111"/>
        <v>6</v>
      </c>
      <c r="E545" s="11">
        <v>1</v>
      </c>
      <c r="F545" s="12">
        <v>1</v>
      </c>
      <c r="G545" s="12" t="s">
        <v>11</v>
      </c>
      <c r="H545" s="12" t="s">
        <v>11</v>
      </c>
      <c r="I545" s="12" t="s">
        <v>11</v>
      </c>
      <c r="J545" s="12">
        <v>1</v>
      </c>
      <c r="K545" s="15">
        <v>3</v>
      </c>
    </row>
    <row r="546" spans="2:11" ht="24.2" customHeight="1" x14ac:dyDescent="0.2">
      <c r="B546" s="4" t="s">
        <v>432</v>
      </c>
      <c r="C546" s="5"/>
      <c r="D546" s="14">
        <f t="shared" si="111"/>
        <v>2696</v>
      </c>
      <c r="E546" s="14">
        <f t="shared" ref="E546:K546" si="112">SUM(E547:E564)</f>
        <v>421</v>
      </c>
      <c r="F546" s="35">
        <f t="shared" si="112"/>
        <v>393</v>
      </c>
      <c r="G546" s="35">
        <f t="shared" si="112"/>
        <v>337</v>
      </c>
      <c r="H546" s="35">
        <f t="shared" si="112"/>
        <v>334</v>
      </c>
      <c r="I546" s="35">
        <f t="shared" si="112"/>
        <v>346</v>
      </c>
      <c r="J546" s="35">
        <f t="shared" si="112"/>
        <v>406</v>
      </c>
      <c r="K546" s="28">
        <f t="shared" si="112"/>
        <v>459</v>
      </c>
    </row>
    <row r="547" spans="2:11" ht="20.100000000000001" customHeight="1" x14ac:dyDescent="0.2">
      <c r="C547" s="1" t="s">
        <v>316</v>
      </c>
      <c r="D547" s="10">
        <f t="shared" si="111"/>
        <v>564</v>
      </c>
      <c r="E547" s="11">
        <v>66</v>
      </c>
      <c r="F547" s="11">
        <v>81</v>
      </c>
      <c r="G547" s="11">
        <v>76</v>
      </c>
      <c r="H547" s="11">
        <v>69</v>
      </c>
      <c r="I547" s="11">
        <v>84</v>
      </c>
      <c r="J547" s="11">
        <v>85</v>
      </c>
      <c r="K547" s="13">
        <v>103</v>
      </c>
    </row>
    <row r="548" spans="2:11" ht="20.100000000000001" customHeight="1" x14ac:dyDescent="0.2">
      <c r="C548" s="1" t="s">
        <v>520</v>
      </c>
      <c r="D548" s="10">
        <f t="shared" si="111"/>
        <v>1060</v>
      </c>
      <c r="E548" s="11">
        <v>145</v>
      </c>
      <c r="F548" s="11">
        <v>168</v>
      </c>
      <c r="G548" s="11">
        <v>130</v>
      </c>
      <c r="H548" s="11">
        <v>154</v>
      </c>
      <c r="I548" s="11">
        <v>128</v>
      </c>
      <c r="J548" s="11">
        <v>164</v>
      </c>
      <c r="K548" s="13">
        <v>171</v>
      </c>
    </row>
    <row r="549" spans="2:11" ht="20.100000000000001" customHeight="1" x14ac:dyDescent="0.2">
      <c r="C549" s="1" t="s">
        <v>317</v>
      </c>
      <c r="D549" s="10">
        <f t="shared" si="111"/>
        <v>7</v>
      </c>
      <c r="E549" s="12">
        <v>1</v>
      </c>
      <c r="F549" s="11">
        <v>3</v>
      </c>
      <c r="G549" s="12" t="s">
        <v>11</v>
      </c>
      <c r="H549" s="12">
        <v>1</v>
      </c>
      <c r="I549" s="12" t="s">
        <v>11</v>
      </c>
      <c r="J549" s="12">
        <v>1</v>
      </c>
      <c r="K549" s="15">
        <v>1</v>
      </c>
    </row>
    <row r="550" spans="2:11" ht="20.100000000000001" customHeight="1" x14ac:dyDescent="0.2">
      <c r="C550" s="1" t="s">
        <v>318</v>
      </c>
      <c r="D550" s="10">
        <f t="shared" si="111"/>
        <v>3</v>
      </c>
      <c r="E550" s="11">
        <v>1</v>
      </c>
      <c r="F550" s="12" t="s">
        <v>11</v>
      </c>
      <c r="G550" s="12" t="s">
        <v>11</v>
      </c>
      <c r="H550" s="12" t="s">
        <v>11</v>
      </c>
      <c r="I550" s="12">
        <v>1</v>
      </c>
      <c r="J550" s="12" t="s">
        <v>11</v>
      </c>
      <c r="K550" s="15">
        <v>1</v>
      </c>
    </row>
    <row r="551" spans="2:11" ht="20.100000000000001" customHeight="1" x14ac:dyDescent="0.2">
      <c r="C551" s="1" t="s">
        <v>319</v>
      </c>
      <c r="D551" s="10">
        <f>SUM(E551:K551)</f>
        <v>26</v>
      </c>
      <c r="E551" s="11">
        <v>6</v>
      </c>
      <c r="F551" s="11">
        <v>4</v>
      </c>
      <c r="G551" s="12">
        <v>4</v>
      </c>
      <c r="H551" s="11">
        <v>3</v>
      </c>
      <c r="I551" s="12">
        <v>2</v>
      </c>
      <c r="J551" s="12">
        <v>1</v>
      </c>
      <c r="K551" s="15">
        <v>6</v>
      </c>
    </row>
    <row r="552" spans="2:11" ht="20.100000000000001" customHeight="1" x14ac:dyDescent="0.2">
      <c r="C552" s="1" t="s">
        <v>320</v>
      </c>
      <c r="D552" s="10">
        <f>SUM(E552:K552)</f>
        <v>169</v>
      </c>
      <c r="E552" s="11">
        <v>22</v>
      </c>
      <c r="F552" s="11">
        <v>19</v>
      </c>
      <c r="G552" s="11">
        <v>26</v>
      </c>
      <c r="H552" s="11">
        <v>23</v>
      </c>
      <c r="I552" s="6">
        <v>21</v>
      </c>
      <c r="J552" s="6">
        <v>31</v>
      </c>
      <c r="K552" s="7">
        <v>27</v>
      </c>
    </row>
    <row r="553" spans="2:11" ht="20.100000000000001" customHeight="1" x14ac:dyDescent="0.2">
      <c r="C553" s="1" t="s">
        <v>321</v>
      </c>
      <c r="D553" s="10">
        <f t="shared" ref="D553:D559" si="113">SUM(E553:K553)</f>
        <v>86</v>
      </c>
      <c r="E553" s="11">
        <v>25</v>
      </c>
      <c r="F553" s="11">
        <v>10</v>
      </c>
      <c r="G553" s="11">
        <v>8</v>
      </c>
      <c r="H553" s="11">
        <v>12</v>
      </c>
      <c r="I553" s="11">
        <v>11</v>
      </c>
      <c r="J553" s="11">
        <v>8</v>
      </c>
      <c r="K553" s="13">
        <v>12</v>
      </c>
    </row>
    <row r="554" spans="2:11" ht="20.100000000000001" customHeight="1" x14ac:dyDescent="0.2">
      <c r="C554" s="1" t="s">
        <v>322</v>
      </c>
      <c r="D554" s="10">
        <f t="shared" si="113"/>
        <v>356</v>
      </c>
      <c r="E554" s="11">
        <v>72</v>
      </c>
      <c r="F554" s="11">
        <v>46</v>
      </c>
      <c r="G554" s="11">
        <v>44</v>
      </c>
      <c r="H554" s="11">
        <v>35</v>
      </c>
      <c r="I554" s="11">
        <v>44</v>
      </c>
      <c r="J554" s="11">
        <v>49</v>
      </c>
      <c r="K554" s="13">
        <v>66</v>
      </c>
    </row>
    <row r="555" spans="2:11" ht="20.100000000000001" customHeight="1" x14ac:dyDescent="0.2">
      <c r="C555" s="1" t="s">
        <v>323</v>
      </c>
      <c r="D555" s="10">
        <f t="shared" si="113"/>
        <v>35</v>
      </c>
      <c r="E555" s="11">
        <v>7</v>
      </c>
      <c r="F555" s="11">
        <v>7</v>
      </c>
      <c r="G555" s="11">
        <v>5</v>
      </c>
      <c r="H555" s="11">
        <v>2</v>
      </c>
      <c r="I555" s="11">
        <v>6</v>
      </c>
      <c r="J555" s="11">
        <v>2</v>
      </c>
      <c r="K555" s="13">
        <v>6</v>
      </c>
    </row>
    <row r="556" spans="2:11" ht="20.100000000000001" customHeight="1" x14ac:dyDescent="0.2">
      <c r="C556" s="1" t="s">
        <v>324</v>
      </c>
      <c r="D556" s="10">
        <f t="shared" si="113"/>
        <v>8</v>
      </c>
      <c r="E556" s="11">
        <v>1</v>
      </c>
      <c r="F556" s="12" t="s">
        <v>11</v>
      </c>
      <c r="G556" s="11">
        <v>1</v>
      </c>
      <c r="H556" s="12" t="s">
        <v>11</v>
      </c>
      <c r="I556" s="11">
        <v>1</v>
      </c>
      <c r="J556" s="11">
        <v>2</v>
      </c>
      <c r="K556" s="15">
        <v>3</v>
      </c>
    </row>
    <row r="557" spans="2:11" ht="20.100000000000001" customHeight="1" x14ac:dyDescent="0.2">
      <c r="C557" s="1" t="s">
        <v>325</v>
      </c>
      <c r="D557" s="10">
        <f t="shared" si="113"/>
        <v>1</v>
      </c>
      <c r="E557" s="12" t="s">
        <v>11</v>
      </c>
      <c r="F557" s="12" t="s">
        <v>11</v>
      </c>
      <c r="G557" s="12" t="s">
        <v>11</v>
      </c>
      <c r="H557" s="12" t="s">
        <v>11</v>
      </c>
      <c r="I557" s="12" t="s">
        <v>11</v>
      </c>
      <c r="J557" s="12" t="s">
        <v>11</v>
      </c>
      <c r="K557" s="15">
        <v>1</v>
      </c>
    </row>
    <row r="558" spans="2:11" ht="20.100000000000001" customHeight="1" x14ac:dyDescent="0.2">
      <c r="C558" s="1" t="s">
        <v>326</v>
      </c>
      <c r="D558" s="10">
        <f t="shared" si="113"/>
        <v>1</v>
      </c>
      <c r="E558" s="12" t="s">
        <v>11</v>
      </c>
      <c r="F558" s="12" t="s">
        <v>11</v>
      </c>
      <c r="G558" s="12" t="s">
        <v>11</v>
      </c>
      <c r="H558" s="12">
        <v>1</v>
      </c>
      <c r="I558" s="12" t="s">
        <v>11</v>
      </c>
      <c r="J558" s="12" t="s">
        <v>11</v>
      </c>
      <c r="K558" s="15" t="s">
        <v>11</v>
      </c>
    </row>
    <row r="559" spans="2:11" ht="20.100000000000001" customHeight="1" x14ac:dyDescent="0.2">
      <c r="C559" s="1" t="s">
        <v>327</v>
      </c>
      <c r="D559" s="10">
        <f t="shared" si="113"/>
        <v>13</v>
      </c>
      <c r="E559" s="11">
        <v>4</v>
      </c>
      <c r="F559" s="11">
        <v>4</v>
      </c>
      <c r="G559" s="12" t="s">
        <v>11</v>
      </c>
      <c r="H559" s="12" t="s">
        <v>11</v>
      </c>
      <c r="I559" s="12">
        <v>3</v>
      </c>
      <c r="J559" s="12">
        <v>1</v>
      </c>
      <c r="K559" s="1">
        <v>1</v>
      </c>
    </row>
    <row r="560" spans="2:11" ht="20.100000000000001" customHeight="1" x14ac:dyDescent="0.2">
      <c r="C560" s="1" t="s">
        <v>328</v>
      </c>
      <c r="D560" s="10">
        <f>SUM(E560:K560)</f>
        <v>22</v>
      </c>
      <c r="E560" s="11">
        <v>5</v>
      </c>
      <c r="F560" s="11">
        <v>3</v>
      </c>
      <c r="G560" s="11">
        <v>5</v>
      </c>
      <c r="H560" s="11">
        <v>1</v>
      </c>
      <c r="I560" s="12">
        <v>2</v>
      </c>
      <c r="J560" s="17">
        <v>3</v>
      </c>
      <c r="K560" s="15">
        <v>3</v>
      </c>
    </row>
    <row r="561" spans="1:12" ht="20.100000000000001" customHeight="1" x14ac:dyDescent="0.2">
      <c r="C561" s="1" t="s">
        <v>329</v>
      </c>
      <c r="D561" s="10">
        <f>SUM(E561:K561)</f>
        <v>1</v>
      </c>
      <c r="E561" s="12" t="s">
        <v>11</v>
      </c>
      <c r="F561" s="12" t="s">
        <v>11</v>
      </c>
      <c r="G561" s="12" t="s">
        <v>11</v>
      </c>
      <c r="H561" s="12" t="s">
        <v>11</v>
      </c>
      <c r="I561" s="12">
        <v>1</v>
      </c>
      <c r="J561" s="12" t="s">
        <v>11</v>
      </c>
      <c r="K561" s="15" t="s">
        <v>11</v>
      </c>
    </row>
    <row r="562" spans="1:12" ht="20.100000000000001" customHeight="1" x14ac:dyDescent="0.2">
      <c r="C562" s="1" t="s">
        <v>330</v>
      </c>
      <c r="D562" s="10">
        <f t="shared" ref="D562:D564" si="114">SUM(E562:K562)</f>
        <v>125</v>
      </c>
      <c r="E562" s="11">
        <v>27</v>
      </c>
      <c r="F562" s="11">
        <v>14</v>
      </c>
      <c r="G562" s="11">
        <v>14</v>
      </c>
      <c r="H562" s="11">
        <v>10</v>
      </c>
      <c r="I562" s="6">
        <v>16</v>
      </c>
      <c r="J562" s="6">
        <v>21</v>
      </c>
      <c r="K562" s="7">
        <v>23</v>
      </c>
    </row>
    <row r="563" spans="1:12" ht="20.100000000000001" customHeight="1" x14ac:dyDescent="0.2">
      <c r="C563" s="1" t="s">
        <v>331</v>
      </c>
      <c r="D563" s="10">
        <f t="shared" si="114"/>
        <v>189</v>
      </c>
      <c r="E563" s="11">
        <v>29</v>
      </c>
      <c r="F563" s="11">
        <v>30</v>
      </c>
      <c r="G563" s="11">
        <v>23</v>
      </c>
      <c r="H563" s="11">
        <v>22</v>
      </c>
      <c r="I563" s="19">
        <v>24</v>
      </c>
      <c r="J563" s="19">
        <v>32</v>
      </c>
      <c r="K563" s="1">
        <v>29</v>
      </c>
    </row>
    <row r="564" spans="1:12" ht="20.100000000000001" customHeight="1" x14ac:dyDescent="0.2">
      <c r="C564" s="1" t="s">
        <v>332</v>
      </c>
      <c r="D564" s="10">
        <f t="shared" si="114"/>
        <v>30</v>
      </c>
      <c r="E564" s="11">
        <v>10</v>
      </c>
      <c r="F564" s="11">
        <v>4</v>
      </c>
      <c r="G564" s="11">
        <v>1</v>
      </c>
      <c r="H564" s="12">
        <v>1</v>
      </c>
      <c r="I564" s="12">
        <v>2</v>
      </c>
      <c r="J564" s="17">
        <v>6</v>
      </c>
      <c r="K564" s="8">
        <v>6</v>
      </c>
    </row>
    <row r="565" spans="1:12" ht="24.2" customHeight="1" x14ac:dyDescent="0.2">
      <c r="B565" s="4" t="s">
        <v>104</v>
      </c>
      <c r="C565" s="5"/>
      <c r="D565" s="14">
        <f>SUM(E565:K565)</f>
        <v>192</v>
      </c>
      <c r="E565" s="14">
        <f t="shared" ref="E565:K565" si="115">SUM(E566:E583)</f>
        <v>44</v>
      </c>
      <c r="F565" s="14">
        <f t="shared" si="115"/>
        <v>27</v>
      </c>
      <c r="G565" s="14">
        <f t="shared" si="115"/>
        <v>19</v>
      </c>
      <c r="H565" s="14">
        <f t="shared" si="115"/>
        <v>25</v>
      </c>
      <c r="I565" s="14">
        <f t="shared" si="115"/>
        <v>20</v>
      </c>
      <c r="J565" s="14">
        <f t="shared" si="115"/>
        <v>34</v>
      </c>
      <c r="K565" s="31">
        <f t="shared" si="115"/>
        <v>23</v>
      </c>
    </row>
    <row r="566" spans="1:12" s="9" customFormat="1" ht="20.100000000000001" customHeight="1" x14ac:dyDescent="0.2">
      <c r="A566" s="2"/>
      <c r="B566" s="2"/>
      <c r="C566" s="1" t="s">
        <v>333</v>
      </c>
      <c r="D566" s="10">
        <f t="shared" ref="D566:D583" si="116">SUM(E566:K566)</f>
        <v>58</v>
      </c>
      <c r="E566" s="11">
        <v>15</v>
      </c>
      <c r="F566" s="11">
        <v>6</v>
      </c>
      <c r="G566" s="11">
        <v>8</v>
      </c>
      <c r="H566" s="11">
        <v>8</v>
      </c>
      <c r="I566" s="11">
        <v>2</v>
      </c>
      <c r="J566" s="11">
        <v>11</v>
      </c>
      <c r="K566" s="13">
        <v>8</v>
      </c>
      <c r="L566" s="8"/>
    </row>
    <row r="567" spans="1:12" ht="20.100000000000001" customHeight="1" x14ac:dyDescent="0.2">
      <c r="C567" s="1" t="s">
        <v>334</v>
      </c>
      <c r="D567" s="10">
        <f t="shared" si="116"/>
        <v>8</v>
      </c>
      <c r="E567" s="11">
        <v>1</v>
      </c>
      <c r="F567" s="11">
        <v>2</v>
      </c>
      <c r="G567" s="12" t="s">
        <v>11</v>
      </c>
      <c r="H567" s="12">
        <v>1</v>
      </c>
      <c r="I567" s="12">
        <v>1</v>
      </c>
      <c r="J567" s="12" t="s">
        <v>11</v>
      </c>
      <c r="K567" s="15">
        <v>3</v>
      </c>
    </row>
    <row r="568" spans="1:12" ht="20.100000000000001" customHeight="1" x14ac:dyDescent="0.2">
      <c r="C568" s="1" t="s">
        <v>335</v>
      </c>
      <c r="D568" s="10">
        <f>SUM(E568:K568)</f>
        <v>18</v>
      </c>
      <c r="E568" s="11">
        <v>6</v>
      </c>
      <c r="F568" s="11">
        <v>2</v>
      </c>
      <c r="G568" s="12">
        <v>2</v>
      </c>
      <c r="H568" s="12">
        <v>1</v>
      </c>
      <c r="I568" s="11">
        <v>1</v>
      </c>
      <c r="J568" s="11">
        <v>5</v>
      </c>
      <c r="K568" s="16">
        <v>1</v>
      </c>
    </row>
    <row r="569" spans="1:12" ht="20.100000000000001" customHeight="1" x14ac:dyDescent="0.2">
      <c r="C569" s="1" t="s">
        <v>336</v>
      </c>
      <c r="D569" s="10">
        <f>SUM(E569:K569)</f>
        <v>2</v>
      </c>
      <c r="E569" s="11">
        <v>2</v>
      </c>
      <c r="F569" s="12" t="s">
        <v>11</v>
      </c>
      <c r="G569" s="12" t="s">
        <v>11</v>
      </c>
      <c r="H569" s="12" t="s">
        <v>11</v>
      </c>
      <c r="I569" s="12" t="s">
        <v>11</v>
      </c>
      <c r="J569" s="12" t="s">
        <v>11</v>
      </c>
      <c r="K569" s="15" t="s">
        <v>11</v>
      </c>
    </row>
    <row r="570" spans="1:12" ht="24.75" customHeight="1" x14ac:dyDescent="0.2">
      <c r="A570" s="48" t="s">
        <v>10</v>
      </c>
      <c r="B570" s="48"/>
      <c r="C570" s="48"/>
      <c r="D570" s="48"/>
      <c r="E570" s="48"/>
      <c r="F570" s="48"/>
      <c r="G570" s="48"/>
      <c r="H570" s="48"/>
      <c r="I570" s="48"/>
      <c r="J570" s="48"/>
      <c r="K570" s="48"/>
    </row>
    <row r="571" spans="1:12" ht="24.75" customHeight="1" x14ac:dyDescent="0.2">
      <c r="A571" s="48" t="s">
        <v>522</v>
      </c>
      <c r="B571" s="48"/>
      <c r="C571" s="48"/>
      <c r="D571" s="48"/>
      <c r="E571" s="48"/>
      <c r="F571" s="48"/>
      <c r="G571" s="48"/>
      <c r="H571" s="48"/>
      <c r="I571" s="48"/>
      <c r="J571" s="48"/>
      <c r="K571" s="48"/>
    </row>
    <row r="572" spans="1:12" ht="21.95" customHeight="1" x14ac:dyDescent="0.2">
      <c r="C572" s="3"/>
      <c r="D572" s="3"/>
      <c r="E572" s="3"/>
      <c r="F572" s="3"/>
      <c r="G572" s="3"/>
      <c r="H572" s="3"/>
      <c r="I572" s="3"/>
      <c r="J572" s="3"/>
      <c r="K572" s="3"/>
    </row>
    <row r="573" spans="1:12" s="5" customFormat="1" ht="27.2" customHeight="1" x14ac:dyDescent="0.2">
      <c r="A573" s="49" t="s">
        <v>523</v>
      </c>
      <c r="B573" s="49"/>
      <c r="C573" s="50"/>
      <c r="D573" s="55" t="s">
        <v>0</v>
      </c>
      <c r="E573" s="56"/>
      <c r="F573" s="56"/>
      <c r="G573" s="56"/>
      <c r="H573" s="56"/>
      <c r="I573" s="56"/>
      <c r="J573" s="56"/>
      <c r="K573" s="56"/>
      <c r="L573" s="4"/>
    </row>
    <row r="574" spans="1:12" s="5" customFormat="1" ht="27.2" customHeight="1" x14ac:dyDescent="0.2">
      <c r="A574" s="51"/>
      <c r="B574" s="51"/>
      <c r="C574" s="52"/>
      <c r="D574" s="57" t="s">
        <v>1</v>
      </c>
      <c r="E574" s="60" t="s">
        <v>2</v>
      </c>
      <c r="F574" s="56"/>
      <c r="G574" s="56"/>
      <c r="H574" s="56"/>
      <c r="I574" s="56"/>
      <c r="J574" s="56"/>
      <c r="K574" s="56"/>
      <c r="L574" s="4"/>
    </row>
    <row r="575" spans="1:12" s="5" customFormat="1" ht="25.5" customHeight="1" x14ac:dyDescent="0.2">
      <c r="A575" s="51"/>
      <c r="B575" s="51"/>
      <c r="C575" s="52"/>
      <c r="D575" s="58"/>
      <c r="E575" s="61" t="s">
        <v>3</v>
      </c>
      <c r="F575" s="61" t="s">
        <v>4</v>
      </c>
      <c r="G575" s="61" t="s">
        <v>5</v>
      </c>
      <c r="H575" s="61" t="s">
        <v>6</v>
      </c>
      <c r="I575" s="61" t="s">
        <v>7</v>
      </c>
      <c r="J575" s="61" t="s">
        <v>8</v>
      </c>
      <c r="K575" s="60" t="s">
        <v>9</v>
      </c>
      <c r="L575" s="4"/>
    </row>
    <row r="576" spans="1:12" s="5" customFormat="1" ht="25.5" customHeight="1" x14ac:dyDescent="0.2">
      <c r="A576" s="53"/>
      <c r="B576" s="53"/>
      <c r="C576" s="54"/>
      <c r="D576" s="59"/>
      <c r="E576" s="62"/>
      <c r="F576" s="62"/>
      <c r="G576" s="62"/>
      <c r="H576" s="62"/>
      <c r="I576" s="62"/>
      <c r="J576" s="62"/>
      <c r="K576" s="63"/>
      <c r="L576" s="4"/>
    </row>
    <row r="577" spans="1:12" s="5" customFormat="1" ht="10.35" customHeight="1" x14ac:dyDescent="0.2">
      <c r="A577" s="40"/>
      <c r="B577" s="40"/>
      <c r="C577" s="41"/>
      <c r="D577" s="42"/>
      <c r="E577" s="43"/>
      <c r="F577" s="43"/>
      <c r="G577" s="43"/>
      <c r="H577" s="43"/>
      <c r="I577" s="43"/>
      <c r="J577" s="43"/>
      <c r="K577" s="44"/>
      <c r="L577" s="4"/>
    </row>
    <row r="578" spans="1:12" s="5" customFormat="1" ht="24.2" customHeight="1" x14ac:dyDescent="0.2">
      <c r="A578" s="40"/>
      <c r="B578" s="45" t="s">
        <v>20</v>
      </c>
      <c r="C578" s="40"/>
      <c r="D578" s="42"/>
      <c r="E578" s="43"/>
      <c r="F578" s="43"/>
      <c r="G578" s="43"/>
      <c r="H578" s="43"/>
      <c r="I578" s="43"/>
      <c r="J578" s="43"/>
      <c r="K578" s="44"/>
      <c r="L578" s="4"/>
    </row>
    <row r="579" spans="1:12" ht="20.100000000000001" customHeight="1" x14ac:dyDescent="0.2">
      <c r="C579" s="1" t="s">
        <v>337</v>
      </c>
      <c r="D579" s="10">
        <f t="shared" si="116"/>
        <v>15</v>
      </c>
      <c r="E579" s="11">
        <v>4</v>
      </c>
      <c r="F579" s="11">
        <v>4</v>
      </c>
      <c r="G579" s="12" t="s">
        <v>11</v>
      </c>
      <c r="H579" s="11">
        <v>2</v>
      </c>
      <c r="I579" s="11">
        <v>2</v>
      </c>
      <c r="J579" s="11">
        <v>2</v>
      </c>
      <c r="K579" s="13">
        <v>1</v>
      </c>
    </row>
    <row r="580" spans="1:12" ht="20.100000000000001" customHeight="1" x14ac:dyDescent="0.2">
      <c r="C580" s="1" t="s">
        <v>338</v>
      </c>
      <c r="D580" s="10">
        <f t="shared" si="116"/>
        <v>2</v>
      </c>
      <c r="E580" s="12" t="s">
        <v>11</v>
      </c>
      <c r="F580" s="12" t="s">
        <v>11</v>
      </c>
      <c r="G580" s="12" t="s">
        <v>11</v>
      </c>
      <c r="H580" s="12">
        <v>2</v>
      </c>
      <c r="I580" s="12" t="s">
        <v>11</v>
      </c>
      <c r="J580" s="12" t="s">
        <v>11</v>
      </c>
      <c r="K580" s="15" t="s">
        <v>11</v>
      </c>
    </row>
    <row r="581" spans="1:12" ht="20.100000000000001" customHeight="1" x14ac:dyDescent="0.2">
      <c r="C581" s="1" t="s">
        <v>339</v>
      </c>
      <c r="D581" s="10">
        <f t="shared" si="116"/>
        <v>28</v>
      </c>
      <c r="E581" s="11">
        <v>3</v>
      </c>
      <c r="F581" s="11">
        <v>4</v>
      </c>
      <c r="G581" s="12">
        <v>3</v>
      </c>
      <c r="H581" s="11">
        <v>6</v>
      </c>
      <c r="I581" s="11">
        <v>2</v>
      </c>
      <c r="J581" s="11">
        <v>4</v>
      </c>
      <c r="K581" s="13">
        <v>6</v>
      </c>
    </row>
    <row r="582" spans="1:12" ht="20.100000000000001" customHeight="1" x14ac:dyDescent="0.2">
      <c r="C582" s="1" t="s">
        <v>340</v>
      </c>
      <c r="D582" s="10">
        <f t="shared" si="116"/>
        <v>17</v>
      </c>
      <c r="E582" s="11">
        <v>3</v>
      </c>
      <c r="F582" s="11">
        <v>4</v>
      </c>
      <c r="G582" s="11">
        <v>1</v>
      </c>
      <c r="H582" s="11">
        <v>2</v>
      </c>
      <c r="I582" s="12">
        <v>2</v>
      </c>
      <c r="J582" s="12">
        <v>3</v>
      </c>
      <c r="K582" s="15">
        <v>2</v>
      </c>
    </row>
    <row r="583" spans="1:12" ht="20.100000000000001" customHeight="1" x14ac:dyDescent="0.2">
      <c r="C583" s="1" t="s">
        <v>215</v>
      </c>
      <c r="D583" s="10">
        <f t="shared" si="116"/>
        <v>44</v>
      </c>
      <c r="E583" s="11">
        <v>10</v>
      </c>
      <c r="F583" s="11">
        <v>5</v>
      </c>
      <c r="G583" s="11">
        <v>5</v>
      </c>
      <c r="H583" s="11">
        <v>3</v>
      </c>
      <c r="I583" s="19">
        <v>10</v>
      </c>
      <c r="J583" s="19">
        <v>9</v>
      </c>
      <c r="K583" s="1">
        <v>2</v>
      </c>
    </row>
    <row r="584" spans="1:12" ht="24.75" customHeight="1" x14ac:dyDescent="0.2">
      <c r="A584" s="5" t="s">
        <v>431</v>
      </c>
      <c r="B584" s="4"/>
      <c r="C584" s="5"/>
      <c r="D584" s="14">
        <f>SUM(D585+D590+D597+D604+D621+D632+D637+D642+D646+D659+D672+D682)</f>
        <v>1721</v>
      </c>
      <c r="E584" s="14">
        <f>SUM(E585,E590,E597,E604,E621,E632,E637,E642,E646,E659,E672,E682)</f>
        <v>246</v>
      </c>
      <c r="F584" s="35">
        <f>SUM(F585,F590,F597,F604,F621,F632,F637,F642,F646,F659,F672,F682)</f>
        <v>290</v>
      </c>
      <c r="G584" s="35">
        <f>SUM(G585,G590,G597,G604,G621,G632,G637,G642,G646,G659,G672,G682)</f>
        <v>218</v>
      </c>
      <c r="H584" s="35">
        <f>SUM(H585,H590,H597,H604,H621,H632,H637,H642,H646,H659,H672,H682)</f>
        <v>202</v>
      </c>
      <c r="I584" s="35">
        <f>SUM(I585,I590,I597,I604,I621,I632,I637,I642,I646,I659,I672,I682)</f>
        <v>208</v>
      </c>
      <c r="J584" s="35">
        <f>SUM(J585+J590+J597+J604+J621+J632+J637+J642+J646+J659+J672+J682)</f>
        <v>294</v>
      </c>
      <c r="K584" s="31">
        <f>SUM(K585+K590+K597+K604+K621+K632+K637+K642+K659+K672+K682)</f>
        <v>263</v>
      </c>
    </row>
    <row r="585" spans="1:12" ht="24.2" customHeight="1" x14ac:dyDescent="0.2">
      <c r="B585" s="4" t="s">
        <v>430</v>
      </c>
      <c r="C585" s="5"/>
      <c r="D585" s="14">
        <f>SUM(E585:K585)</f>
        <v>88</v>
      </c>
      <c r="E585" s="14">
        <f>SUM(E586:E589)</f>
        <v>10</v>
      </c>
      <c r="F585" s="14">
        <f>SUM(F586:F589)</f>
        <v>11</v>
      </c>
      <c r="G585" s="14">
        <f t="shared" ref="G585:K585" si="117">SUM(G586:G589)</f>
        <v>10</v>
      </c>
      <c r="H585" s="14">
        <f t="shared" si="117"/>
        <v>9</v>
      </c>
      <c r="I585" s="14">
        <f t="shared" si="117"/>
        <v>12</v>
      </c>
      <c r="J585" s="14">
        <f t="shared" si="117"/>
        <v>16</v>
      </c>
      <c r="K585" s="31">
        <f t="shared" si="117"/>
        <v>20</v>
      </c>
    </row>
    <row r="586" spans="1:12" ht="20.100000000000001" customHeight="1" x14ac:dyDescent="0.2">
      <c r="C586" s="1" t="s">
        <v>341</v>
      </c>
      <c r="D586" s="10">
        <f t="shared" ref="D586:D604" si="118">SUM(E586:K586)</f>
        <v>52</v>
      </c>
      <c r="E586" s="11">
        <v>6</v>
      </c>
      <c r="F586" s="11">
        <v>5</v>
      </c>
      <c r="G586" s="11">
        <v>4</v>
      </c>
      <c r="H586" s="11">
        <v>5</v>
      </c>
      <c r="I586" s="11">
        <v>6</v>
      </c>
      <c r="J586" s="11">
        <v>13</v>
      </c>
      <c r="K586" s="13">
        <v>13</v>
      </c>
    </row>
    <row r="587" spans="1:12" ht="20.100000000000001" customHeight="1" x14ac:dyDescent="0.2">
      <c r="C587" s="1" t="s">
        <v>342</v>
      </c>
      <c r="D587" s="10">
        <f t="shared" si="118"/>
        <v>2</v>
      </c>
      <c r="E587" s="12" t="s">
        <v>11</v>
      </c>
      <c r="F587" s="12">
        <v>1</v>
      </c>
      <c r="G587" s="12" t="s">
        <v>11</v>
      </c>
      <c r="H587" s="12">
        <v>1</v>
      </c>
      <c r="I587" s="12" t="s">
        <v>11</v>
      </c>
      <c r="J587" s="12" t="s">
        <v>11</v>
      </c>
      <c r="K587" s="15" t="s">
        <v>11</v>
      </c>
    </row>
    <row r="588" spans="1:12" ht="20.100000000000001" customHeight="1" x14ac:dyDescent="0.2">
      <c r="C588" s="1" t="s">
        <v>343</v>
      </c>
      <c r="D588" s="10">
        <f t="shared" si="118"/>
        <v>3</v>
      </c>
      <c r="E588" s="12" t="s">
        <v>11</v>
      </c>
      <c r="F588" s="12" t="s">
        <v>11</v>
      </c>
      <c r="G588" s="12" t="s">
        <v>11</v>
      </c>
      <c r="H588" s="12">
        <v>1</v>
      </c>
      <c r="I588" s="12" t="s">
        <v>11</v>
      </c>
      <c r="J588" s="12">
        <v>1</v>
      </c>
      <c r="K588" s="15">
        <v>1</v>
      </c>
    </row>
    <row r="589" spans="1:12" ht="20.100000000000001" customHeight="1" x14ac:dyDescent="0.2">
      <c r="C589" s="1" t="s">
        <v>344</v>
      </c>
      <c r="D589" s="10">
        <f t="shared" ref="D589:D596" si="119">SUM(E589:K589)</f>
        <v>31</v>
      </c>
      <c r="E589" s="12">
        <v>4</v>
      </c>
      <c r="F589" s="12">
        <v>5</v>
      </c>
      <c r="G589" s="12">
        <v>6</v>
      </c>
      <c r="H589" s="12">
        <v>2</v>
      </c>
      <c r="I589" s="12">
        <v>6</v>
      </c>
      <c r="J589" s="12">
        <v>2</v>
      </c>
      <c r="K589" s="15">
        <v>6</v>
      </c>
    </row>
    <row r="590" spans="1:12" ht="24.2" customHeight="1" x14ac:dyDescent="0.2">
      <c r="B590" s="4" t="s">
        <v>429</v>
      </c>
      <c r="C590" s="5"/>
      <c r="D590" s="14">
        <f t="shared" si="119"/>
        <v>22</v>
      </c>
      <c r="E590" s="14">
        <f t="shared" ref="E590:K590" si="120">SUM(E591:E596)</f>
        <v>3</v>
      </c>
      <c r="F590" s="35">
        <f t="shared" si="120"/>
        <v>3</v>
      </c>
      <c r="G590" s="35">
        <f t="shared" si="120"/>
        <v>4</v>
      </c>
      <c r="H590" s="35">
        <f t="shared" si="120"/>
        <v>3</v>
      </c>
      <c r="I590" s="35">
        <f t="shared" si="120"/>
        <v>1</v>
      </c>
      <c r="J590" s="35">
        <f t="shared" si="120"/>
        <v>4</v>
      </c>
      <c r="K590" s="28">
        <f t="shared" si="120"/>
        <v>4</v>
      </c>
    </row>
    <row r="591" spans="1:12" ht="20.100000000000001" customHeight="1" x14ac:dyDescent="0.2">
      <c r="C591" s="1" t="s">
        <v>345</v>
      </c>
      <c r="D591" s="10">
        <f t="shared" si="119"/>
        <v>13</v>
      </c>
      <c r="E591" s="11">
        <v>1</v>
      </c>
      <c r="F591" s="11">
        <v>1</v>
      </c>
      <c r="G591" s="12">
        <v>4</v>
      </c>
      <c r="H591" s="12">
        <v>1</v>
      </c>
      <c r="I591" s="12" t="s">
        <v>11</v>
      </c>
      <c r="J591" s="12">
        <v>4</v>
      </c>
      <c r="K591" s="13">
        <v>2</v>
      </c>
    </row>
    <row r="592" spans="1:12" ht="20.100000000000001" customHeight="1" x14ac:dyDescent="0.2">
      <c r="C592" s="1" t="s">
        <v>346</v>
      </c>
      <c r="D592" s="10">
        <f t="shared" si="119"/>
        <v>1</v>
      </c>
      <c r="E592" s="12" t="s">
        <v>11</v>
      </c>
      <c r="F592" s="12" t="s">
        <v>11</v>
      </c>
      <c r="G592" s="12" t="s">
        <v>11</v>
      </c>
      <c r="H592" s="12" t="s">
        <v>11</v>
      </c>
      <c r="I592" s="12" t="s">
        <v>11</v>
      </c>
      <c r="J592" s="12" t="s">
        <v>11</v>
      </c>
      <c r="K592" s="15">
        <v>1</v>
      </c>
    </row>
    <row r="593" spans="1:12" ht="20.100000000000001" customHeight="1" x14ac:dyDescent="0.2">
      <c r="C593" s="1" t="s">
        <v>347</v>
      </c>
      <c r="D593" s="10">
        <f t="shared" si="119"/>
        <v>1</v>
      </c>
      <c r="E593" s="12" t="s">
        <v>11</v>
      </c>
      <c r="F593" s="12" t="s">
        <v>11</v>
      </c>
      <c r="G593" s="12" t="s">
        <v>11</v>
      </c>
      <c r="H593" s="12">
        <v>1</v>
      </c>
      <c r="I593" s="12" t="s">
        <v>11</v>
      </c>
      <c r="J593" s="12" t="s">
        <v>11</v>
      </c>
      <c r="K593" s="15" t="s">
        <v>11</v>
      </c>
    </row>
    <row r="594" spans="1:12" ht="20.100000000000001" customHeight="1" x14ac:dyDescent="0.2">
      <c r="C594" s="1" t="s">
        <v>348</v>
      </c>
      <c r="D594" s="10">
        <f t="shared" si="119"/>
        <v>1</v>
      </c>
      <c r="E594" s="12" t="s">
        <v>11</v>
      </c>
      <c r="F594" s="12" t="s">
        <v>11</v>
      </c>
      <c r="G594" s="12" t="s">
        <v>11</v>
      </c>
      <c r="H594" s="12" t="s">
        <v>11</v>
      </c>
      <c r="I594" s="12" t="s">
        <v>11</v>
      </c>
      <c r="J594" s="12" t="s">
        <v>11</v>
      </c>
      <c r="K594" s="15">
        <v>1</v>
      </c>
    </row>
    <row r="595" spans="1:12" ht="20.100000000000001" customHeight="1" x14ac:dyDescent="0.2">
      <c r="C595" s="1" t="s">
        <v>349</v>
      </c>
      <c r="D595" s="10">
        <f t="shared" si="119"/>
        <v>1</v>
      </c>
      <c r="E595" s="12" t="s">
        <v>11</v>
      </c>
      <c r="F595" s="12">
        <v>1</v>
      </c>
      <c r="G595" s="12" t="s">
        <v>11</v>
      </c>
      <c r="H595" s="12" t="s">
        <v>11</v>
      </c>
      <c r="I595" s="12" t="s">
        <v>11</v>
      </c>
      <c r="J595" s="12" t="s">
        <v>11</v>
      </c>
      <c r="K595" s="15" t="s">
        <v>11</v>
      </c>
    </row>
    <row r="596" spans="1:12" ht="20.100000000000001" customHeight="1" x14ac:dyDescent="0.2">
      <c r="C596" s="1" t="s">
        <v>350</v>
      </c>
      <c r="D596" s="10">
        <f t="shared" si="119"/>
        <v>5</v>
      </c>
      <c r="E596" s="12">
        <v>2</v>
      </c>
      <c r="F596" s="12">
        <v>1</v>
      </c>
      <c r="G596" s="12" t="s">
        <v>11</v>
      </c>
      <c r="H596" s="12">
        <v>1</v>
      </c>
      <c r="I596" s="12">
        <v>1</v>
      </c>
      <c r="J596" s="12" t="s">
        <v>11</v>
      </c>
      <c r="K596" s="15" t="s">
        <v>11</v>
      </c>
    </row>
    <row r="597" spans="1:12" ht="24.2" customHeight="1" x14ac:dyDescent="0.2">
      <c r="B597" s="4" t="s">
        <v>428</v>
      </c>
      <c r="D597" s="14">
        <f>SUM(E597:K597)</f>
        <v>24</v>
      </c>
      <c r="E597" s="14">
        <f t="shared" ref="E597:K597" si="121">SUM(E598:E603)</f>
        <v>4</v>
      </c>
      <c r="F597" s="35">
        <f t="shared" si="121"/>
        <v>4</v>
      </c>
      <c r="G597" s="35">
        <f t="shared" si="121"/>
        <v>2</v>
      </c>
      <c r="H597" s="35">
        <f t="shared" si="121"/>
        <v>4</v>
      </c>
      <c r="I597" s="35">
        <f t="shared" si="121"/>
        <v>4</v>
      </c>
      <c r="J597" s="35">
        <f t="shared" si="121"/>
        <v>3</v>
      </c>
      <c r="K597" s="28">
        <f t="shared" si="121"/>
        <v>3</v>
      </c>
    </row>
    <row r="598" spans="1:12" ht="20.100000000000001" customHeight="1" x14ac:dyDescent="0.2">
      <c r="C598" s="1" t="s">
        <v>351</v>
      </c>
      <c r="D598" s="10">
        <f>SUM(E598:K598)</f>
        <v>16</v>
      </c>
      <c r="E598" s="11">
        <v>2</v>
      </c>
      <c r="F598" s="11">
        <v>3</v>
      </c>
      <c r="G598" s="12">
        <v>1</v>
      </c>
      <c r="H598" s="11">
        <v>2</v>
      </c>
      <c r="I598" s="12">
        <v>3</v>
      </c>
      <c r="J598" s="12">
        <v>3</v>
      </c>
      <c r="K598" s="13">
        <v>2</v>
      </c>
    </row>
    <row r="599" spans="1:12" ht="20.100000000000001" customHeight="1" x14ac:dyDescent="0.2">
      <c r="C599" s="1" t="s">
        <v>352</v>
      </c>
      <c r="D599" s="10">
        <f>SUM(E599:K599)</f>
        <v>2</v>
      </c>
      <c r="E599" s="12" t="s">
        <v>11</v>
      </c>
      <c r="F599" s="12" t="s">
        <v>11</v>
      </c>
      <c r="G599" s="12">
        <v>1</v>
      </c>
      <c r="H599" s="12" t="s">
        <v>11</v>
      </c>
      <c r="I599" s="12" t="s">
        <v>11</v>
      </c>
      <c r="J599" s="12" t="s">
        <v>11</v>
      </c>
      <c r="K599" s="15">
        <v>1</v>
      </c>
    </row>
    <row r="600" spans="1:12" ht="20.100000000000001" customHeight="1" x14ac:dyDescent="0.2">
      <c r="C600" s="1" t="s">
        <v>353</v>
      </c>
      <c r="D600" s="10">
        <f t="shared" si="118"/>
        <v>3</v>
      </c>
      <c r="E600" s="12">
        <v>1</v>
      </c>
      <c r="F600" s="12">
        <v>1</v>
      </c>
      <c r="G600" s="12" t="s">
        <v>11</v>
      </c>
      <c r="H600" s="12">
        <v>1</v>
      </c>
      <c r="I600" s="12" t="s">
        <v>11</v>
      </c>
      <c r="J600" s="12" t="s">
        <v>11</v>
      </c>
      <c r="K600" s="15" t="s">
        <v>11</v>
      </c>
    </row>
    <row r="601" spans="1:12" ht="20.100000000000001" customHeight="1" x14ac:dyDescent="0.2">
      <c r="C601" s="1" t="s">
        <v>354</v>
      </c>
      <c r="D601" s="10">
        <f t="shared" si="118"/>
        <v>1</v>
      </c>
      <c r="E601" s="12" t="s">
        <v>11</v>
      </c>
      <c r="F601" s="12" t="s">
        <v>11</v>
      </c>
      <c r="G601" s="12" t="s">
        <v>11</v>
      </c>
      <c r="H601" s="12" t="s">
        <v>11</v>
      </c>
      <c r="I601" s="12">
        <v>1</v>
      </c>
      <c r="J601" s="12" t="s">
        <v>11</v>
      </c>
      <c r="K601" s="15" t="s">
        <v>11</v>
      </c>
    </row>
    <row r="602" spans="1:12" ht="20.100000000000001" customHeight="1" x14ac:dyDescent="0.2">
      <c r="C602" s="1" t="s">
        <v>355</v>
      </c>
      <c r="D602" s="10">
        <f t="shared" si="118"/>
        <v>1</v>
      </c>
      <c r="E602" s="12">
        <v>1</v>
      </c>
      <c r="F602" s="12" t="s">
        <v>11</v>
      </c>
      <c r="G602" s="12" t="s">
        <v>11</v>
      </c>
      <c r="H602" s="12" t="s">
        <v>11</v>
      </c>
      <c r="I602" s="12" t="s">
        <v>11</v>
      </c>
      <c r="J602" s="12" t="s">
        <v>11</v>
      </c>
      <c r="K602" s="15" t="s">
        <v>11</v>
      </c>
    </row>
    <row r="603" spans="1:12" ht="20.100000000000001" customHeight="1" x14ac:dyDescent="0.2">
      <c r="C603" s="1" t="s">
        <v>223</v>
      </c>
      <c r="D603" s="10">
        <f t="shared" si="118"/>
        <v>1</v>
      </c>
      <c r="E603" s="12" t="s">
        <v>11</v>
      </c>
      <c r="F603" s="12" t="s">
        <v>11</v>
      </c>
      <c r="G603" s="12" t="s">
        <v>11</v>
      </c>
      <c r="H603" s="12">
        <v>1</v>
      </c>
      <c r="I603" s="12" t="s">
        <v>11</v>
      </c>
      <c r="J603" s="12" t="s">
        <v>11</v>
      </c>
      <c r="K603" s="15" t="s">
        <v>11</v>
      </c>
    </row>
    <row r="604" spans="1:12" ht="24.2" customHeight="1" x14ac:dyDescent="0.2">
      <c r="B604" s="4" t="s">
        <v>427</v>
      </c>
      <c r="D604" s="14">
        <f t="shared" si="118"/>
        <v>59</v>
      </c>
      <c r="E604" s="14">
        <f t="shared" ref="E604:K604" si="122">SUM(E605:E620)</f>
        <v>9</v>
      </c>
      <c r="F604" s="35">
        <f t="shared" si="122"/>
        <v>11</v>
      </c>
      <c r="G604" s="35">
        <f t="shared" si="122"/>
        <v>5</v>
      </c>
      <c r="H604" s="35">
        <f t="shared" si="122"/>
        <v>6</v>
      </c>
      <c r="I604" s="35">
        <f t="shared" si="122"/>
        <v>5</v>
      </c>
      <c r="J604" s="35">
        <f t="shared" si="122"/>
        <v>12</v>
      </c>
      <c r="K604" s="28">
        <f t="shared" si="122"/>
        <v>11</v>
      </c>
    </row>
    <row r="605" spans="1:12" ht="20.100000000000001" customHeight="1" x14ac:dyDescent="0.2">
      <c r="C605" s="1" t="s">
        <v>356</v>
      </c>
      <c r="D605" s="10">
        <f t="shared" ref="D605:D620" si="123">SUM(E605:K605)</f>
        <v>18</v>
      </c>
      <c r="E605" s="11">
        <v>4</v>
      </c>
      <c r="F605" s="11">
        <v>2</v>
      </c>
      <c r="G605" s="11">
        <v>2</v>
      </c>
      <c r="H605" s="12">
        <v>1</v>
      </c>
      <c r="I605" s="11">
        <v>2</v>
      </c>
      <c r="J605" s="11">
        <v>1</v>
      </c>
      <c r="K605" s="13">
        <v>6</v>
      </c>
    </row>
    <row r="606" spans="1:12" ht="20.100000000000001" customHeight="1" x14ac:dyDescent="0.2">
      <c r="C606" s="1" t="s">
        <v>357</v>
      </c>
      <c r="D606" s="10">
        <f>SUM(E606:K606)</f>
        <v>6</v>
      </c>
      <c r="E606" s="12" t="s">
        <v>11</v>
      </c>
      <c r="F606" s="12">
        <v>2</v>
      </c>
      <c r="G606" s="12" t="s">
        <v>11</v>
      </c>
      <c r="H606" s="11">
        <v>2</v>
      </c>
      <c r="I606" s="12" t="s">
        <v>11</v>
      </c>
      <c r="J606" s="12">
        <v>1</v>
      </c>
      <c r="K606" s="15">
        <v>1</v>
      </c>
    </row>
    <row r="607" spans="1:12" ht="20.100000000000001" customHeight="1" x14ac:dyDescent="0.2">
      <c r="C607" s="1" t="s">
        <v>358</v>
      </c>
      <c r="D607" s="10">
        <f>SUM(E607:K607)</f>
        <v>4</v>
      </c>
      <c r="E607" s="11">
        <v>1</v>
      </c>
      <c r="F607" s="12" t="s">
        <v>11</v>
      </c>
      <c r="G607" s="11">
        <v>1</v>
      </c>
      <c r="H607" s="11">
        <v>1</v>
      </c>
      <c r="I607" s="12" t="s">
        <v>11</v>
      </c>
      <c r="J607" s="12" t="s">
        <v>11</v>
      </c>
      <c r="K607" s="15">
        <v>1</v>
      </c>
    </row>
    <row r="608" spans="1:12" s="9" customFormat="1" ht="20.100000000000001" customHeight="1" x14ac:dyDescent="0.2">
      <c r="A608" s="2"/>
      <c r="B608" s="2"/>
      <c r="C608" s="1" t="s">
        <v>174</v>
      </c>
      <c r="D608" s="10">
        <f>SUM(E608:K608)</f>
        <v>1</v>
      </c>
      <c r="E608" s="12" t="s">
        <v>11</v>
      </c>
      <c r="F608" s="12" t="s">
        <v>11</v>
      </c>
      <c r="G608" s="12" t="s">
        <v>11</v>
      </c>
      <c r="H608" s="12">
        <v>1</v>
      </c>
      <c r="I608" s="12" t="s">
        <v>11</v>
      </c>
      <c r="J608" s="12" t="s">
        <v>11</v>
      </c>
      <c r="K608" s="15" t="s">
        <v>11</v>
      </c>
      <c r="L608" s="8"/>
    </row>
    <row r="609" spans="1:12" s="9" customFormat="1" ht="20.100000000000001" customHeight="1" x14ac:dyDescent="0.2">
      <c r="A609" s="2"/>
      <c r="B609" s="2"/>
      <c r="C609" s="1" t="s">
        <v>359</v>
      </c>
      <c r="D609" s="10">
        <f>SUM(E609:K609)</f>
        <v>11</v>
      </c>
      <c r="E609" s="12">
        <v>1</v>
      </c>
      <c r="F609" s="12">
        <v>4</v>
      </c>
      <c r="G609" s="12">
        <v>1</v>
      </c>
      <c r="H609" s="11">
        <v>1</v>
      </c>
      <c r="I609" s="11">
        <v>1</v>
      </c>
      <c r="J609" s="12">
        <v>2</v>
      </c>
      <c r="K609" s="13">
        <v>1</v>
      </c>
      <c r="L609" s="8"/>
    </row>
    <row r="610" spans="1:12" ht="24.75" customHeight="1" x14ac:dyDescent="0.2">
      <c r="A610" s="48" t="s">
        <v>10</v>
      </c>
      <c r="B610" s="48"/>
      <c r="C610" s="48"/>
      <c r="D610" s="48"/>
      <c r="E610" s="48"/>
      <c r="F610" s="48"/>
      <c r="G610" s="48"/>
      <c r="H610" s="48"/>
      <c r="I610" s="48"/>
      <c r="J610" s="48"/>
      <c r="K610" s="48"/>
    </row>
    <row r="611" spans="1:12" ht="24.75" customHeight="1" x14ac:dyDescent="0.2">
      <c r="A611" s="48" t="s">
        <v>522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</row>
    <row r="612" spans="1:12" ht="21.95" customHeight="1" x14ac:dyDescent="0.2">
      <c r="C612" s="3"/>
      <c r="D612" s="3"/>
      <c r="E612" s="3"/>
      <c r="F612" s="3"/>
      <c r="G612" s="3"/>
      <c r="H612" s="3"/>
      <c r="I612" s="3"/>
      <c r="J612" s="3"/>
      <c r="K612" s="3"/>
    </row>
    <row r="613" spans="1:12" s="5" customFormat="1" ht="27.2" customHeight="1" x14ac:dyDescent="0.2">
      <c r="A613" s="49" t="s">
        <v>523</v>
      </c>
      <c r="B613" s="49"/>
      <c r="C613" s="50"/>
      <c r="D613" s="55" t="s">
        <v>0</v>
      </c>
      <c r="E613" s="56"/>
      <c r="F613" s="56"/>
      <c r="G613" s="56"/>
      <c r="H613" s="56"/>
      <c r="I613" s="56"/>
      <c r="J613" s="56"/>
      <c r="K613" s="56"/>
      <c r="L613" s="4"/>
    </row>
    <row r="614" spans="1:12" s="5" customFormat="1" ht="27.2" customHeight="1" x14ac:dyDescent="0.2">
      <c r="A614" s="51"/>
      <c r="B614" s="51"/>
      <c r="C614" s="52"/>
      <c r="D614" s="57" t="s">
        <v>1</v>
      </c>
      <c r="E614" s="60" t="s">
        <v>2</v>
      </c>
      <c r="F614" s="56"/>
      <c r="G614" s="56"/>
      <c r="H614" s="56"/>
      <c r="I614" s="56"/>
      <c r="J614" s="56"/>
      <c r="K614" s="56"/>
      <c r="L614" s="4"/>
    </row>
    <row r="615" spans="1:12" s="5" customFormat="1" ht="25.5" customHeight="1" x14ac:dyDescent="0.2">
      <c r="A615" s="51"/>
      <c r="B615" s="51"/>
      <c r="C615" s="52"/>
      <c r="D615" s="58"/>
      <c r="E615" s="61" t="s">
        <v>3</v>
      </c>
      <c r="F615" s="61" t="s">
        <v>4</v>
      </c>
      <c r="G615" s="61" t="s">
        <v>5</v>
      </c>
      <c r="H615" s="61" t="s">
        <v>6</v>
      </c>
      <c r="I615" s="61" t="s">
        <v>7</v>
      </c>
      <c r="J615" s="61" t="s">
        <v>8</v>
      </c>
      <c r="K615" s="60" t="s">
        <v>9</v>
      </c>
      <c r="L615" s="4"/>
    </row>
    <row r="616" spans="1:12" s="5" customFormat="1" ht="25.5" customHeight="1" x14ac:dyDescent="0.2">
      <c r="A616" s="53"/>
      <c r="B616" s="53"/>
      <c r="C616" s="54"/>
      <c r="D616" s="59"/>
      <c r="E616" s="62"/>
      <c r="F616" s="62"/>
      <c r="G616" s="62"/>
      <c r="H616" s="62"/>
      <c r="I616" s="62"/>
      <c r="J616" s="62"/>
      <c r="K616" s="63"/>
      <c r="L616" s="4"/>
    </row>
    <row r="617" spans="1:12" s="5" customFormat="1" ht="10.35" customHeight="1" x14ac:dyDescent="0.2">
      <c r="A617" s="40"/>
      <c r="B617" s="40"/>
      <c r="C617" s="41"/>
      <c r="D617" s="42"/>
      <c r="E617" s="43"/>
      <c r="F617" s="43"/>
      <c r="G617" s="43"/>
      <c r="H617" s="43"/>
      <c r="I617" s="43"/>
      <c r="J617" s="43"/>
      <c r="K617" s="44"/>
      <c r="L617" s="4"/>
    </row>
    <row r="618" spans="1:12" s="5" customFormat="1" ht="24.2" customHeight="1" x14ac:dyDescent="0.2">
      <c r="A618" s="40"/>
      <c r="B618" s="45" t="s">
        <v>21</v>
      </c>
      <c r="C618" s="40"/>
      <c r="D618" s="42"/>
      <c r="E618" s="43"/>
      <c r="F618" s="43"/>
      <c r="G618" s="43"/>
      <c r="H618" s="43"/>
      <c r="I618" s="43"/>
      <c r="J618" s="43"/>
      <c r="K618" s="44"/>
      <c r="L618" s="4"/>
    </row>
    <row r="619" spans="1:12" ht="20.100000000000001" customHeight="1" x14ac:dyDescent="0.2">
      <c r="C619" s="1" t="s">
        <v>360</v>
      </c>
      <c r="D619" s="10">
        <f t="shared" si="123"/>
        <v>5</v>
      </c>
      <c r="E619" s="11">
        <v>1</v>
      </c>
      <c r="F619" s="12" t="s">
        <v>11</v>
      </c>
      <c r="G619" s="12" t="s">
        <v>11</v>
      </c>
      <c r="H619" s="12" t="s">
        <v>11</v>
      </c>
      <c r="I619" s="12" t="s">
        <v>11</v>
      </c>
      <c r="J619" s="6">
        <v>3</v>
      </c>
      <c r="K619" s="15">
        <v>1</v>
      </c>
    </row>
    <row r="620" spans="1:12" ht="20.100000000000001" customHeight="1" x14ac:dyDescent="0.2">
      <c r="C620" s="1" t="s">
        <v>335</v>
      </c>
      <c r="D620" s="10">
        <f t="shared" si="123"/>
        <v>14</v>
      </c>
      <c r="E620" s="11">
        <v>2</v>
      </c>
      <c r="F620" s="11">
        <v>3</v>
      </c>
      <c r="G620" s="11">
        <v>1</v>
      </c>
      <c r="H620" s="12" t="s">
        <v>11</v>
      </c>
      <c r="I620" s="12">
        <v>2</v>
      </c>
      <c r="J620" s="19">
        <v>5</v>
      </c>
      <c r="K620" s="1">
        <v>1</v>
      </c>
    </row>
    <row r="621" spans="1:12" ht="24.2" customHeight="1" x14ac:dyDescent="0.2">
      <c r="B621" s="4" t="s">
        <v>426</v>
      </c>
      <c r="D621" s="14">
        <f>SUM(E621:K621)</f>
        <v>75</v>
      </c>
      <c r="E621" s="14">
        <f t="shared" ref="E621:K621" si="124">SUM(E622:E631)</f>
        <v>12</v>
      </c>
      <c r="F621" s="35">
        <f t="shared" si="124"/>
        <v>12</v>
      </c>
      <c r="G621" s="35">
        <f t="shared" si="124"/>
        <v>5</v>
      </c>
      <c r="H621" s="35">
        <f t="shared" si="124"/>
        <v>8</v>
      </c>
      <c r="I621" s="35">
        <f t="shared" si="124"/>
        <v>7</v>
      </c>
      <c r="J621" s="35">
        <f t="shared" si="124"/>
        <v>15</v>
      </c>
      <c r="K621" s="28">
        <f t="shared" si="124"/>
        <v>16</v>
      </c>
    </row>
    <row r="622" spans="1:12" ht="20.100000000000001" customHeight="1" x14ac:dyDescent="0.2">
      <c r="C622" s="1" t="s">
        <v>361</v>
      </c>
      <c r="D622" s="10">
        <f>SUM(E622:K622)</f>
        <v>21</v>
      </c>
      <c r="E622" s="11">
        <v>5</v>
      </c>
      <c r="F622" s="12" t="s">
        <v>11</v>
      </c>
      <c r="G622" s="12">
        <v>3</v>
      </c>
      <c r="H622" s="11">
        <v>1</v>
      </c>
      <c r="I622" s="11">
        <v>3</v>
      </c>
      <c r="J622" s="11">
        <v>5</v>
      </c>
      <c r="K622" s="13">
        <v>4</v>
      </c>
    </row>
    <row r="623" spans="1:12" ht="20.100000000000001" customHeight="1" x14ac:dyDescent="0.2">
      <c r="C623" s="1" t="s">
        <v>362</v>
      </c>
      <c r="D623" s="10">
        <f>SUM(E623:K623)</f>
        <v>1</v>
      </c>
      <c r="E623" s="12" t="s">
        <v>11</v>
      </c>
      <c r="F623" s="12" t="s">
        <v>11</v>
      </c>
      <c r="G623" s="12" t="s">
        <v>11</v>
      </c>
      <c r="H623" s="12">
        <v>1</v>
      </c>
      <c r="I623" s="12" t="s">
        <v>11</v>
      </c>
      <c r="J623" s="12" t="s">
        <v>11</v>
      </c>
      <c r="K623" s="15" t="s">
        <v>11</v>
      </c>
    </row>
    <row r="624" spans="1:12" ht="20.100000000000001" customHeight="1" x14ac:dyDescent="0.2">
      <c r="C624" s="1" t="s">
        <v>235</v>
      </c>
      <c r="D624" s="10">
        <f t="shared" ref="D624:D627" si="125">SUM(E624:K624)</f>
        <v>2</v>
      </c>
      <c r="E624" s="12">
        <v>1</v>
      </c>
      <c r="F624" s="12" t="s">
        <v>11</v>
      </c>
      <c r="G624" s="12" t="s">
        <v>11</v>
      </c>
      <c r="H624" s="12" t="s">
        <v>11</v>
      </c>
      <c r="I624" s="12" t="s">
        <v>11</v>
      </c>
      <c r="J624" s="12" t="s">
        <v>11</v>
      </c>
      <c r="K624" s="15">
        <v>1</v>
      </c>
    </row>
    <row r="625" spans="2:11" ht="20.100000000000001" customHeight="1" x14ac:dyDescent="0.2">
      <c r="C625" s="1" t="s">
        <v>363</v>
      </c>
      <c r="D625" s="10">
        <f t="shared" si="125"/>
        <v>3</v>
      </c>
      <c r="E625" s="12" t="s">
        <v>11</v>
      </c>
      <c r="F625" s="12">
        <v>1</v>
      </c>
      <c r="G625" s="12" t="s">
        <v>11</v>
      </c>
      <c r="H625" s="12">
        <v>1</v>
      </c>
      <c r="I625" s="12" t="s">
        <v>11</v>
      </c>
      <c r="J625" s="12" t="s">
        <v>11</v>
      </c>
      <c r="K625" s="15">
        <v>1</v>
      </c>
    </row>
    <row r="626" spans="2:11" ht="20.100000000000001" customHeight="1" x14ac:dyDescent="0.2">
      <c r="C626" s="1" t="s">
        <v>364</v>
      </c>
      <c r="D626" s="10">
        <f t="shared" si="125"/>
        <v>18</v>
      </c>
      <c r="E626" s="11">
        <v>2</v>
      </c>
      <c r="F626" s="11">
        <v>5</v>
      </c>
      <c r="G626" s="11">
        <v>1</v>
      </c>
      <c r="H626" s="12" t="s">
        <v>11</v>
      </c>
      <c r="I626" s="12" t="s">
        <v>11</v>
      </c>
      <c r="J626" s="12">
        <v>6</v>
      </c>
      <c r="K626" s="13">
        <v>4</v>
      </c>
    </row>
    <row r="627" spans="2:11" ht="20.100000000000001" customHeight="1" x14ac:dyDescent="0.2">
      <c r="C627" s="1" t="s">
        <v>194</v>
      </c>
      <c r="D627" s="10">
        <f t="shared" si="125"/>
        <v>4</v>
      </c>
      <c r="E627" s="11">
        <v>1</v>
      </c>
      <c r="F627" s="11">
        <v>1</v>
      </c>
      <c r="G627" s="12" t="s">
        <v>11</v>
      </c>
      <c r="H627" s="12">
        <v>2</v>
      </c>
      <c r="I627" s="12" t="s">
        <v>11</v>
      </c>
      <c r="J627" s="12" t="s">
        <v>11</v>
      </c>
      <c r="K627" s="15" t="s">
        <v>11</v>
      </c>
    </row>
    <row r="628" spans="2:11" ht="20.100000000000001" customHeight="1" x14ac:dyDescent="0.2">
      <c r="C628" s="1" t="s">
        <v>365</v>
      </c>
      <c r="D628" s="10">
        <f t="shared" ref="D628:D636" si="126">SUM(E628:K628)</f>
        <v>4</v>
      </c>
      <c r="E628" s="12">
        <v>2</v>
      </c>
      <c r="F628" s="12" t="s">
        <v>11</v>
      </c>
      <c r="G628" s="12" t="s">
        <v>11</v>
      </c>
      <c r="H628" s="12" t="s">
        <v>11</v>
      </c>
      <c r="I628" s="12">
        <v>1</v>
      </c>
      <c r="J628" s="12">
        <v>1</v>
      </c>
      <c r="K628" s="15" t="s">
        <v>11</v>
      </c>
    </row>
    <row r="629" spans="2:11" ht="20.100000000000001" customHeight="1" x14ac:dyDescent="0.2">
      <c r="C629" s="1" t="s">
        <v>366</v>
      </c>
      <c r="D629" s="10">
        <f t="shared" si="126"/>
        <v>20</v>
      </c>
      <c r="E629" s="11">
        <v>1</v>
      </c>
      <c r="F629" s="11">
        <v>4</v>
      </c>
      <c r="G629" s="12">
        <v>1</v>
      </c>
      <c r="H629" s="11">
        <v>3</v>
      </c>
      <c r="I629" s="19">
        <v>2</v>
      </c>
      <c r="J629" s="19">
        <v>3</v>
      </c>
      <c r="K629" s="15">
        <v>6</v>
      </c>
    </row>
    <row r="630" spans="2:11" ht="20.100000000000001" customHeight="1" x14ac:dyDescent="0.2">
      <c r="C630" s="1" t="s">
        <v>367</v>
      </c>
      <c r="D630" s="10">
        <f t="shared" si="126"/>
        <v>1</v>
      </c>
      <c r="E630" s="12" t="s">
        <v>11</v>
      </c>
      <c r="F630" s="12" t="s">
        <v>11</v>
      </c>
      <c r="G630" s="12" t="s">
        <v>11</v>
      </c>
      <c r="H630" s="12" t="s">
        <v>11</v>
      </c>
      <c r="I630" s="12">
        <v>1</v>
      </c>
      <c r="J630" s="12" t="s">
        <v>11</v>
      </c>
      <c r="K630" s="15" t="s">
        <v>11</v>
      </c>
    </row>
    <row r="631" spans="2:11" ht="20.100000000000001" customHeight="1" x14ac:dyDescent="0.2">
      <c r="C631" s="1" t="s">
        <v>368</v>
      </c>
      <c r="D631" s="10">
        <f t="shared" si="126"/>
        <v>1</v>
      </c>
      <c r="E631" s="12" t="s">
        <v>11</v>
      </c>
      <c r="F631" s="12">
        <v>1</v>
      </c>
      <c r="G631" s="12" t="s">
        <v>11</v>
      </c>
      <c r="H631" s="12" t="s">
        <v>11</v>
      </c>
      <c r="I631" s="12" t="s">
        <v>11</v>
      </c>
      <c r="J631" s="12" t="s">
        <v>11</v>
      </c>
      <c r="K631" s="15" t="s">
        <v>11</v>
      </c>
    </row>
    <row r="632" spans="2:11" ht="24.2" customHeight="1" x14ac:dyDescent="0.2">
      <c r="B632" s="4" t="s">
        <v>425</v>
      </c>
      <c r="D632" s="14">
        <f t="shared" si="126"/>
        <v>21</v>
      </c>
      <c r="E632" s="35">
        <f>SUM(E633:E636)</f>
        <v>11</v>
      </c>
      <c r="F632" s="35">
        <f>SUM(F633:F636)</f>
        <v>3</v>
      </c>
      <c r="G632" s="35" t="s">
        <v>11</v>
      </c>
      <c r="H632" s="35">
        <f>SUM(H633:H636)</f>
        <v>1</v>
      </c>
      <c r="I632" s="35" t="s">
        <v>11</v>
      </c>
      <c r="J632" s="35">
        <f>SUM(J633:J636)</f>
        <v>1</v>
      </c>
      <c r="K632" s="28">
        <f>SUM(K633:K636)</f>
        <v>5</v>
      </c>
    </row>
    <row r="633" spans="2:11" ht="20.100000000000001" customHeight="1" x14ac:dyDescent="0.2">
      <c r="C633" s="1" t="s">
        <v>369</v>
      </c>
      <c r="D633" s="10">
        <f t="shared" si="126"/>
        <v>14</v>
      </c>
      <c r="E633" s="11">
        <v>9</v>
      </c>
      <c r="F633" s="11">
        <v>1</v>
      </c>
      <c r="G633" s="12" t="s">
        <v>11</v>
      </c>
      <c r="H633" s="12" t="s">
        <v>11</v>
      </c>
      <c r="I633" s="12" t="s">
        <v>11</v>
      </c>
      <c r="J633" s="11">
        <v>1</v>
      </c>
      <c r="K633" s="15">
        <v>3</v>
      </c>
    </row>
    <row r="634" spans="2:11" ht="20.100000000000001" customHeight="1" x14ac:dyDescent="0.2">
      <c r="C634" s="1" t="s">
        <v>529</v>
      </c>
      <c r="D634" s="10">
        <f t="shared" si="126"/>
        <v>1</v>
      </c>
      <c r="E634" s="12">
        <v>1</v>
      </c>
      <c r="F634" s="12" t="s">
        <v>11</v>
      </c>
      <c r="G634" s="12" t="s">
        <v>11</v>
      </c>
      <c r="H634" s="12" t="s">
        <v>11</v>
      </c>
      <c r="I634" s="12" t="s">
        <v>11</v>
      </c>
      <c r="J634" s="12" t="s">
        <v>11</v>
      </c>
      <c r="K634" s="15" t="s">
        <v>11</v>
      </c>
    </row>
    <row r="635" spans="2:11" ht="20.100000000000001" customHeight="1" x14ac:dyDescent="0.2">
      <c r="C635" s="1" t="s">
        <v>370</v>
      </c>
      <c r="D635" s="10">
        <f t="shared" si="126"/>
        <v>2</v>
      </c>
      <c r="E635" s="11">
        <v>1</v>
      </c>
      <c r="F635" s="12" t="s">
        <v>11</v>
      </c>
      <c r="G635" s="12" t="s">
        <v>11</v>
      </c>
      <c r="H635" s="12" t="s">
        <v>11</v>
      </c>
      <c r="I635" s="12" t="s">
        <v>11</v>
      </c>
      <c r="J635" s="12" t="s">
        <v>11</v>
      </c>
      <c r="K635" s="13">
        <v>1</v>
      </c>
    </row>
    <row r="636" spans="2:11" ht="20.100000000000001" customHeight="1" x14ac:dyDescent="0.2">
      <c r="C636" s="1" t="s">
        <v>371</v>
      </c>
      <c r="D636" s="10">
        <f t="shared" si="126"/>
        <v>4</v>
      </c>
      <c r="E636" s="12" t="s">
        <v>11</v>
      </c>
      <c r="F636" s="12">
        <v>2</v>
      </c>
      <c r="G636" s="12" t="s">
        <v>11</v>
      </c>
      <c r="H636" s="12">
        <v>1</v>
      </c>
      <c r="I636" s="12" t="s">
        <v>11</v>
      </c>
      <c r="J636" s="12" t="s">
        <v>11</v>
      </c>
      <c r="K636" s="15">
        <v>1</v>
      </c>
    </row>
    <row r="637" spans="2:11" ht="24.2" customHeight="1" x14ac:dyDescent="0.2">
      <c r="B637" s="4" t="s">
        <v>424</v>
      </c>
      <c r="D637" s="14">
        <f t="shared" ref="D637:D663" si="127">SUM(E637:K637)</f>
        <v>21</v>
      </c>
      <c r="E637" s="14">
        <f t="shared" ref="E637:K637" si="128">SUM(E638:E641)</f>
        <v>4</v>
      </c>
      <c r="F637" s="35">
        <f t="shared" si="128"/>
        <v>1</v>
      </c>
      <c r="G637" s="35">
        <f t="shared" si="128"/>
        <v>3</v>
      </c>
      <c r="H637" s="35">
        <f t="shared" si="128"/>
        <v>1</v>
      </c>
      <c r="I637" s="35">
        <f t="shared" si="128"/>
        <v>3</v>
      </c>
      <c r="J637" s="35">
        <f t="shared" si="128"/>
        <v>6</v>
      </c>
      <c r="K637" s="28">
        <f t="shared" si="128"/>
        <v>3</v>
      </c>
    </row>
    <row r="638" spans="2:11" ht="20.100000000000001" customHeight="1" x14ac:dyDescent="0.2">
      <c r="C638" s="1" t="s">
        <v>372</v>
      </c>
      <c r="D638" s="10">
        <f t="shared" si="127"/>
        <v>17</v>
      </c>
      <c r="E638" s="11">
        <v>3</v>
      </c>
      <c r="F638" s="11">
        <v>1</v>
      </c>
      <c r="G638" s="11">
        <v>3</v>
      </c>
      <c r="H638" s="12" t="s">
        <v>11</v>
      </c>
      <c r="I638" s="11">
        <v>2</v>
      </c>
      <c r="J638" s="11">
        <v>5</v>
      </c>
      <c r="K638" s="13">
        <v>3</v>
      </c>
    </row>
    <row r="639" spans="2:11" ht="20.100000000000001" customHeight="1" x14ac:dyDescent="0.2">
      <c r="C639" s="1" t="s">
        <v>373</v>
      </c>
      <c r="D639" s="10">
        <f t="shared" si="127"/>
        <v>1</v>
      </c>
      <c r="E639" s="12" t="s">
        <v>11</v>
      </c>
      <c r="F639" s="12" t="s">
        <v>11</v>
      </c>
      <c r="G639" s="12" t="s">
        <v>11</v>
      </c>
      <c r="H639" s="12" t="s">
        <v>11</v>
      </c>
      <c r="I639" s="12" t="s">
        <v>11</v>
      </c>
      <c r="J639" s="11">
        <v>1</v>
      </c>
      <c r="K639" s="15" t="s">
        <v>11</v>
      </c>
    </row>
    <row r="640" spans="2:11" ht="20.100000000000001" customHeight="1" x14ac:dyDescent="0.2">
      <c r="C640" s="1" t="s">
        <v>179</v>
      </c>
      <c r="D640" s="10">
        <f t="shared" si="127"/>
        <v>2</v>
      </c>
      <c r="E640" s="11">
        <v>1</v>
      </c>
      <c r="F640" s="12" t="s">
        <v>11</v>
      </c>
      <c r="G640" s="12" t="s">
        <v>11</v>
      </c>
      <c r="H640" s="11">
        <v>1</v>
      </c>
      <c r="I640" s="12" t="s">
        <v>11</v>
      </c>
      <c r="J640" s="12" t="s">
        <v>11</v>
      </c>
      <c r="K640" s="15" t="s">
        <v>11</v>
      </c>
    </row>
    <row r="641" spans="1:12" ht="20.100000000000001" customHeight="1" x14ac:dyDescent="0.2">
      <c r="C641" s="1" t="s">
        <v>374</v>
      </c>
      <c r="D641" s="10">
        <f t="shared" si="127"/>
        <v>1</v>
      </c>
      <c r="E641" s="12" t="s">
        <v>11</v>
      </c>
      <c r="F641" s="12" t="s">
        <v>11</v>
      </c>
      <c r="G641" s="12" t="s">
        <v>11</v>
      </c>
      <c r="H641" s="12" t="s">
        <v>11</v>
      </c>
      <c r="I641" s="12">
        <v>1</v>
      </c>
      <c r="J641" s="12" t="s">
        <v>11</v>
      </c>
      <c r="K641" s="15" t="s">
        <v>11</v>
      </c>
    </row>
    <row r="642" spans="1:12" ht="24.2" customHeight="1" x14ac:dyDescent="0.2">
      <c r="B642" s="4" t="s">
        <v>267</v>
      </c>
      <c r="D642" s="14">
        <f t="shared" si="127"/>
        <v>35</v>
      </c>
      <c r="E642" s="14">
        <f t="shared" ref="E642:K642" si="129">SUM(E643:E645)</f>
        <v>6</v>
      </c>
      <c r="F642" s="35">
        <f t="shared" si="129"/>
        <v>5</v>
      </c>
      <c r="G642" s="35">
        <f t="shared" si="129"/>
        <v>6</v>
      </c>
      <c r="H642" s="35">
        <f t="shared" si="129"/>
        <v>2</v>
      </c>
      <c r="I642" s="35">
        <f t="shared" si="129"/>
        <v>5</v>
      </c>
      <c r="J642" s="35">
        <f t="shared" si="129"/>
        <v>3</v>
      </c>
      <c r="K642" s="28">
        <f t="shared" si="129"/>
        <v>8</v>
      </c>
    </row>
    <row r="643" spans="1:12" ht="20.100000000000001" customHeight="1" x14ac:dyDescent="0.2">
      <c r="C643" s="1" t="s">
        <v>375</v>
      </c>
      <c r="D643" s="10">
        <f t="shared" si="127"/>
        <v>26</v>
      </c>
      <c r="E643" s="11">
        <v>3</v>
      </c>
      <c r="F643" s="11">
        <v>3</v>
      </c>
      <c r="G643" s="12">
        <v>5</v>
      </c>
      <c r="H643" s="11">
        <v>2</v>
      </c>
      <c r="I643" s="11">
        <v>5</v>
      </c>
      <c r="J643" s="11">
        <v>2</v>
      </c>
      <c r="K643" s="13">
        <v>6</v>
      </c>
    </row>
    <row r="644" spans="1:12" ht="20.100000000000001" customHeight="1" x14ac:dyDescent="0.2">
      <c r="C644" s="1" t="s">
        <v>47</v>
      </c>
      <c r="D644" s="10">
        <f t="shared" si="127"/>
        <v>1</v>
      </c>
      <c r="E644" s="12" t="s">
        <v>11</v>
      </c>
      <c r="F644" s="12">
        <v>1</v>
      </c>
      <c r="G644" s="12" t="s">
        <v>11</v>
      </c>
      <c r="H644" s="12" t="s">
        <v>11</v>
      </c>
      <c r="I644" s="12" t="s">
        <v>11</v>
      </c>
      <c r="J644" s="12" t="s">
        <v>11</v>
      </c>
      <c r="K644" s="15" t="s">
        <v>11</v>
      </c>
    </row>
    <row r="645" spans="1:12" ht="20.100000000000001" customHeight="1" x14ac:dyDescent="0.2">
      <c r="C645" s="1" t="s">
        <v>215</v>
      </c>
      <c r="D645" s="10">
        <f t="shared" si="127"/>
        <v>8</v>
      </c>
      <c r="E645" s="12">
        <v>3</v>
      </c>
      <c r="F645" s="12">
        <v>1</v>
      </c>
      <c r="G645" s="12">
        <v>1</v>
      </c>
      <c r="H645" s="12" t="s">
        <v>11</v>
      </c>
      <c r="I645" s="12" t="s">
        <v>11</v>
      </c>
      <c r="J645" s="12">
        <v>1</v>
      </c>
      <c r="K645" s="15">
        <v>2</v>
      </c>
    </row>
    <row r="646" spans="1:12" ht="24.2" customHeight="1" x14ac:dyDescent="0.2">
      <c r="B646" s="4" t="s">
        <v>154</v>
      </c>
      <c r="D646" s="14">
        <f t="shared" si="127"/>
        <v>19</v>
      </c>
      <c r="E646" s="14">
        <f t="shared" ref="E646:J646" si="130">SUM(E647:E650)</f>
        <v>3</v>
      </c>
      <c r="F646" s="35">
        <f t="shared" si="130"/>
        <v>5</v>
      </c>
      <c r="G646" s="35">
        <f t="shared" si="130"/>
        <v>3</v>
      </c>
      <c r="H646" s="35">
        <f t="shared" si="130"/>
        <v>3</v>
      </c>
      <c r="I646" s="35">
        <f t="shared" si="130"/>
        <v>2</v>
      </c>
      <c r="J646" s="35">
        <f t="shared" si="130"/>
        <v>3</v>
      </c>
      <c r="K646" s="28" t="s">
        <v>11</v>
      </c>
    </row>
    <row r="647" spans="1:12" s="9" customFormat="1" ht="20.100000000000001" customHeight="1" x14ac:dyDescent="0.2">
      <c r="A647" s="2"/>
      <c r="B647" s="2"/>
      <c r="C647" s="1" t="s">
        <v>377</v>
      </c>
      <c r="D647" s="10">
        <f t="shared" si="127"/>
        <v>14</v>
      </c>
      <c r="E647" s="11">
        <v>2</v>
      </c>
      <c r="F647" s="11">
        <v>5</v>
      </c>
      <c r="G647" s="11">
        <v>3</v>
      </c>
      <c r="H647" s="11">
        <v>1</v>
      </c>
      <c r="I647" s="11">
        <v>1</v>
      </c>
      <c r="J647" s="11">
        <v>2</v>
      </c>
      <c r="K647" s="15" t="s">
        <v>11</v>
      </c>
      <c r="L647" s="8"/>
    </row>
    <row r="648" spans="1:12" s="9" customFormat="1" ht="20.100000000000001" customHeight="1" x14ac:dyDescent="0.2">
      <c r="A648" s="2"/>
      <c r="B648" s="2"/>
      <c r="C648" s="1" t="s">
        <v>376</v>
      </c>
      <c r="D648" s="10">
        <f t="shared" si="127"/>
        <v>1</v>
      </c>
      <c r="E648" s="12">
        <v>1</v>
      </c>
      <c r="F648" s="12" t="s">
        <v>11</v>
      </c>
      <c r="G648" s="12" t="s">
        <v>11</v>
      </c>
      <c r="H648" s="12" t="s">
        <v>11</v>
      </c>
      <c r="I648" s="12" t="s">
        <v>11</v>
      </c>
      <c r="J648" s="12" t="s">
        <v>11</v>
      </c>
      <c r="K648" s="15" t="s">
        <v>11</v>
      </c>
      <c r="L648" s="8"/>
    </row>
    <row r="649" spans="1:12" ht="20.100000000000001" customHeight="1" x14ac:dyDescent="0.2">
      <c r="C649" s="1" t="s">
        <v>378</v>
      </c>
      <c r="D649" s="10">
        <f t="shared" si="127"/>
        <v>3</v>
      </c>
      <c r="E649" s="12" t="s">
        <v>11</v>
      </c>
      <c r="F649" s="12" t="s">
        <v>11</v>
      </c>
      <c r="G649" s="12" t="s">
        <v>11</v>
      </c>
      <c r="H649" s="12">
        <v>1</v>
      </c>
      <c r="I649" s="12">
        <v>1</v>
      </c>
      <c r="J649" s="12">
        <v>1</v>
      </c>
      <c r="K649" s="15" t="s">
        <v>11</v>
      </c>
    </row>
    <row r="650" spans="1:12" ht="20.100000000000001" customHeight="1" x14ac:dyDescent="0.2">
      <c r="C650" s="1" t="s">
        <v>379</v>
      </c>
      <c r="D650" s="10">
        <f t="shared" si="127"/>
        <v>1</v>
      </c>
      <c r="E650" s="12" t="s">
        <v>11</v>
      </c>
      <c r="F650" s="12" t="s">
        <v>11</v>
      </c>
      <c r="G650" s="12" t="s">
        <v>11</v>
      </c>
      <c r="H650" s="12">
        <v>1</v>
      </c>
      <c r="I650" s="12" t="s">
        <v>11</v>
      </c>
      <c r="J650" s="12" t="s">
        <v>11</v>
      </c>
      <c r="K650" s="15" t="s">
        <v>11</v>
      </c>
    </row>
    <row r="651" spans="1:12" ht="24.75" customHeight="1" x14ac:dyDescent="0.2">
      <c r="A651" s="48" t="s">
        <v>10</v>
      </c>
      <c r="B651" s="48"/>
      <c r="C651" s="48"/>
      <c r="D651" s="48"/>
      <c r="E651" s="48"/>
      <c r="F651" s="48"/>
      <c r="G651" s="48"/>
      <c r="H651" s="48"/>
      <c r="I651" s="48"/>
      <c r="J651" s="48"/>
      <c r="K651" s="48"/>
    </row>
    <row r="652" spans="1:12" ht="24.75" customHeight="1" x14ac:dyDescent="0.2">
      <c r="A652" s="48" t="s">
        <v>522</v>
      </c>
      <c r="B652" s="48"/>
      <c r="C652" s="48"/>
      <c r="D652" s="48"/>
      <c r="E652" s="48"/>
      <c r="F652" s="48"/>
      <c r="G652" s="48"/>
      <c r="H652" s="48"/>
      <c r="I652" s="48"/>
      <c r="J652" s="48"/>
      <c r="K652" s="48"/>
    </row>
    <row r="653" spans="1:12" ht="24.2" customHeight="1" x14ac:dyDescent="0.2">
      <c r="C653" s="3"/>
      <c r="D653" s="3"/>
      <c r="E653" s="3"/>
      <c r="F653" s="3"/>
      <c r="G653" s="3"/>
      <c r="H653" s="3"/>
      <c r="I653" s="3"/>
      <c r="J653" s="3"/>
      <c r="K653" s="3"/>
    </row>
    <row r="654" spans="1:12" s="5" customFormat="1" ht="27.2" customHeight="1" x14ac:dyDescent="0.2">
      <c r="A654" s="49" t="s">
        <v>523</v>
      </c>
      <c r="B654" s="49"/>
      <c r="C654" s="50"/>
      <c r="D654" s="55" t="s">
        <v>0</v>
      </c>
      <c r="E654" s="56"/>
      <c r="F654" s="56"/>
      <c r="G654" s="56"/>
      <c r="H654" s="56"/>
      <c r="I654" s="56"/>
      <c r="J654" s="56"/>
      <c r="K654" s="56"/>
      <c r="L654" s="4"/>
    </row>
    <row r="655" spans="1:12" s="5" customFormat="1" ht="27.2" customHeight="1" x14ac:dyDescent="0.2">
      <c r="A655" s="51"/>
      <c r="B655" s="51"/>
      <c r="C655" s="52"/>
      <c r="D655" s="57" t="s">
        <v>1</v>
      </c>
      <c r="E655" s="60" t="s">
        <v>2</v>
      </c>
      <c r="F655" s="56"/>
      <c r="G655" s="56"/>
      <c r="H655" s="56"/>
      <c r="I655" s="56"/>
      <c r="J655" s="56"/>
      <c r="K655" s="56"/>
      <c r="L655" s="4"/>
    </row>
    <row r="656" spans="1:12" s="5" customFormat="1" ht="25.5" customHeight="1" x14ac:dyDescent="0.2">
      <c r="A656" s="51"/>
      <c r="B656" s="51"/>
      <c r="C656" s="52"/>
      <c r="D656" s="58"/>
      <c r="E656" s="61" t="s">
        <v>3</v>
      </c>
      <c r="F656" s="61" t="s">
        <v>4</v>
      </c>
      <c r="G656" s="61" t="s">
        <v>5</v>
      </c>
      <c r="H656" s="61" t="s">
        <v>6</v>
      </c>
      <c r="I656" s="61" t="s">
        <v>7</v>
      </c>
      <c r="J656" s="61" t="s">
        <v>8</v>
      </c>
      <c r="K656" s="60" t="s">
        <v>9</v>
      </c>
      <c r="L656" s="4"/>
    </row>
    <row r="657" spans="1:12" s="5" customFormat="1" ht="25.5" customHeight="1" x14ac:dyDescent="0.2">
      <c r="A657" s="53"/>
      <c r="B657" s="53"/>
      <c r="C657" s="54"/>
      <c r="D657" s="59"/>
      <c r="E657" s="62"/>
      <c r="F657" s="62"/>
      <c r="G657" s="62"/>
      <c r="H657" s="62"/>
      <c r="I657" s="62"/>
      <c r="J657" s="62"/>
      <c r="K657" s="63"/>
      <c r="L657" s="4"/>
    </row>
    <row r="658" spans="1:12" s="5" customFormat="1" ht="10.35" customHeight="1" x14ac:dyDescent="0.2">
      <c r="A658" s="40"/>
      <c r="B658" s="40"/>
      <c r="C658" s="41"/>
      <c r="D658" s="42"/>
      <c r="E658" s="43"/>
      <c r="F658" s="43"/>
      <c r="G658" s="43"/>
      <c r="H658" s="43"/>
      <c r="I658" s="43"/>
      <c r="J658" s="43"/>
      <c r="K658" s="44"/>
      <c r="L658" s="4"/>
    </row>
    <row r="659" spans="1:12" ht="24.2" customHeight="1" x14ac:dyDescent="0.2">
      <c r="B659" s="4" t="s">
        <v>423</v>
      </c>
      <c r="D659" s="14">
        <f t="shared" si="127"/>
        <v>1229</v>
      </c>
      <c r="E659" s="14">
        <f t="shared" ref="E659:K659" si="131">SUM(E660:E671)</f>
        <v>147</v>
      </c>
      <c r="F659" s="35">
        <f t="shared" si="131"/>
        <v>216</v>
      </c>
      <c r="G659" s="35">
        <f t="shared" si="131"/>
        <v>169</v>
      </c>
      <c r="H659" s="35">
        <f t="shared" si="131"/>
        <v>159</v>
      </c>
      <c r="I659" s="35">
        <f t="shared" si="131"/>
        <v>156</v>
      </c>
      <c r="J659" s="35">
        <f t="shared" si="131"/>
        <v>213</v>
      </c>
      <c r="K659" s="28">
        <f t="shared" si="131"/>
        <v>169</v>
      </c>
    </row>
    <row r="660" spans="1:12" ht="20.100000000000001" customHeight="1" x14ac:dyDescent="0.2">
      <c r="C660" s="20" t="s">
        <v>380</v>
      </c>
      <c r="D660" s="10">
        <f t="shared" si="127"/>
        <v>949</v>
      </c>
      <c r="E660" s="11">
        <v>81</v>
      </c>
      <c r="F660" s="11">
        <v>169</v>
      </c>
      <c r="G660" s="11">
        <v>136</v>
      </c>
      <c r="H660" s="11">
        <v>133</v>
      </c>
      <c r="I660" s="11">
        <v>127</v>
      </c>
      <c r="J660" s="11">
        <v>175</v>
      </c>
      <c r="K660" s="13">
        <v>128</v>
      </c>
    </row>
    <row r="661" spans="1:12" ht="20.100000000000001" customHeight="1" x14ac:dyDescent="0.2">
      <c r="C661" s="20" t="s">
        <v>221</v>
      </c>
      <c r="D661" s="10">
        <f t="shared" si="127"/>
        <v>7</v>
      </c>
      <c r="E661" s="12">
        <v>2</v>
      </c>
      <c r="F661" s="11">
        <v>3</v>
      </c>
      <c r="G661" s="12">
        <v>1</v>
      </c>
      <c r="H661" s="12" t="s">
        <v>11</v>
      </c>
      <c r="I661" s="12" t="s">
        <v>11</v>
      </c>
      <c r="J661" s="11">
        <v>1</v>
      </c>
      <c r="K661" s="15" t="s">
        <v>11</v>
      </c>
    </row>
    <row r="662" spans="1:12" ht="20.100000000000001" customHeight="1" x14ac:dyDescent="0.2">
      <c r="C662" s="20" t="s">
        <v>381</v>
      </c>
      <c r="D662" s="10">
        <f t="shared" si="127"/>
        <v>24</v>
      </c>
      <c r="E662" s="11">
        <v>6</v>
      </c>
      <c r="F662" s="11">
        <v>4</v>
      </c>
      <c r="G662" s="11">
        <v>2</v>
      </c>
      <c r="H662" s="11">
        <v>3</v>
      </c>
      <c r="I662" s="11">
        <v>1</v>
      </c>
      <c r="J662" s="11">
        <v>6</v>
      </c>
      <c r="K662" s="13">
        <v>2</v>
      </c>
    </row>
    <row r="663" spans="1:12" ht="20.100000000000001" customHeight="1" x14ac:dyDescent="0.2">
      <c r="C663" s="20" t="s">
        <v>382</v>
      </c>
      <c r="D663" s="10">
        <f t="shared" si="127"/>
        <v>6</v>
      </c>
      <c r="E663" s="11">
        <v>4</v>
      </c>
      <c r="F663" s="12">
        <v>1</v>
      </c>
      <c r="G663" s="12" t="s">
        <v>11</v>
      </c>
      <c r="H663" s="11">
        <v>1</v>
      </c>
      <c r="I663" s="12" t="s">
        <v>11</v>
      </c>
      <c r="J663" s="12" t="s">
        <v>11</v>
      </c>
      <c r="K663" s="15" t="s">
        <v>11</v>
      </c>
    </row>
    <row r="664" spans="1:12" ht="20.100000000000001" customHeight="1" x14ac:dyDescent="0.2">
      <c r="C664" s="20" t="s">
        <v>383</v>
      </c>
      <c r="D664" s="10">
        <f t="shared" ref="D664:D665" si="132">SUM(E664:K664)</f>
        <v>14</v>
      </c>
      <c r="E664" s="11">
        <v>5</v>
      </c>
      <c r="F664" s="12">
        <v>2</v>
      </c>
      <c r="G664" s="11">
        <v>1</v>
      </c>
      <c r="H664" s="12" t="s">
        <v>11</v>
      </c>
      <c r="I664" s="12">
        <v>2</v>
      </c>
      <c r="J664" s="12">
        <v>1</v>
      </c>
      <c r="K664" s="13">
        <v>3</v>
      </c>
    </row>
    <row r="665" spans="1:12" ht="20.100000000000001" customHeight="1" x14ac:dyDescent="0.2">
      <c r="C665" s="20" t="s">
        <v>384</v>
      </c>
      <c r="D665" s="10">
        <f t="shared" si="132"/>
        <v>1</v>
      </c>
      <c r="E665" s="12" t="s">
        <v>11</v>
      </c>
      <c r="F665" s="12" t="s">
        <v>11</v>
      </c>
      <c r="G665" s="12">
        <v>1</v>
      </c>
      <c r="H665" s="12" t="s">
        <v>11</v>
      </c>
      <c r="I665" s="12" t="s">
        <v>11</v>
      </c>
      <c r="J665" s="12" t="s">
        <v>11</v>
      </c>
      <c r="K665" s="15" t="s">
        <v>11</v>
      </c>
    </row>
    <row r="666" spans="1:12" ht="20.100000000000001" customHeight="1" x14ac:dyDescent="0.2">
      <c r="C666" s="20" t="s">
        <v>385</v>
      </c>
      <c r="D666" s="10">
        <f t="shared" ref="D666:D676" si="133">SUM(E666:K666)</f>
        <v>77</v>
      </c>
      <c r="E666" s="11">
        <v>14</v>
      </c>
      <c r="F666" s="11">
        <v>11</v>
      </c>
      <c r="G666" s="11">
        <v>9</v>
      </c>
      <c r="H666" s="11">
        <v>10</v>
      </c>
      <c r="I666" s="11">
        <v>6</v>
      </c>
      <c r="J666" s="11">
        <v>8</v>
      </c>
      <c r="K666" s="13">
        <v>19</v>
      </c>
    </row>
    <row r="667" spans="1:12" ht="20.100000000000001" customHeight="1" x14ac:dyDescent="0.2">
      <c r="C667" s="20" t="s">
        <v>114</v>
      </c>
      <c r="D667" s="10">
        <f t="shared" si="133"/>
        <v>23</v>
      </c>
      <c r="E667" s="11">
        <v>6</v>
      </c>
      <c r="F667" s="11">
        <v>5</v>
      </c>
      <c r="G667" s="11">
        <v>4</v>
      </c>
      <c r="H667" s="12">
        <v>1</v>
      </c>
      <c r="I667" s="11">
        <v>1</v>
      </c>
      <c r="J667" s="11">
        <v>3</v>
      </c>
      <c r="K667" s="13">
        <v>3</v>
      </c>
    </row>
    <row r="668" spans="1:12" ht="20.100000000000001" customHeight="1" x14ac:dyDescent="0.2">
      <c r="C668" s="20" t="s">
        <v>386</v>
      </c>
      <c r="D668" s="10">
        <f t="shared" si="133"/>
        <v>69</v>
      </c>
      <c r="E668" s="11">
        <v>20</v>
      </c>
      <c r="F668" s="11">
        <v>11</v>
      </c>
      <c r="G668" s="11">
        <v>6</v>
      </c>
      <c r="H668" s="11">
        <v>5</v>
      </c>
      <c r="I668" s="11">
        <v>9</v>
      </c>
      <c r="J668" s="11">
        <v>8</v>
      </c>
      <c r="K668" s="13">
        <v>10</v>
      </c>
    </row>
    <row r="669" spans="1:12" ht="20.100000000000001" customHeight="1" x14ac:dyDescent="0.2">
      <c r="C669" s="20" t="s">
        <v>387</v>
      </c>
      <c r="D669" s="10">
        <f t="shared" si="133"/>
        <v>10</v>
      </c>
      <c r="E669" s="11">
        <v>1</v>
      </c>
      <c r="F669" s="11">
        <v>1</v>
      </c>
      <c r="G669" s="11">
        <v>2</v>
      </c>
      <c r="H669" s="11">
        <v>1</v>
      </c>
      <c r="I669" s="11">
        <v>2</v>
      </c>
      <c r="J669" s="12">
        <v>2</v>
      </c>
      <c r="K669" s="13">
        <v>1</v>
      </c>
    </row>
    <row r="670" spans="1:12" ht="20.100000000000001" customHeight="1" x14ac:dyDescent="0.2">
      <c r="C670" s="20" t="s">
        <v>366</v>
      </c>
      <c r="D670" s="10">
        <f t="shared" si="133"/>
        <v>41</v>
      </c>
      <c r="E670" s="11">
        <v>5</v>
      </c>
      <c r="F670" s="11">
        <v>7</v>
      </c>
      <c r="G670" s="11">
        <v>6</v>
      </c>
      <c r="H670" s="11">
        <v>5</v>
      </c>
      <c r="I670" s="6">
        <v>8</v>
      </c>
      <c r="J670" s="6">
        <v>7</v>
      </c>
      <c r="K670" s="7">
        <v>3</v>
      </c>
    </row>
    <row r="671" spans="1:12" ht="20.100000000000001" customHeight="1" x14ac:dyDescent="0.2">
      <c r="C671" s="20" t="s">
        <v>388</v>
      </c>
      <c r="D671" s="10">
        <f t="shared" si="133"/>
        <v>8</v>
      </c>
      <c r="E671" s="12">
        <v>3</v>
      </c>
      <c r="F671" s="12">
        <v>2</v>
      </c>
      <c r="G671" s="12">
        <v>1</v>
      </c>
      <c r="H671" s="12" t="s">
        <v>11</v>
      </c>
      <c r="I671" s="12" t="s">
        <v>11</v>
      </c>
      <c r="J671" s="12">
        <v>2</v>
      </c>
      <c r="K671" s="15" t="s">
        <v>11</v>
      </c>
    </row>
    <row r="672" spans="1:12" ht="24.2" customHeight="1" x14ac:dyDescent="0.2">
      <c r="B672" s="4" t="s">
        <v>422</v>
      </c>
      <c r="D672" s="14">
        <f t="shared" si="133"/>
        <v>105</v>
      </c>
      <c r="E672" s="14">
        <f t="shared" ref="E672:K672" si="134">SUM(E673:E681)</f>
        <v>29</v>
      </c>
      <c r="F672" s="35">
        <f t="shared" si="134"/>
        <v>16</v>
      </c>
      <c r="G672" s="35">
        <f t="shared" si="134"/>
        <v>10</v>
      </c>
      <c r="H672" s="35">
        <f t="shared" si="134"/>
        <v>6</v>
      </c>
      <c r="I672" s="35">
        <f t="shared" si="134"/>
        <v>12</v>
      </c>
      <c r="J672" s="35">
        <f t="shared" si="134"/>
        <v>15</v>
      </c>
      <c r="K672" s="28">
        <f t="shared" si="134"/>
        <v>17</v>
      </c>
    </row>
    <row r="673" spans="1:11" ht="20.100000000000001" customHeight="1" x14ac:dyDescent="0.2">
      <c r="C673" s="20" t="s">
        <v>389</v>
      </c>
      <c r="D673" s="10">
        <f t="shared" si="133"/>
        <v>50</v>
      </c>
      <c r="E673" s="11">
        <v>9</v>
      </c>
      <c r="F673" s="11">
        <v>9</v>
      </c>
      <c r="G673" s="11">
        <v>7</v>
      </c>
      <c r="H673" s="11">
        <v>4</v>
      </c>
      <c r="I673" s="11">
        <v>5</v>
      </c>
      <c r="J673" s="11">
        <v>8</v>
      </c>
      <c r="K673" s="13">
        <v>8</v>
      </c>
    </row>
    <row r="674" spans="1:11" ht="20.100000000000001" customHeight="1" x14ac:dyDescent="0.2">
      <c r="C674" s="20" t="s">
        <v>233</v>
      </c>
      <c r="D674" s="10">
        <f t="shared" si="133"/>
        <v>1</v>
      </c>
      <c r="E674" s="12" t="s">
        <v>11</v>
      </c>
      <c r="F674" s="12">
        <v>1</v>
      </c>
      <c r="G674" s="12" t="s">
        <v>11</v>
      </c>
      <c r="H674" s="12" t="s">
        <v>11</v>
      </c>
      <c r="I674" s="12" t="s">
        <v>11</v>
      </c>
      <c r="J674" s="12" t="s">
        <v>11</v>
      </c>
      <c r="K674" s="15" t="s">
        <v>11</v>
      </c>
    </row>
    <row r="675" spans="1:11" ht="20.100000000000001" customHeight="1" x14ac:dyDescent="0.2">
      <c r="C675" s="20" t="s">
        <v>390</v>
      </c>
      <c r="D675" s="10">
        <f>SUM(E675:K675)</f>
        <v>1</v>
      </c>
      <c r="E675" s="12" t="s">
        <v>11</v>
      </c>
      <c r="F675" s="12" t="s">
        <v>11</v>
      </c>
      <c r="G675" s="12" t="s">
        <v>11</v>
      </c>
      <c r="H675" s="12" t="s">
        <v>11</v>
      </c>
      <c r="I675" s="12">
        <v>1</v>
      </c>
      <c r="J675" s="12" t="s">
        <v>11</v>
      </c>
      <c r="K675" s="15" t="s">
        <v>11</v>
      </c>
    </row>
    <row r="676" spans="1:11" ht="20.100000000000001" customHeight="1" x14ac:dyDescent="0.2">
      <c r="C676" s="20" t="s">
        <v>391</v>
      </c>
      <c r="D676" s="10">
        <f t="shared" si="133"/>
        <v>21</v>
      </c>
      <c r="E676" s="12">
        <v>6</v>
      </c>
      <c r="F676" s="12">
        <v>4</v>
      </c>
      <c r="G676" s="12" t="s">
        <v>11</v>
      </c>
      <c r="H676" s="12">
        <v>1</v>
      </c>
      <c r="I676" s="12">
        <v>3</v>
      </c>
      <c r="J676" s="11">
        <v>3</v>
      </c>
      <c r="K676" s="13">
        <v>4</v>
      </c>
    </row>
    <row r="677" spans="1:11" ht="20.100000000000001" customHeight="1" x14ac:dyDescent="0.2">
      <c r="C677" s="20" t="s">
        <v>64</v>
      </c>
      <c r="D677" s="10">
        <f t="shared" ref="D677" si="135">SUM(E677:K677)</f>
        <v>8</v>
      </c>
      <c r="E677" s="12">
        <v>4</v>
      </c>
      <c r="F677" s="11">
        <v>1</v>
      </c>
      <c r="G677" s="12" t="s">
        <v>11</v>
      </c>
      <c r="H677" s="12" t="s">
        <v>11</v>
      </c>
      <c r="I677" s="11">
        <v>1</v>
      </c>
      <c r="J677" s="12">
        <v>1</v>
      </c>
      <c r="K677" s="13">
        <v>1</v>
      </c>
    </row>
    <row r="678" spans="1:11" ht="20.100000000000001" customHeight="1" x14ac:dyDescent="0.2">
      <c r="C678" s="20" t="s">
        <v>392</v>
      </c>
      <c r="D678" s="10">
        <f>SUM(E678:K678)</f>
        <v>8</v>
      </c>
      <c r="E678" s="12">
        <v>3</v>
      </c>
      <c r="F678" s="12" t="s">
        <v>11</v>
      </c>
      <c r="G678" s="12">
        <v>2</v>
      </c>
      <c r="H678" s="12" t="s">
        <v>11</v>
      </c>
      <c r="I678" s="11">
        <v>1</v>
      </c>
      <c r="J678" s="12">
        <v>2</v>
      </c>
      <c r="K678" s="15" t="s">
        <v>11</v>
      </c>
    </row>
    <row r="679" spans="1:11" ht="20.100000000000001" customHeight="1" x14ac:dyDescent="0.2">
      <c r="C679" s="20" t="s">
        <v>393</v>
      </c>
      <c r="D679" s="10">
        <f t="shared" ref="D679:D686" si="136">SUM(E679:K679)</f>
        <v>10</v>
      </c>
      <c r="E679" s="12">
        <v>3</v>
      </c>
      <c r="F679" s="12">
        <v>1</v>
      </c>
      <c r="G679" s="12">
        <v>1</v>
      </c>
      <c r="H679" s="12">
        <v>1</v>
      </c>
      <c r="I679" s="12">
        <v>1</v>
      </c>
      <c r="J679" s="12" t="s">
        <v>11</v>
      </c>
      <c r="K679" s="15">
        <v>3</v>
      </c>
    </row>
    <row r="680" spans="1:11" ht="20.100000000000001" customHeight="1" x14ac:dyDescent="0.2">
      <c r="C680" s="20" t="s">
        <v>394</v>
      </c>
      <c r="D680" s="10">
        <f t="shared" si="136"/>
        <v>3</v>
      </c>
      <c r="E680" s="12">
        <v>1</v>
      </c>
      <c r="F680" s="12" t="s">
        <v>11</v>
      </c>
      <c r="G680" s="12" t="s">
        <v>11</v>
      </c>
      <c r="H680" s="12" t="s">
        <v>11</v>
      </c>
      <c r="I680" s="12" t="s">
        <v>11</v>
      </c>
      <c r="J680" s="12">
        <v>1</v>
      </c>
      <c r="K680" s="15">
        <v>1</v>
      </c>
    </row>
    <row r="681" spans="1:11" ht="20.100000000000001" customHeight="1" x14ac:dyDescent="0.2">
      <c r="C681" s="2" t="s">
        <v>395</v>
      </c>
      <c r="D681" s="10">
        <f t="shared" si="136"/>
        <v>3</v>
      </c>
      <c r="E681" s="12">
        <v>3</v>
      </c>
      <c r="F681" s="12" t="s">
        <v>11</v>
      </c>
      <c r="G681" s="12" t="s">
        <v>11</v>
      </c>
      <c r="H681" s="12" t="s">
        <v>11</v>
      </c>
      <c r="I681" s="12" t="s">
        <v>11</v>
      </c>
      <c r="J681" s="12" t="s">
        <v>11</v>
      </c>
      <c r="K681" s="15" t="s">
        <v>11</v>
      </c>
    </row>
    <row r="682" spans="1:11" ht="24.2" customHeight="1" x14ac:dyDescent="0.2">
      <c r="B682" s="4" t="s">
        <v>421</v>
      </c>
      <c r="D682" s="14">
        <f t="shared" si="136"/>
        <v>23</v>
      </c>
      <c r="E682" s="35">
        <f t="shared" ref="E682:K682" si="137">SUM(E683:E686)</f>
        <v>8</v>
      </c>
      <c r="F682" s="35">
        <f t="shared" si="137"/>
        <v>3</v>
      </c>
      <c r="G682" s="35">
        <f t="shared" si="137"/>
        <v>1</v>
      </c>
      <c r="H682" s="35" t="s">
        <v>11</v>
      </c>
      <c r="I682" s="35">
        <f t="shared" si="137"/>
        <v>1</v>
      </c>
      <c r="J682" s="35">
        <f t="shared" si="137"/>
        <v>3</v>
      </c>
      <c r="K682" s="28">
        <f t="shared" si="137"/>
        <v>7</v>
      </c>
    </row>
    <row r="683" spans="1:11" ht="19.5" customHeight="1" x14ac:dyDescent="0.2">
      <c r="C683" s="1" t="s">
        <v>396</v>
      </c>
      <c r="D683" s="10">
        <f t="shared" si="136"/>
        <v>19</v>
      </c>
      <c r="E683" s="12">
        <v>7</v>
      </c>
      <c r="F683" s="12">
        <v>3</v>
      </c>
      <c r="G683" s="11">
        <v>1</v>
      </c>
      <c r="H683" s="12" t="s">
        <v>11</v>
      </c>
      <c r="I683" s="12">
        <v>1</v>
      </c>
      <c r="J683" s="11">
        <v>2</v>
      </c>
      <c r="K683" s="13">
        <v>5</v>
      </c>
    </row>
    <row r="684" spans="1:11" ht="19.5" customHeight="1" x14ac:dyDescent="0.2">
      <c r="C684" s="1" t="s">
        <v>397</v>
      </c>
      <c r="D684" s="10">
        <f t="shared" si="136"/>
        <v>1</v>
      </c>
      <c r="E684" s="12">
        <v>1</v>
      </c>
      <c r="F684" s="12" t="s">
        <v>11</v>
      </c>
      <c r="G684" s="12" t="s">
        <v>11</v>
      </c>
      <c r="H684" s="12" t="s">
        <v>11</v>
      </c>
      <c r="I684" s="12" t="s">
        <v>11</v>
      </c>
      <c r="J684" s="12" t="s">
        <v>11</v>
      </c>
      <c r="K684" s="15" t="s">
        <v>11</v>
      </c>
    </row>
    <row r="685" spans="1:11" ht="19.5" customHeight="1" x14ac:dyDescent="0.2">
      <c r="C685" s="1" t="s">
        <v>398</v>
      </c>
      <c r="D685" s="10">
        <f t="shared" si="136"/>
        <v>2</v>
      </c>
      <c r="E685" s="12" t="s">
        <v>11</v>
      </c>
      <c r="F685" s="12" t="s">
        <v>11</v>
      </c>
      <c r="G685" s="12" t="s">
        <v>11</v>
      </c>
      <c r="H685" s="12" t="s">
        <v>11</v>
      </c>
      <c r="I685" s="12" t="s">
        <v>11</v>
      </c>
      <c r="J685" s="11">
        <v>1</v>
      </c>
      <c r="K685" s="15">
        <v>1</v>
      </c>
    </row>
    <row r="686" spans="1:11" ht="19.5" customHeight="1" x14ac:dyDescent="0.2">
      <c r="C686" s="2" t="s">
        <v>399</v>
      </c>
      <c r="D686" s="10">
        <f t="shared" si="136"/>
        <v>1</v>
      </c>
      <c r="E686" s="12" t="s">
        <v>11</v>
      </c>
      <c r="F686" s="12" t="s">
        <v>11</v>
      </c>
      <c r="G686" s="12" t="s">
        <v>11</v>
      </c>
      <c r="H686" s="12" t="s">
        <v>11</v>
      </c>
      <c r="I686" s="12" t="s">
        <v>11</v>
      </c>
      <c r="J686" s="12" t="s">
        <v>11</v>
      </c>
      <c r="K686" s="15">
        <v>1</v>
      </c>
    </row>
    <row r="687" spans="1:11" ht="24.2" customHeight="1" x14ac:dyDescent="0.2">
      <c r="A687" s="27" t="s">
        <v>420</v>
      </c>
      <c r="B687" s="5"/>
      <c r="C687" s="5"/>
      <c r="D687" s="14">
        <f>SUM(D688,D689,D700,D708,D713,D716)</f>
        <v>54</v>
      </c>
      <c r="E687" s="14">
        <f>SUM(E689,E700,E708,E713,E716)</f>
        <v>8</v>
      </c>
      <c r="F687" s="14">
        <f>SUM(F689,F700,F708,F713,F716)</f>
        <v>7</v>
      </c>
      <c r="G687" s="14">
        <f>SUM(G689,G700,G708,G713,G716)</f>
        <v>9</v>
      </c>
      <c r="H687" s="14">
        <f>SUM(H688,H689,H700,H708,H713,H716)</f>
        <v>9</v>
      </c>
      <c r="I687" s="14">
        <f>SUM(I688,I689,I700,I708,I713,I716)</f>
        <v>8</v>
      </c>
      <c r="J687" s="14">
        <f>SUM(J689,J700,J708,J713,J716)</f>
        <v>7</v>
      </c>
      <c r="K687" s="31">
        <f>SUM(K689,K700,K708,K713,K716)</f>
        <v>6</v>
      </c>
    </row>
    <row r="688" spans="1:11" ht="24.2" customHeight="1" x14ac:dyDescent="0.2">
      <c r="A688" s="27"/>
      <c r="B688" s="5" t="s">
        <v>419</v>
      </c>
      <c r="D688" s="14">
        <f>SUM(E688:K688)</f>
        <v>2</v>
      </c>
      <c r="E688" s="12" t="s">
        <v>11</v>
      </c>
      <c r="F688" s="12" t="s">
        <v>11</v>
      </c>
      <c r="G688" s="12" t="s">
        <v>11</v>
      </c>
      <c r="H688" s="14">
        <v>1</v>
      </c>
      <c r="I688" s="14">
        <v>1</v>
      </c>
      <c r="J688" s="12" t="s">
        <v>11</v>
      </c>
      <c r="K688" s="15" t="s">
        <v>11</v>
      </c>
    </row>
    <row r="689" spans="1:12" ht="24.2" customHeight="1" x14ac:dyDescent="0.2">
      <c r="B689" s="4" t="s">
        <v>418</v>
      </c>
      <c r="D689" s="14">
        <f t="shared" ref="D689" si="138">SUM(E689:K689)</f>
        <v>2</v>
      </c>
      <c r="E689" s="14" t="s">
        <v>11</v>
      </c>
      <c r="F689" s="10">
        <f t="shared" ref="F689:K689" si="139">SUM(F690:F691)</f>
        <v>1</v>
      </c>
      <c r="G689" s="14" t="s">
        <v>11</v>
      </c>
      <c r="H689" s="14" t="s">
        <v>11</v>
      </c>
      <c r="I689" s="14" t="s">
        <v>11</v>
      </c>
      <c r="J689" s="14" t="s">
        <v>11</v>
      </c>
      <c r="K689" s="32">
        <f t="shared" si="139"/>
        <v>1</v>
      </c>
    </row>
    <row r="690" spans="1:12" ht="19.5" customHeight="1" x14ac:dyDescent="0.2">
      <c r="B690" s="4"/>
      <c r="C690" s="2" t="s">
        <v>400</v>
      </c>
      <c r="D690" s="10">
        <f t="shared" ref="D690:D716" si="140">SUM(E690:K690)</f>
        <v>1</v>
      </c>
      <c r="E690" s="12" t="s">
        <v>11</v>
      </c>
      <c r="F690" s="12" t="s">
        <v>11</v>
      </c>
      <c r="G690" s="12" t="s">
        <v>11</v>
      </c>
      <c r="H690" s="12" t="s">
        <v>11</v>
      </c>
      <c r="I690" s="12" t="s">
        <v>11</v>
      </c>
      <c r="J690" s="12" t="s">
        <v>11</v>
      </c>
      <c r="K690" s="39">
        <v>1</v>
      </c>
    </row>
    <row r="691" spans="1:12" ht="19.5" customHeight="1" x14ac:dyDescent="0.2">
      <c r="B691" s="4"/>
      <c r="C691" s="2" t="s">
        <v>401</v>
      </c>
      <c r="D691" s="10">
        <f t="shared" si="140"/>
        <v>1</v>
      </c>
      <c r="E691" s="12" t="s">
        <v>11</v>
      </c>
      <c r="F691" s="35">
        <v>1</v>
      </c>
      <c r="G691" s="12" t="s">
        <v>11</v>
      </c>
      <c r="H691" s="12" t="s">
        <v>11</v>
      </c>
      <c r="I691" s="12" t="s">
        <v>11</v>
      </c>
      <c r="J691" s="12" t="s">
        <v>11</v>
      </c>
      <c r="K691" s="15" t="s">
        <v>11</v>
      </c>
    </row>
    <row r="692" spans="1:12" ht="24.75" customHeight="1" x14ac:dyDescent="0.2">
      <c r="A692" s="48" t="s">
        <v>10</v>
      </c>
      <c r="B692" s="48"/>
      <c r="C692" s="48"/>
      <c r="D692" s="48"/>
      <c r="E692" s="48"/>
      <c r="F692" s="48"/>
      <c r="G692" s="48"/>
      <c r="H692" s="48"/>
      <c r="I692" s="48"/>
      <c r="J692" s="48"/>
      <c r="K692" s="48"/>
    </row>
    <row r="693" spans="1:12" ht="24.75" customHeight="1" x14ac:dyDescent="0.2">
      <c r="A693" s="48" t="s">
        <v>522</v>
      </c>
      <c r="B693" s="48"/>
      <c r="C693" s="48"/>
      <c r="D693" s="48"/>
      <c r="E693" s="48"/>
      <c r="F693" s="48"/>
      <c r="G693" s="48"/>
      <c r="H693" s="48"/>
      <c r="I693" s="48"/>
      <c r="J693" s="48"/>
      <c r="K693" s="48"/>
    </row>
    <row r="694" spans="1:12" ht="24.2" customHeight="1" x14ac:dyDescent="0.2">
      <c r="C694" s="3"/>
      <c r="D694" s="3"/>
      <c r="E694" s="3"/>
      <c r="F694" s="3"/>
      <c r="G694" s="3"/>
      <c r="H694" s="3"/>
      <c r="I694" s="3"/>
      <c r="J694" s="3"/>
      <c r="K694" s="3"/>
    </row>
    <row r="695" spans="1:12" s="5" customFormat="1" ht="27.2" customHeight="1" x14ac:dyDescent="0.2">
      <c r="A695" s="49" t="s">
        <v>523</v>
      </c>
      <c r="B695" s="49"/>
      <c r="C695" s="50"/>
      <c r="D695" s="55" t="s">
        <v>0</v>
      </c>
      <c r="E695" s="56"/>
      <c r="F695" s="56"/>
      <c r="G695" s="56"/>
      <c r="H695" s="56"/>
      <c r="I695" s="56"/>
      <c r="J695" s="56"/>
      <c r="K695" s="56"/>
      <c r="L695" s="4"/>
    </row>
    <row r="696" spans="1:12" s="5" customFormat="1" ht="27.2" customHeight="1" x14ac:dyDescent="0.2">
      <c r="A696" s="51"/>
      <c r="B696" s="51"/>
      <c r="C696" s="52"/>
      <c r="D696" s="57" t="s">
        <v>1</v>
      </c>
      <c r="E696" s="60" t="s">
        <v>2</v>
      </c>
      <c r="F696" s="56"/>
      <c r="G696" s="56"/>
      <c r="H696" s="56"/>
      <c r="I696" s="56"/>
      <c r="J696" s="56"/>
      <c r="K696" s="56"/>
      <c r="L696" s="4"/>
    </row>
    <row r="697" spans="1:12" s="5" customFormat="1" ht="25.5" customHeight="1" x14ac:dyDescent="0.2">
      <c r="A697" s="51"/>
      <c r="B697" s="51"/>
      <c r="C697" s="52"/>
      <c r="D697" s="58"/>
      <c r="E697" s="61" t="s">
        <v>3</v>
      </c>
      <c r="F697" s="61" t="s">
        <v>4</v>
      </c>
      <c r="G697" s="61" t="s">
        <v>5</v>
      </c>
      <c r="H697" s="61" t="s">
        <v>6</v>
      </c>
      <c r="I697" s="61" t="s">
        <v>7</v>
      </c>
      <c r="J697" s="61" t="s">
        <v>8</v>
      </c>
      <c r="K697" s="60" t="s">
        <v>9</v>
      </c>
      <c r="L697" s="4"/>
    </row>
    <row r="698" spans="1:12" s="5" customFormat="1" ht="25.5" customHeight="1" x14ac:dyDescent="0.2">
      <c r="A698" s="53"/>
      <c r="B698" s="53"/>
      <c r="C698" s="54"/>
      <c r="D698" s="59"/>
      <c r="E698" s="62"/>
      <c r="F698" s="62"/>
      <c r="G698" s="62"/>
      <c r="H698" s="62"/>
      <c r="I698" s="62"/>
      <c r="J698" s="62"/>
      <c r="K698" s="63"/>
      <c r="L698" s="4"/>
    </row>
    <row r="699" spans="1:12" s="5" customFormat="1" ht="10.35" customHeight="1" x14ac:dyDescent="0.2">
      <c r="A699" s="40"/>
      <c r="B699" s="40"/>
      <c r="C699" s="41"/>
      <c r="D699" s="42"/>
      <c r="E699" s="43"/>
      <c r="F699" s="43"/>
      <c r="G699" s="43"/>
      <c r="H699" s="43"/>
      <c r="I699" s="43"/>
      <c r="J699" s="43"/>
      <c r="K699" s="44"/>
      <c r="L699" s="4"/>
    </row>
    <row r="700" spans="1:12" ht="24.2" customHeight="1" x14ac:dyDescent="0.2">
      <c r="B700" s="4" t="s">
        <v>417</v>
      </c>
      <c r="D700" s="14">
        <f t="shared" si="140"/>
        <v>15</v>
      </c>
      <c r="E700" s="10">
        <f t="shared" ref="E700:K700" si="141">SUM(E701:E707)</f>
        <v>2</v>
      </c>
      <c r="F700" s="10">
        <f t="shared" si="141"/>
        <v>3</v>
      </c>
      <c r="G700" s="10">
        <f t="shared" si="141"/>
        <v>2</v>
      </c>
      <c r="H700" s="10">
        <f t="shared" si="141"/>
        <v>3</v>
      </c>
      <c r="I700" s="10">
        <f t="shared" si="141"/>
        <v>1</v>
      </c>
      <c r="J700" s="10">
        <f t="shared" si="141"/>
        <v>3</v>
      </c>
      <c r="K700" s="32">
        <f t="shared" si="141"/>
        <v>1</v>
      </c>
    </row>
    <row r="701" spans="1:12" ht="20.100000000000001" customHeight="1" x14ac:dyDescent="0.2">
      <c r="C701" s="1" t="s">
        <v>402</v>
      </c>
      <c r="D701" s="10">
        <f t="shared" si="140"/>
        <v>4</v>
      </c>
      <c r="E701" s="12" t="s">
        <v>11</v>
      </c>
      <c r="F701" s="12">
        <v>1</v>
      </c>
      <c r="G701" s="12" t="s">
        <v>11</v>
      </c>
      <c r="H701" s="12">
        <v>1</v>
      </c>
      <c r="I701" s="12">
        <v>1</v>
      </c>
      <c r="J701" s="12">
        <v>1</v>
      </c>
      <c r="K701" s="15" t="s">
        <v>11</v>
      </c>
    </row>
    <row r="702" spans="1:12" ht="20.100000000000001" customHeight="1" x14ac:dyDescent="0.2">
      <c r="C702" s="1" t="s">
        <v>403</v>
      </c>
      <c r="D702" s="10">
        <f t="shared" si="140"/>
        <v>4</v>
      </c>
      <c r="E702" s="12">
        <v>1</v>
      </c>
      <c r="F702" s="12">
        <v>2</v>
      </c>
      <c r="G702" s="12" t="s">
        <v>11</v>
      </c>
      <c r="H702" s="12">
        <v>1</v>
      </c>
      <c r="I702" s="12" t="s">
        <v>11</v>
      </c>
      <c r="J702" s="12" t="s">
        <v>11</v>
      </c>
      <c r="K702" s="15" t="s">
        <v>11</v>
      </c>
    </row>
    <row r="703" spans="1:12" ht="20.100000000000001" customHeight="1" x14ac:dyDescent="0.2">
      <c r="C703" s="1" t="s">
        <v>404</v>
      </c>
      <c r="D703" s="10">
        <f t="shared" si="140"/>
        <v>1</v>
      </c>
      <c r="E703" s="12" t="s">
        <v>11</v>
      </c>
      <c r="F703" s="12" t="s">
        <v>11</v>
      </c>
      <c r="G703" s="12" t="s">
        <v>11</v>
      </c>
      <c r="H703" s="12" t="s">
        <v>11</v>
      </c>
      <c r="I703" s="12" t="s">
        <v>11</v>
      </c>
      <c r="J703" s="12" t="s">
        <v>11</v>
      </c>
      <c r="K703" s="15">
        <v>1</v>
      </c>
    </row>
    <row r="704" spans="1:12" ht="20.100000000000001" customHeight="1" x14ac:dyDescent="0.2">
      <c r="C704" s="1" t="s">
        <v>405</v>
      </c>
      <c r="D704" s="10">
        <f t="shared" si="140"/>
        <v>2</v>
      </c>
      <c r="E704" s="12" t="s">
        <v>11</v>
      </c>
      <c r="F704" s="12" t="s">
        <v>11</v>
      </c>
      <c r="G704" s="12" t="s">
        <v>11</v>
      </c>
      <c r="H704" s="12">
        <v>1</v>
      </c>
      <c r="I704" s="12" t="s">
        <v>11</v>
      </c>
      <c r="J704" s="12">
        <v>1</v>
      </c>
      <c r="K704" s="15" t="s">
        <v>11</v>
      </c>
    </row>
    <row r="705" spans="1:11" ht="20.100000000000001" customHeight="1" x14ac:dyDescent="0.2">
      <c r="C705" s="1" t="s">
        <v>406</v>
      </c>
      <c r="D705" s="10">
        <f t="shared" si="140"/>
        <v>1</v>
      </c>
      <c r="E705" s="12" t="s">
        <v>11</v>
      </c>
      <c r="F705" s="12" t="s">
        <v>11</v>
      </c>
      <c r="G705" s="12">
        <v>1</v>
      </c>
      <c r="H705" s="12" t="s">
        <v>11</v>
      </c>
      <c r="I705" s="12" t="s">
        <v>11</v>
      </c>
      <c r="J705" s="12" t="s">
        <v>11</v>
      </c>
      <c r="K705" s="15" t="s">
        <v>11</v>
      </c>
    </row>
    <row r="706" spans="1:11" ht="20.100000000000001" customHeight="1" x14ac:dyDescent="0.2">
      <c r="C706" s="1" t="s">
        <v>214</v>
      </c>
      <c r="D706" s="10">
        <f t="shared" si="140"/>
        <v>2</v>
      </c>
      <c r="E706" s="12">
        <v>1</v>
      </c>
      <c r="F706" s="12" t="s">
        <v>11</v>
      </c>
      <c r="G706" s="12" t="s">
        <v>11</v>
      </c>
      <c r="H706" s="12" t="s">
        <v>11</v>
      </c>
      <c r="I706" s="12" t="s">
        <v>11</v>
      </c>
      <c r="J706" s="12">
        <v>1</v>
      </c>
      <c r="K706" s="15" t="s">
        <v>11</v>
      </c>
    </row>
    <row r="707" spans="1:11" ht="20.100000000000001" customHeight="1" x14ac:dyDescent="0.2">
      <c r="C707" s="1" t="s">
        <v>407</v>
      </c>
      <c r="D707" s="10">
        <f t="shared" si="140"/>
        <v>1</v>
      </c>
      <c r="E707" s="12" t="s">
        <v>11</v>
      </c>
      <c r="F707" s="12" t="s">
        <v>11</v>
      </c>
      <c r="G707" s="12">
        <v>1</v>
      </c>
      <c r="H707" s="12" t="s">
        <v>11</v>
      </c>
      <c r="I707" s="12" t="s">
        <v>11</v>
      </c>
      <c r="J707" s="12" t="s">
        <v>11</v>
      </c>
      <c r="K707" s="15" t="s">
        <v>11</v>
      </c>
    </row>
    <row r="708" spans="1:11" ht="24.2" customHeight="1" x14ac:dyDescent="0.2">
      <c r="B708" s="4" t="s">
        <v>416</v>
      </c>
      <c r="D708" s="14">
        <f t="shared" ref="D708:D712" si="142">SUM(E708:K708)</f>
        <v>12</v>
      </c>
      <c r="E708" s="14" t="s">
        <v>11</v>
      </c>
      <c r="F708" s="10">
        <f t="shared" ref="F708:J708" si="143">SUM(F709:F712)</f>
        <v>2</v>
      </c>
      <c r="G708" s="14">
        <f t="shared" si="143"/>
        <v>3</v>
      </c>
      <c r="H708" s="14">
        <f t="shared" si="143"/>
        <v>2</v>
      </c>
      <c r="I708" s="14">
        <f t="shared" si="143"/>
        <v>2</v>
      </c>
      <c r="J708" s="14">
        <f t="shared" si="143"/>
        <v>3</v>
      </c>
      <c r="K708" s="31" t="s">
        <v>11</v>
      </c>
    </row>
    <row r="709" spans="1:11" ht="20.100000000000001" customHeight="1" x14ac:dyDescent="0.2">
      <c r="C709" s="1" t="s">
        <v>408</v>
      </c>
      <c r="D709" s="10">
        <f t="shared" si="142"/>
        <v>2</v>
      </c>
      <c r="E709" s="12" t="s">
        <v>11</v>
      </c>
      <c r="F709" s="12">
        <v>1</v>
      </c>
      <c r="G709" s="12">
        <v>1</v>
      </c>
      <c r="H709" s="12" t="s">
        <v>11</v>
      </c>
      <c r="I709" s="12" t="s">
        <v>11</v>
      </c>
      <c r="J709" s="12" t="s">
        <v>11</v>
      </c>
      <c r="K709" s="15" t="s">
        <v>11</v>
      </c>
    </row>
    <row r="710" spans="1:11" ht="20.100000000000001" customHeight="1" x14ac:dyDescent="0.2">
      <c r="C710" s="1" t="s">
        <v>409</v>
      </c>
      <c r="D710" s="10">
        <f t="shared" si="142"/>
        <v>4</v>
      </c>
      <c r="E710" s="12" t="s">
        <v>11</v>
      </c>
      <c r="F710" s="12" t="s">
        <v>11</v>
      </c>
      <c r="G710" s="12">
        <v>2</v>
      </c>
      <c r="H710" s="12" t="s">
        <v>11</v>
      </c>
      <c r="I710" s="12">
        <v>1</v>
      </c>
      <c r="J710" s="12">
        <v>1</v>
      </c>
      <c r="K710" s="15" t="s">
        <v>11</v>
      </c>
    </row>
    <row r="711" spans="1:11" ht="20.100000000000001" customHeight="1" x14ac:dyDescent="0.2">
      <c r="C711" s="1" t="s">
        <v>410</v>
      </c>
      <c r="D711" s="10">
        <f t="shared" si="142"/>
        <v>1</v>
      </c>
      <c r="E711" s="12" t="s">
        <v>11</v>
      </c>
      <c r="F711" s="12" t="s">
        <v>11</v>
      </c>
      <c r="G711" s="12" t="s">
        <v>11</v>
      </c>
      <c r="H711" s="12">
        <v>1</v>
      </c>
      <c r="I711" s="12" t="s">
        <v>11</v>
      </c>
      <c r="J711" s="12" t="s">
        <v>11</v>
      </c>
      <c r="K711" s="15" t="s">
        <v>11</v>
      </c>
    </row>
    <row r="712" spans="1:11" ht="20.100000000000001" customHeight="1" x14ac:dyDescent="0.2">
      <c r="C712" s="1" t="s">
        <v>411</v>
      </c>
      <c r="D712" s="10">
        <f t="shared" si="142"/>
        <v>5</v>
      </c>
      <c r="E712" s="12" t="s">
        <v>11</v>
      </c>
      <c r="F712" s="12">
        <v>1</v>
      </c>
      <c r="G712" s="12" t="s">
        <v>11</v>
      </c>
      <c r="H712" s="12">
        <v>1</v>
      </c>
      <c r="I712" s="12">
        <v>1</v>
      </c>
      <c r="J712" s="12">
        <v>2</v>
      </c>
      <c r="K712" s="15" t="s">
        <v>11</v>
      </c>
    </row>
    <row r="713" spans="1:11" ht="24.2" customHeight="1" x14ac:dyDescent="0.2">
      <c r="B713" s="4" t="s">
        <v>415</v>
      </c>
      <c r="D713" s="14">
        <f t="shared" si="140"/>
        <v>2</v>
      </c>
      <c r="E713" s="14" t="s">
        <v>11</v>
      </c>
      <c r="F713" s="35" t="s">
        <v>11</v>
      </c>
      <c r="G713" s="14" t="s">
        <v>11</v>
      </c>
      <c r="H713" s="10">
        <f t="shared" ref="H713:K713" si="144">SUM(H714:H715)</f>
        <v>1</v>
      </c>
      <c r="I713" s="14" t="s">
        <v>11</v>
      </c>
      <c r="J713" s="14" t="s">
        <v>11</v>
      </c>
      <c r="K713" s="32">
        <f t="shared" si="144"/>
        <v>1</v>
      </c>
    </row>
    <row r="714" spans="1:11" ht="20.100000000000001" customHeight="1" x14ac:dyDescent="0.2">
      <c r="C714" s="1" t="s">
        <v>412</v>
      </c>
      <c r="D714" s="10">
        <f t="shared" si="140"/>
        <v>1</v>
      </c>
      <c r="E714" s="12" t="s">
        <v>11</v>
      </c>
      <c r="F714" s="12" t="s">
        <v>11</v>
      </c>
      <c r="G714" s="12" t="s">
        <v>11</v>
      </c>
      <c r="H714" s="12" t="s">
        <v>11</v>
      </c>
      <c r="I714" s="12" t="s">
        <v>11</v>
      </c>
      <c r="J714" s="12" t="s">
        <v>11</v>
      </c>
      <c r="K714" s="15">
        <v>1</v>
      </c>
    </row>
    <row r="715" spans="1:11" ht="20.100000000000001" customHeight="1" x14ac:dyDescent="0.2">
      <c r="C715" s="1" t="s">
        <v>413</v>
      </c>
      <c r="D715" s="10">
        <f t="shared" si="140"/>
        <v>1</v>
      </c>
      <c r="E715" s="12" t="s">
        <v>11</v>
      </c>
      <c r="F715" s="12" t="s">
        <v>11</v>
      </c>
      <c r="G715" s="12" t="s">
        <v>11</v>
      </c>
      <c r="H715" s="12">
        <v>1</v>
      </c>
      <c r="I715" s="12" t="s">
        <v>11</v>
      </c>
      <c r="J715" s="12" t="s">
        <v>11</v>
      </c>
      <c r="K715" s="15" t="s">
        <v>11</v>
      </c>
    </row>
    <row r="716" spans="1:11" ht="24.2" customHeight="1" x14ac:dyDescent="0.2">
      <c r="B716" s="4" t="s">
        <v>414</v>
      </c>
      <c r="D716" s="14">
        <f t="shared" si="140"/>
        <v>21</v>
      </c>
      <c r="E716" s="10">
        <v>6</v>
      </c>
      <c r="F716" s="10">
        <v>1</v>
      </c>
      <c r="G716" s="10">
        <v>4</v>
      </c>
      <c r="H716" s="10">
        <v>2</v>
      </c>
      <c r="I716" s="10">
        <v>4</v>
      </c>
      <c r="J716" s="10">
        <v>1</v>
      </c>
      <c r="K716" s="27">
        <v>3</v>
      </c>
    </row>
    <row r="717" spans="1:11" ht="12.95" customHeight="1" x14ac:dyDescent="0.2">
      <c r="A717" s="21"/>
      <c r="B717" s="21"/>
      <c r="C717" s="22"/>
      <c r="D717" s="23"/>
      <c r="E717" s="24"/>
      <c r="F717" s="24"/>
      <c r="G717" s="24"/>
      <c r="H717" s="24"/>
      <c r="I717" s="24"/>
      <c r="J717" s="24"/>
      <c r="K717" s="25"/>
    </row>
    <row r="718" spans="1:11" ht="20.100000000000001" customHeight="1" x14ac:dyDescent="0.2">
      <c r="A718" s="2" t="s">
        <v>521</v>
      </c>
      <c r="D718" s="8"/>
      <c r="E718" s="13"/>
      <c r="F718" s="13"/>
      <c r="G718" s="13"/>
      <c r="H718" s="13"/>
      <c r="I718" s="13"/>
      <c r="J718" s="13"/>
      <c r="K718" s="13"/>
    </row>
    <row r="719" spans="1:11" ht="20.100000000000001" customHeight="1" x14ac:dyDescent="0.2">
      <c r="A719" s="26" t="s">
        <v>531</v>
      </c>
      <c r="C719" s="1"/>
      <c r="D719" s="8"/>
      <c r="E719" s="13"/>
      <c r="F719" s="13"/>
      <c r="G719" s="13"/>
      <c r="H719" s="13"/>
      <c r="I719" s="8"/>
      <c r="J719" s="8"/>
      <c r="K719" s="8"/>
    </row>
    <row r="720" spans="1:11" ht="20.100000000000001" customHeight="1" x14ac:dyDescent="0.2">
      <c r="C720" s="1"/>
      <c r="D720" s="8"/>
      <c r="E720" s="13"/>
      <c r="F720" s="13"/>
      <c r="G720" s="13"/>
      <c r="H720" s="13"/>
      <c r="I720" s="8"/>
      <c r="J720" s="8"/>
      <c r="K720" s="8"/>
    </row>
    <row r="721" spans="3:11" ht="20.100000000000001" customHeight="1" x14ac:dyDescent="0.2">
      <c r="C721" s="1"/>
      <c r="D721" s="8"/>
      <c r="E721" s="13"/>
      <c r="F721" s="13"/>
      <c r="G721" s="13"/>
      <c r="H721" s="13"/>
      <c r="I721" s="8"/>
      <c r="J721" s="8"/>
      <c r="K721" s="8"/>
    </row>
    <row r="722" spans="3:11" ht="20.100000000000001" customHeight="1" x14ac:dyDescent="0.2">
      <c r="C722" s="1"/>
      <c r="D722" s="8"/>
      <c r="E722" s="13"/>
      <c r="F722" s="13"/>
      <c r="G722" s="13"/>
      <c r="H722" s="13"/>
      <c r="I722" s="8"/>
      <c r="J722" s="8"/>
      <c r="K722" s="8"/>
    </row>
    <row r="723" spans="3:11" ht="20.100000000000001" customHeight="1" x14ac:dyDescent="0.2">
      <c r="C723" s="1"/>
      <c r="D723" s="8"/>
      <c r="E723" s="13"/>
      <c r="F723" s="13"/>
      <c r="G723" s="13"/>
      <c r="H723" s="13"/>
      <c r="I723" s="8"/>
      <c r="J723" s="8"/>
      <c r="K723" s="8"/>
    </row>
    <row r="724" spans="3:11" ht="20.100000000000001" customHeight="1" x14ac:dyDescent="0.2">
      <c r="C724" s="1"/>
      <c r="D724" s="8"/>
      <c r="E724" s="13"/>
      <c r="F724" s="13"/>
      <c r="G724" s="13"/>
      <c r="H724" s="13"/>
      <c r="I724" s="8"/>
      <c r="J724" s="8"/>
      <c r="K724" s="8"/>
    </row>
    <row r="725" spans="3:11" ht="20.100000000000001" customHeight="1" x14ac:dyDescent="0.2">
      <c r="C725" s="1"/>
      <c r="D725" s="8"/>
      <c r="E725" s="13"/>
      <c r="F725" s="13"/>
      <c r="G725" s="13"/>
      <c r="H725" s="13"/>
      <c r="I725" s="8"/>
      <c r="J725" s="8"/>
      <c r="K725" s="8"/>
    </row>
    <row r="726" spans="3:11" ht="20.100000000000001" customHeight="1" x14ac:dyDescent="0.2">
      <c r="C726" s="1"/>
      <c r="D726" s="8"/>
      <c r="E726" s="13"/>
      <c r="F726" s="13"/>
      <c r="G726" s="13"/>
      <c r="H726" s="13"/>
      <c r="I726" s="8"/>
      <c r="J726" s="8"/>
      <c r="K726" s="8"/>
    </row>
    <row r="727" spans="3:11" ht="20.100000000000001" customHeight="1" x14ac:dyDescent="0.2">
      <c r="C727" s="1"/>
      <c r="D727" s="8"/>
      <c r="E727" s="13"/>
      <c r="F727" s="13"/>
      <c r="G727" s="13"/>
      <c r="H727" s="13"/>
      <c r="I727" s="8"/>
      <c r="J727" s="8"/>
      <c r="K727" s="8"/>
    </row>
    <row r="728" spans="3:11" ht="20.100000000000001" customHeight="1" x14ac:dyDescent="0.2">
      <c r="C728" s="1"/>
      <c r="D728" s="8"/>
      <c r="E728" s="13"/>
      <c r="F728" s="13"/>
      <c r="G728" s="13"/>
      <c r="H728" s="13"/>
      <c r="I728" s="8"/>
      <c r="J728" s="8"/>
      <c r="K728" s="8"/>
    </row>
    <row r="729" spans="3:11" ht="20.100000000000001" customHeight="1" x14ac:dyDescent="0.2">
      <c r="C729" s="1"/>
      <c r="D729" s="8"/>
      <c r="E729" s="13"/>
      <c r="F729" s="13"/>
      <c r="G729" s="13"/>
      <c r="H729" s="13"/>
      <c r="I729" s="8"/>
      <c r="J729" s="8"/>
      <c r="K729" s="8"/>
    </row>
    <row r="730" spans="3:11" ht="20.100000000000001" customHeight="1" x14ac:dyDescent="0.2">
      <c r="C730" s="1"/>
      <c r="D730" s="8"/>
      <c r="E730" s="13"/>
      <c r="F730" s="13"/>
      <c r="G730" s="13"/>
      <c r="H730" s="13"/>
      <c r="I730" s="8"/>
      <c r="J730" s="8"/>
      <c r="K730" s="8"/>
    </row>
    <row r="731" spans="3:11" ht="20.100000000000001" customHeight="1" x14ac:dyDescent="0.2">
      <c r="C731" s="1"/>
      <c r="D731" s="8"/>
      <c r="E731" s="13"/>
      <c r="F731" s="13"/>
      <c r="G731" s="13"/>
      <c r="H731" s="13"/>
      <c r="I731" s="8"/>
      <c r="J731" s="8"/>
      <c r="K731" s="8"/>
    </row>
    <row r="732" spans="3:11" ht="20.100000000000001" customHeight="1" x14ac:dyDescent="0.2">
      <c r="C732" s="1"/>
      <c r="D732" s="8"/>
      <c r="E732" s="13"/>
      <c r="F732" s="13"/>
      <c r="G732" s="13"/>
      <c r="H732" s="13"/>
      <c r="I732" s="8"/>
      <c r="J732" s="8"/>
      <c r="K732" s="8"/>
    </row>
    <row r="733" spans="3:11" ht="20.100000000000001" customHeight="1" x14ac:dyDescent="0.2">
      <c r="C733" s="1"/>
      <c r="D733" s="8"/>
      <c r="E733" s="13"/>
      <c r="F733" s="13"/>
      <c r="G733" s="13"/>
      <c r="H733" s="13"/>
      <c r="I733" s="8"/>
      <c r="J733" s="8"/>
      <c r="K733" s="8"/>
    </row>
    <row r="734" spans="3:11" ht="20.100000000000001" customHeight="1" x14ac:dyDescent="0.2">
      <c r="C734" s="1"/>
      <c r="D734" s="8"/>
      <c r="E734" s="13"/>
      <c r="F734" s="13"/>
      <c r="G734" s="13"/>
      <c r="H734" s="13"/>
      <c r="I734" s="8"/>
      <c r="J734" s="8"/>
      <c r="K734" s="8"/>
    </row>
    <row r="735" spans="3:11" ht="20.100000000000001" customHeight="1" x14ac:dyDescent="0.2">
      <c r="C735" s="1"/>
      <c r="D735" s="8"/>
      <c r="E735" s="13"/>
      <c r="F735" s="13"/>
      <c r="G735" s="13"/>
      <c r="H735" s="13"/>
      <c r="I735" s="8"/>
      <c r="J735" s="8"/>
      <c r="K735" s="8"/>
    </row>
    <row r="736" spans="3:11" ht="20.100000000000001" customHeight="1" x14ac:dyDescent="0.2">
      <c r="C736" s="1"/>
      <c r="D736" s="8"/>
      <c r="E736" s="13"/>
      <c r="F736" s="13"/>
      <c r="G736" s="13"/>
      <c r="H736" s="13"/>
      <c r="I736" s="27"/>
      <c r="J736" s="27"/>
      <c r="K736" s="27"/>
    </row>
    <row r="737" spans="3:11" ht="20.100000000000001" customHeight="1" x14ac:dyDescent="0.2">
      <c r="C737" s="1"/>
      <c r="D737" s="1"/>
      <c r="E737" s="1"/>
      <c r="F737" s="1"/>
      <c r="G737" s="1"/>
      <c r="H737" s="1"/>
      <c r="I737" s="1"/>
      <c r="J737" s="1"/>
      <c r="K737" s="1"/>
    </row>
  </sheetData>
  <mergeCells count="234">
    <mergeCell ref="A41:K41"/>
    <mergeCell ref="A42:K42"/>
    <mergeCell ref="A44:C47"/>
    <mergeCell ref="D44:K44"/>
    <mergeCell ref="D45:D47"/>
    <mergeCell ref="E45:K45"/>
    <mergeCell ref="E46:E47"/>
    <mergeCell ref="F46:F47"/>
    <mergeCell ref="G46:G47"/>
    <mergeCell ref="H46:H47"/>
    <mergeCell ref="I46:I47"/>
    <mergeCell ref="J46:J47"/>
    <mergeCell ref="K46:K47"/>
    <mergeCell ref="I6:I7"/>
    <mergeCell ref="J6:J7"/>
    <mergeCell ref="K6:K7"/>
    <mergeCell ref="A1:K1"/>
    <mergeCell ref="A2:K2"/>
    <mergeCell ref="A4:C7"/>
    <mergeCell ref="D4:K4"/>
    <mergeCell ref="D5:D7"/>
    <mergeCell ref="E5:K5"/>
    <mergeCell ref="E6:E7"/>
    <mergeCell ref="F6:F7"/>
    <mergeCell ref="G6:G7"/>
    <mergeCell ref="H6:H7"/>
    <mergeCell ref="A164:K164"/>
    <mergeCell ref="A165:K165"/>
    <mergeCell ref="A167:C170"/>
    <mergeCell ref="D167:K167"/>
    <mergeCell ref="D168:D170"/>
    <mergeCell ref="E168:K168"/>
    <mergeCell ref="E169:E170"/>
    <mergeCell ref="F169:F170"/>
    <mergeCell ref="G169:G170"/>
    <mergeCell ref="H169:H170"/>
    <mergeCell ref="I169:I170"/>
    <mergeCell ref="J169:J170"/>
    <mergeCell ref="K169:K170"/>
    <mergeCell ref="A123:K123"/>
    <mergeCell ref="A124:K124"/>
    <mergeCell ref="A126:C129"/>
    <mergeCell ref="D126:K126"/>
    <mergeCell ref="D127:D129"/>
    <mergeCell ref="E127:K127"/>
    <mergeCell ref="E128:E129"/>
    <mergeCell ref="F128:F129"/>
    <mergeCell ref="G128:G129"/>
    <mergeCell ref="H128:H129"/>
    <mergeCell ref="I128:I129"/>
    <mergeCell ref="J128:J129"/>
    <mergeCell ref="K128:K129"/>
    <mergeCell ref="H493:H494"/>
    <mergeCell ref="I493:I494"/>
    <mergeCell ref="J493:J494"/>
    <mergeCell ref="K493:K494"/>
    <mergeCell ref="A529:K529"/>
    <mergeCell ref="A530:K530"/>
    <mergeCell ref="A532:C535"/>
    <mergeCell ref="D532:K532"/>
    <mergeCell ref="D533:D535"/>
    <mergeCell ref="E533:K533"/>
    <mergeCell ref="E534:E535"/>
    <mergeCell ref="F534:F535"/>
    <mergeCell ref="G534:G535"/>
    <mergeCell ref="H534:H535"/>
    <mergeCell ref="I534:I535"/>
    <mergeCell ref="J534:J535"/>
    <mergeCell ref="K534:K535"/>
    <mergeCell ref="A82:K82"/>
    <mergeCell ref="A83:K83"/>
    <mergeCell ref="A85:C88"/>
    <mergeCell ref="D85:K85"/>
    <mergeCell ref="D86:D88"/>
    <mergeCell ref="E86:K86"/>
    <mergeCell ref="E87:E88"/>
    <mergeCell ref="F87:F88"/>
    <mergeCell ref="G87:G88"/>
    <mergeCell ref="H87:H88"/>
    <mergeCell ref="I87:I88"/>
    <mergeCell ref="J87:J88"/>
    <mergeCell ref="K87:K88"/>
    <mergeCell ref="A205:K205"/>
    <mergeCell ref="A206:K206"/>
    <mergeCell ref="A208:C211"/>
    <mergeCell ref="D208:K208"/>
    <mergeCell ref="D209:D211"/>
    <mergeCell ref="E209:K209"/>
    <mergeCell ref="E210:E211"/>
    <mergeCell ref="F210:F211"/>
    <mergeCell ref="G210:G211"/>
    <mergeCell ref="H210:H211"/>
    <mergeCell ref="I210:I211"/>
    <mergeCell ref="J210:J211"/>
    <mergeCell ref="K210:K211"/>
    <mergeCell ref="A246:K246"/>
    <mergeCell ref="A247:K247"/>
    <mergeCell ref="A249:C252"/>
    <mergeCell ref="D249:K249"/>
    <mergeCell ref="D250:D252"/>
    <mergeCell ref="E250:K250"/>
    <mergeCell ref="E251:E252"/>
    <mergeCell ref="F251:F252"/>
    <mergeCell ref="G251:G252"/>
    <mergeCell ref="H251:H252"/>
    <mergeCell ref="I251:I252"/>
    <mergeCell ref="J251:J252"/>
    <mergeCell ref="K251:K252"/>
    <mergeCell ref="A286:K286"/>
    <mergeCell ref="A287:K287"/>
    <mergeCell ref="A289:C292"/>
    <mergeCell ref="D289:K289"/>
    <mergeCell ref="D290:D292"/>
    <mergeCell ref="E290:K290"/>
    <mergeCell ref="E291:E292"/>
    <mergeCell ref="F291:F292"/>
    <mergeCell ref="G291:G292"/>
    <mergeCell ref="H291:H292"/>
    <mergeCell ref="I291:I292"/>
    <mergeCell ref="J291:J292"/>
    <mergeCell ref="K291:K292"/>
    <mergeCell ref="A326:K326"/>
    <mergeCell ref="A327:K327"/>
    <mergeCell ref="A329:C332"/>
    <mergeCell ref="D329:K329"/>
    <mergeCell ref="D330:D332"/>
    <mergeCell ref="E330:K330"/>
    <mergeCell ref="E331:E332"/>
    <mergeCell ref="F331:F332"/>
    <mergeCell ref="G331:G332"/>
    <mergeCell ref="H331:H332"/>
    <mergeCell ref="I331:I332"/>
    <mergeCell ref="J331:J332"/>
    <mergeCell ref="K331:K332"/>
    <mergeCell ref="A366:K366"/>
    <mergeCell ref="A367:K367"/>
    <mergeCell ref="A369:C372"/>
    <mergeCell ref="D369:K369"/>
    <mergeCell ref="D370:D372"/>
    <mergeCell ref="E370:K370"/>
    <mergeCell ref="E371:E372"/>
    <mergeCell ref="F371:F372"/>
    <mergeCell ref="G371:G372"/>
    <mergeCell ref="H371:H372"/>
    <mergeCell ref="I371:I372"/>
    <mergeCell ref="J371:J372"/>
    <mergeCell ref="K371:K372"/>
    <mergeCell ref="A407:K407"/>
    <mergeCell ref="A408:K408"/>
    <mergeCell ref="A410:C413"/>
    <mergeCell ref="D410:K410"/>
    <mergeCell ref="D411:D413"/>
    <mergeCell ref="E411:K411"/>
    <mergeCell ref="E412:E413"/>
    <mergeCell ref="F412:F413"/>
    <mergeCell ref="G412:G413"/>
    <mergeCell ref="H412:H413"/>
    <mergeCell ref="I412:I413"/>
    <mergeCell ref="J412:J413"/>
    <mergeCell ref="K412:K413"/>
    <mergeCell ref="J575:J576"/>
    <mergeCell ref="K575:K576"/>
    <mergeCell ref="A447:K447"/>
    <mergeCell ref="A448:K448"/>
    <mergeCell ref="A450:C453"/>
    <mergeCell ref="D450:K450"/>
    <mergeCell ref="D451:D453"/>
    <mergeCell ref="E451:K451"/>
    <mergeCell ref="E452:E453"/>
    <mergeCell ref="F452:F453"/>
    <mergeCell ref="G452:G453"/>
    <mergeCell ref="H452:H453"/>
    <mergeCell ref="I452:I453"/>
    <mergeCell ref="J452:J453"/>
    <mergeCell ref="K452:K453"/>
    <mergeCell ref="A488:K488"/>
    <mergeCell ref="A489:K489"/>
    <mergeCell ref="A491:C494"/>
    <mergeCell ref="D491:K491"/>
    <mergeCell ref="D492:D494"/>
    <mergeCell ref="E492:K492"/>
    <mergeCell ref="E493:E494"/>
    <mergeCell ref="F493:F494"/>
    <mergeCell ref="G493:G494"/>
    <mergeCell ref="A570:K570"/>
    <mergeCell ref="A571:K571"/>
    <mergeCell ref="A610:K610"/>
    <mergeCell ref="A611:K611"/>
    <mergeCell ref="A613:C616"/>
    <mergeCell ref="D613:K613"/>
    <mergeCell ref="D614:D616"/>
    <mergeCell ref="E614:K614"/>
    <mergeCell ref="E615:E616"/>
    <mergeCell ref="F615:F616"/>
    <mergeCell ref="G615:G616"/>
    <mergeCell ref="H615:H616"/>
    <mergeCell ref="I615:I616"/>
    <mergeCell ref="J615:J616"/>
    <mergeCell ref="K615:K616"/>
    <mergeCell ref="A573:C576"/>
    <mergeCell ref="D573:K573"/>
    <mergeCell ref="D574:D576"/>
    <mergeCell ref="E574:K574"/>
    <mergeCell ref="E575:E576"/>
    <mergeCell ref="F575:F576"/>
    <mergeCell ref="G575:G576"/>
    <mergeCell ref="H575:H576"/>
    <mergeCell ref="I575:I576"/>
    <mergeCell ref="A651:K651"/>
    <mergeCell ref="A652:K652"/>
    <mergeCell ref="A654:C657"/>
    <mergeCell ref="D654:K654"/>
    <mergeCell ref="D655:D657"/>
    <mergeCell ref="E655:K655"/>
    <mergeCell ref="E656:E657"/>
    <mergeCell ref="F656:F657"/>
    <mergeCell ref="G656:G657"/>
    <mergeCell ref="H656:H657"/>
    <mergeCell ref="I656:I657"/>
    <mergeCell ref="J656:J657"/>
    <mergeCell ref="K656:K657"/>
    <mergeCell ref="A692:K692"/>
    <mergeCell ref="A693:K693"/>
    <mergeCell ref="A695:C698"/>
    <mergeCell ref="D695:K695"/>
    <mergeCell ref="D696:D698"/>
    <mergeCell ref="E696:K696"/>
    <mergeCell ref="E697:E698"/>
    <mergeCell ref="F697:F698"/>
    <mergeCell ref="G697:G698"/>
    <mergeCell ref="H697:H698"/>
    <mergeCell ref="I697:I698"/>
    <mergeCell ref="J697:J698"/>
    <mergeCell ref="K697:K69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rowBreaks count="5" manualBreakCount="5">
    <brk id="285" max="16383" man="1"/>
    <brk id="365" max="16383" man="1"/>
    <brk id="446" max="16383" man="1"/>
    <brk id="609" max="16383" man="1"/>
    <brk id="6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2019-09-04T15:27:55Z</cp:lastPrinted>
  <dcterms:created xsi:type="dcterms:W3CDTF">2017-11-21T15:17:52Z</dcterms:created>
  <dcterms:modified xsi:type="dcterms:W3CDTF">2020-01-14T15:02:41Z</dcterms:modified>
</cp:coreProperties>
</file>