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ardo\AppData\Local\Microsoft\Windows\INetCache\Content.Outlook\VRVVBL9F\"/>
    </mc:Choice>
  </mc:AlternateContent>
  <bookViews>
    <workbookView xWindow="0" yWindow="0" windowWidth="28800" windowHeight="13125"/>
  </bookViews>
  <sheets>
    <sheet name="341-01" sheetId="7" r:id="rId1"/>
  </sheets>
  <definedNames>
    <definedName name="_xlnm.Print_Area" localSheetId="0">'341-01'!$A$1:$D$731</definedName>
    <definedName name="_xlnm.Print_Titles" localSheetId="0">'341-01'!$1:$7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1" i="7" l="1"/>
  <c r="C711" i="7"/>
  <c r="B711" i="7"/>
  <c r="D708" i="7"/>
  <c r="D707" i="7" s="1"/>
  <c r="D703" i="7" s="1"/>
  <c r="C708" i="7"/>
  <c r="B708" i="7"/>
  <c r="B707" i="7" s="1"/>
  <c r="C707" i="7"/>
  <c r="C703" i="7" s="1"/>
  <c r="B703" i="7"/>
  <c r="D697" i="7"/>
  <c r="C697" i="7"/>
  <c r="C696" i="7" s="1"/>
  <c r="B697" i="7"/>
  <c r="D696" i="7"/>
  <c r="D694" i="7" s="1"/>
  <c r="B696" i="7"/>
  <c r="B694" i="7" s="1"/>
  <c r="C694" i="7"/>
  <c r="D691" i="7"/>
  <c r="D690" i="7" s="1"/>
  <c r="C691" i="7"/>
  <c r="B691" i="7"/>
  <c r="B690" i="7" s="1"/>
  <c r="B688" i="7" s="1"/>
  <c r="C690" i="7"/>
  <c r="C688" i="7" s="1"/>
  <c r="D688" i="7"/>
  <c r="D686" i="7"/>
  <c r="C686" i="7"/>
  <c r="C684" i="7" s="1"/>
  <c r="B686" i="7"/>
  <c r="D684" i="7"/>
  <c r="B684" i="7"/>
  <c r="D682" i="7"/>
  <c r="C682" i="7"/>
  <c r="C680" i="7" s="1"/>
  <c r="B682" i="7"/>
  <c r="D680" i="7"/>
  <c r="D679" i="7" s="1"/>
  <c r="B680" i="7"/>
  <c r="C679" i="7"/>
  <c r="D675" i="7"/>
  <c r="C675" i="7"/>
  <c r="B675" i="7"/>
  <c r="B670" i="7" s="1"/>
  <c r="B667" i="7" s="1"/>
  <c r="D671" i="7"/>
  <c r="C671" i="7"/>
  <c r="C670" i="7" s="1"/>
  <c r="C667" i="7" s="1"/>
  <c r="B671" i="7"/>
  <c r="D670" i="7"/>
  <c r="D667" i="7" s="1"/>
  <c r="D662" i="7"/>
  <c r="D661" i="7" s="1"/>
  <c r="C662" i="7"/>
  <c r="B662" i="7"/>
  <c r="B661" i="7" s="1"/>
  <c r="C661" i="7"/>
  <c r="D657" i="7"/>
  <c r="D655" i="7" s="1"/>
  <c r="D654" i="7" s="1"/>
  <c r="C657" i="7"/>
  <c r="B657" i="7"/>
  <c r="B655" i="7" s="1"/>
  <c r="C655" i="7"/>
  <c r="C654" i="7" s="1"/>
  <c r="B654" i="7"/>
  <c r="D650" i="7"/>
  <c r="C650" i="7"/>
  <c r="C648" i="7" s="1"/>
  <c r="B650" i="7"/>
  <c r="D648" i="7"/>
  <c r="D647" i="7" s="1"/>
  <c r="D646" i="7" s="1"/>
  <c r="D645" i="7" s="1"/>
  <c r="B648" i="7"/>
  <c r="B647" i="7" s="1"/>
  <c r="B646" i="7" s="1"/>
  <c r="B645" i="7" s="1"/>
  <c r="C647" i="7"/>
  <c r="C646" i="7" s="1"/>
  <c r="C645" i="7" s="1"/>
  <c r="D642" i="7"/>
  <c r="D641" i="7" s="1"/>
  <c r="C642" i="7"/>
  <c r="B642" i="7"/>
  <c r="B641" i="7" s="1"/>
  <c r="C641" i="7"/>
  <c r="D638" i="7"/>
  <c r="D637" i="7" s="1"/>
  <c r="C638" i="7"/>
  <c r="B638" i="7"/>
  <c r="B637" i="7" s="1"/>
  <c r="B636" i="7" s="1"/>
  <c r="B635" i="7" s="1"/>
  <c r="C637" i="7"/>
  <c r="C636" i="7" s="1"/>
  <c r="D636" i="7"/>
  <c r="D635" i="7" s="1"/>
  <c r="C635" i="7"/>
  <c r="D631" i="7"/>
  <c r="D630" i="7" s="1"/>
  <c r="C631" i="7"/>
  <c r="B631" i="7"/>
  <c r="B630" i="7" s="1"/>
  <c r="C630" i="7"/>
  <c r="D626" i="7"/>
  <c r="D625" i="7" s="1"/>
  <c r="D624" i="7" s="1"/>
  <c r="D623" i="7" s="1"/>
  <c r="C626" i="7"/>
  <c r="B626" i="7"/>
  <c r="B625" i="7" s="1"/>
  <c r="B624" i="7" s="1"/>
  <c r="B623" i="7" s="1"/>
  <c r="C625" i="7"/>
  <c r="C624" i="7" s="1"/>
  <c r="C623" i="7" s="1"/>
  <c r="D620" i="7"/>
  <c r="D619" i="7" s="1"/>
  <c r="D618" i="7" s="1"/>
  <c r="D617" i="7" s="1"/>
  <c r="C620" i="7"/>
  <c r="B620" i="7"/>
  <c r="B619" i="7" s="1"/>
  <c r="B618" i="7" s="1"/>
  <c r="B617" i="7" s="1"/>
  <c r="C619" i="7"/>
  <c r="C618" i="7" s="1"/>
  <c r="C617" i="7" s="1"/>
  <c r="D616" i="7"/>
  <c r="D610" i="7"/>
  <c r="C610" i="7"/>
  <c r="C604" i="7" s="1"/>
  <c r="C602" i="7" s="1"/>
  <c r="B610" i="7"/>
  <c r="D605" i="7"/>
  <c r="D604" i="7" s="1"/>
  <c r="D602" i="7" s="1"/>
  <c r="D601" i="7" s="1"/>
  <c r="C605" i="7"/>
  <c r="B605" i="7"/>
  <c r="B604" i="7" s="1"/>
  <c r="B602" i="7" s="1"/>
  <c r="D595" i="7"/>
  <c r="D593" i="7" s="1"/>
  <c r="C595" i="7"/>
  <c r="B595" i="7"/>
  <c r="B593" i="7" s="1"/>
  <c r="C593" i="7"/>
  <c r="D590" i="7"/>
  <c r="D588" i="7" s="1"/>
  <c r="D581" i="7" s="1"/>
  <c r="C590" i="7"/>
  <c r="C588" i="7" s="1"/>
  <c r="B590" i="7"/>
  <c r="B588" i="7" s="1"/>
  <c r="D585" i="7"/>
  <c r="C585" i="7"/>
  <c r="B585" i="7"/>
  <c r="B581" i="7" s="1"/>
  <c r="D582" i="7"/>
  <c r="C582" i="7"/>
  <c r="B582" i="7"/>
  <c r="D577" i="7"/>
  <c r="C577" i="7"/>
  <c r="C573" i="7" s="1"/>
  <c r="C570" i="7" s="1"/>
  <c r="B577" i="7"/>
  <c r="D574" i="7"/>
  <c r="D573" i="7" s="1"/>
  <c r="C574" i="7"/>
  <c r="B574" i="7"/>
  <c r="B573" i="7" s="1"/>
  <c r="B570" i="7" s="1"/>
  <c r="D570" i="7"/>
  <c r="D566" i="7"/>
  <c r="C566" i="7"/>
  <c r="C564" i="7" s="1"/>
  <c r="C561" i="7" s="1"/>
  <c r="B566" i="7"/>
  <c r="D564" i="7"/>
  <c r="D561" i="7" s="1"/>
  <c r="B564" i="7"/>
  <c r="B561" i="7" s="1"/>
  <c r="D556" i="7"/>
  <c r="D549" i="7" s="1"/>
  <c r="D547" i="7" s="1"/>
  <c r="D546" i="7" s="1"/>
  <c r="D545" i="7" s="1"/>
  <c r="C556" i="7"/>
  <c r="B556" i="7"/>
  <c r="D550" i="7"/>
  <c r="C550" i="7"/>
  <c r="C549" i="7" s="1"/>
  <c r="C547" i="7" s="1"/>
  <c r="B550" i="7"/>
  <c r="B549" i="7"/>
  <c r="B547" i="7" s="1"/>
  <c r="D541" i="7"/>
  <c r="D538" i="7" s="1"/>
  <c r="C541" i="7"/>
  <c r="B541" i="7"/>
  <c r="B538" i="7" s="1"/>
  <c r="C538" i="7"/>
  <c r="D534" i="7"/>
  <c r="D533" i="7" s="1"/>
  <c r="D530" i="7" s="1"/>
  <c r="C534" i="7"/>
  <c r="B534" i="7"/>
  <c r="B533" i="7" s="1"/>
  <c r="C533" i="7"/>
  <c r="C530" i="7" s="1"/>
  <c r="B530" i="7"/>
  <c r="D526" i="7"/>
  <c r="C526" i="7"/>
  <c r="C525" i="7" s="1"/>
  <c r="B526" i="7"/>
  <c r="D525" i="7"/>
  <c r="B525" i="7"/>
  <c r="D520" i="7"/>
  <c r="C520" i="7"/>
  <c r="C519" i="7" s="1"/>
  <c r="C517" i="7" s="1"/>
  <c r="C516" i="7" s="1"/>
  <c r="B520" i="7"/>
  <c r="D519" i="7"/>
  <c r="B519" i="7"/>
  <c r="B517" i="7" s="1"/>
  <c r="D513" i="7"/>
  <c r="C513" i="7"/>
  <c r="B513" i="7"/>
  <c r="D508" i="7"/>
  <c r="C508" i="7"/>
  <c r="C505" i="7" s="1"/>
  <c r="B508" i="7"/>
  <c r="D505" i="7"/>
  <c r="B505" i="7"/>
  <c r="D501" i="7"/>
  <c r="C501" i="7"/>
  <c r="C498" i="7" s="1"/>
  <c r="B501" i="7"/>
  <c r="B498" i="7" s="1"/>
  <c r="D498" i="7"/>
  <c r="D495" i="7"/>
  <c r="C495" i="7"/>
  <c r="B495" i="7"/>
  <c r="D492" i="7"/>
  <c r="D488" i="7" s="1"/>
  <c r="C492" i="7"/>
  <c r="B492" i="7"/>
  <c r="B488" i="7" s="1"/>
  <c r="C488" i="7"/>
  <c r="C487" i="7" s="1"/>
  <c r="C479" i="7" s="1"/>
  <c r="D484" i="7"/>
  <c r="C484" i="7"/>
  <c r="C480" i="7" s="1"/>
  <c r="B484" i="7"/>
  <c r="D480" i="7"/>
  <c r="B480" i="7"/>
  <c r="D475" i="7"/>
  <c r="C475" i="7"/>
  <c r="B475" i="7"/>
  <c r="D472" i="7"/>
  <c r="D471" i="7" s="1"/>
  <c r="C472" i="7"/>
  <c r="B472" i="7"/>
  <c r="B471" i="7" s="1"/>
  <c r="C471" i="7"/>
  <c r="D466" i="7"/>
  <c r="C466" i="7"/>
  <c r="B466" i="7"/>
  <c r="D461" i="7"/>
  <c r="C461" i="7"/>
  <c r="C460" i="7" s="1"/>
  <c r="C458" i="7" s="1"/>
  <c r="C457" i="7" s="1"/>
  <c r="B461" i="7"/>
  <c r="D460" i="7"/>
  <c r="D458" i="7" s="1"/>
  <c r="B460" i="7"/>
  <c r="B458" i="7" s="1"/>
  <c r="B457" i="7" s="1"/>
  <c r="D454" i="7"/>
  <c r="C454" i="7"/>
  <c r="B454" i="7"/>
  <c r="D447" i="7"/>
  <c r="D446" i="7" s="1"/>
  <c r="D445" i="7" s="1"/>
  <c r="C447" i="7"/>
  <c r="B447" i="7"/>
  <c r="B446" i="7" s="1"/>
  <c r="B445" i="7" s="1"/>
  <c r="B444" i="7" s="1"/>
  <c r="C446" i="7"/>
  <c r="C445" i="7" s="1"/>
  <c r="D440" i="7"/>
  <c r="C440" i="7"/>
  <c r="B440" i="7"/>
  <c r="D437" i="7"/>
  <c r="C437" i="7"/>
  <c r="B437" i="7"/>
  <c r="D436" i="7"/>
  <c r="C436" i="7"/>
  <c r="C433" i="7" s="1"/>
  <c r="B436" i="7"/>
  <c r="D435" i="7"/>
  <c r="C435" i="7"/>
  <c r="B435" i="7"/>
  <c r="B434" i="7" s="1"/>
  <c r="C434" i="7"/>
  <c r="D433" i="7"/>
  <c r="D429" i="7" s="1"/>
  <c r="B433" i="7"/>
  <c r="B429" i="7" s="1"/>
  <c r="C432" i="7"/>
  <c r="C429" i="7"/>
  <c r="D422" i="7"/>
  <c r="C422" i="7"/>
  <c r="C419" i="7" s="1"/>
  <c r="B422" i="7"/>
  <c r="D420" i="7"/>
  <c r="D419" i="7" s="1"/>
  <c r="C420" i="7"/>
  <c r="B420" i="7"/>
  <c r="B419" i="7" s="1"/>
  <c r="D416" i="7"/>
  <c r="C416" i="7"/>
  <c r="B416" i="7"/>
  <c r="D415" i="7"/>
  <c r="B415" i="7"/>
  <c r="D414" i="7"/>
  <c r="D413" i="7" s="1"/>
  <c r="C414" i="7"/>
  <c r="D409" i="7"/>
  <c r="D406" i="7" s="1"/>
  <c r="D403" i="7" s="1"/>
  <c r="D402" i="7" s="1"/>
  <c r="C409" i="7"/>
  <c r="B409" i="7"/>
  <c r="B406" i="7" s="1"/>
  <c r="B405" i="7" s="1"/>
  <c r="C406" i="7"/>
  <c r="D405" i="7"/>
  <c r="D404" i="7"/>
  <c r="B404" i="7"/>
  <c r="D392" i="7"/>
  <c r="D391" i="7" s="1"/>
  <c r="C392" i="7"/>
  <c r="B392" i="7"/>
  <c r="B391" i="7" s="1"/>
  <c r="C391" i="7"/>
  <c r="D386" i="7"/>
  <c r="C386" i="7"/>
  <c r="B386" i="7"/>
  <c r="B385" i="7" s="1"/>
  <c r="C385" i="7"/>
  <c r="D382" i="7"/>
  <c r="D378" i="7" s="1"/>
  <c r="C382" i="7"/>
  <c r="B382" i="7"/>
  <c r="D379" i="7"/>
  <c r="C379" i="7"/>
  <c r="B379" i="7"/>
  <c r="B378" i="7"/>
  <c r="D372" i="7"/>
  <c r="C372" i="7"/>
  <c r="B372" i="7"/>
  <c r="D368" i="7"/>
  <c r="D367" i="7" s="1"/>
  <c r="C368" i="7"/>
  <c r="B368" i="7"/>
  <c r="B367" i="7" s="1"/>
  <c r="C367" i="7"/>
  <c r="D364" i="7"/>
  <c r="D363" i="7" s="1"/>
  <c r="C364" i="7"/>
  <c r="B364" i="7"/>
  <c r="B363" i="7" s="1"/>
  <c r="C363" i="7"/>
  <c r="C361" i="7" s="1"/>
  <c r="D361" i="7"/>
  <c r="B361" i="7"/>
  <c r="B359" i="7"/>
  <c r="D355" i="7"/>
  <c r="C355" i="7"/>
  <c r="B355" i="7"/>
  <c r="D352" i="7"/>
  <c r="C352" i="7"/>
  <c r="B352" i="7"/>
  <c r="D349" i="7"/>
  <c r="C349" i="7"/>
  <c r="B349" i="7"/>
  <c r="D346" i="7"/>
  <c r="C346" i="7"/>
  <c r="B346" i="7"/>
  <c r="D345" i="7"/>
  <c r="C345" i="7"/>
  <c r="B345" i="7"/>
  <c r="D344" i="7"/>
  <c r="C344" i="7"/>
  <c r="C343" i="7" s="1"/>
  <c r="B344" i="7"/>
  <c r="D343" i="7"/>
  <c r="B343" i="7"/>
  <c r="D340" i="7"/>
  <c r="C340" i="7"/>
  <c r="B340" i="7"/>
  <c r="D337" i="7"/>
  <c r="D333" i="7" s="1"/>
  <c r="C337" i="7"/>
  <c r="B337" i="7"/>
  <c r="D334" i="7"/>
  <c r="C334" i="7"/>
  <c r="C333" i="7" s="1"/>
  <c r="B334" i="7"/>
  <c r="B333" i="7"/>
  <c r="D330" i="7"/>
  <c r="C330" i="7"/>
  <c r="B330" i="7"/>
  <c r="D328" i="7"/>
  <c r="B328" i="7"/>
  <c r="D325" i="7"/>
  <c r="C325" i="7"/>
  <c r="B325" i="7"/>
  <c r="B324" i="7"/>
  <c r="D323" i="7"/>
  <c r="B323" i="7"/>
  <c r="B322" i="7"/>
  <c r="D320" i="7"/>
  <c r="B320" i="7"/>
  <c r="D316" i="7"/>
  <c r="C316" i="7"/>
  <c r="B316" i="7"/>
  <c r="D313" i="7"/>
  <c r="C313" i="7"/>
  <c r="B313" i="7"/>
  <c r="D309" i="7"/>
  <c r="C309" i="7"/>
  <c r="B309" i="7"/>
  <c r="D306" i="7"/>
  <c r="C306" i="7"/>
  <c r="B306" i="7"/>
  <c r="D305" i="7"/>
  <c r="C305" i="7"/>
  <c r="B305" i="7"/>
  <c r="B303" i="7" s="1"/>
  <c r="D304" i="7"/>
  <c r="C304" i="7"/>
  <c r="B304" i="7"/>
  <c r="D301" i="7"/>
  <c r="B301" i="7"/>
  <c r="D297" i="7"/>
  <c r="C297" i="7"/>
  <c r="B297" i="7"/>
  <c r="D292" i="7"/>
  <c r="C292" i="7"/>
  <c r="C290" i="7" s="1"/>
  <c r="B292" i="7"/>
  <c r="D290" i="7"/>
  <c r="B290" i="7"/>
  <c r="D285" i="7"/>
  <c r="C285" i="7"/>
  <c r="C278" i="7" s="1"/>
  <c r="C275" i="7" s="1"/>
  <c r="B285" i="7"/>
  <c r="D280" i="7"/>
  <c r="C280" i="7"/>
  <c r="B280" i="7"/>
  <c r="D278" i="7"/>
  <c r="D275" i="7" s="1"/>
  <c r="B278" i="7"/>
  <c r="B275" i="7" s="1"/>
  <c r="C277" i="7"/>
  <c r="D266" i="7"/>
  <c r="C266" i="7"/>
  <c r="C265" i="7" s="1"/>
  <c r="B266" i="7"/>
  <c r="D265" i="7"/>
  <c r="D258" i="7"/>
  <c r="C258" i="7"/>
  <c r="B258" i="7"/>
  <c r="B254" i="7" s="1"/>
  <c r="D255" i="7"/>
  <c r="D254" i="7" s="1"/>
  <c r="C255" i="7"/>
  <c r="B255" i="7"/>
  <c r="C254" i="7"/>
  <c r="D251" i="7"/>
  <c r="C251" i="7"/>
  <c r="B251" i="7"/>
  <c r="D247" i="7"/>
  <c r="C247" i="7"/>
  <c r="B247" i="7"/>
  <c r="D246" i="7"/>
  <c r="C246" i="7"/>
  <c r="B246" i="7"/>
  <c r="D245" i="7"/>
  <c r="D244" i="7" s="1"/>
  <c r="C245" i="7"/>
  <c r="C244" i="7" s="1"/>
  <c r="B245" i="7"/>
  <c r="B244" i="7"/>
  <c r="D239" i="7"/>
  <c r="C239" i="7"/>
  <c r="B239" i="7"/>
  <c r="B235" i="7" s="1"/>
  <c r="D236" i="7"/>
  <c r="D235" i="7" s="1"/>
  <c r="C236" i="7"/>
  <c r="B236" i="7"/>
  <c r="C235" i="7"/>
  <c r="D232" i="7"/>
  <c r="C232" i="7"/>
  <c r="B232" i="7"/>
  <c r="D229" i="7"/>
  <c r="C229" i="7"/>
  <c r="B229" i="7"/>
  <c r="D226" i="7"/>
  <c r="C226" i="7"/>
  <c r="B226" i="7"/>
  <c r="D223" i="7"/>
  <c r="C223" i="7"/>
  <c r="B223" i="7"/>
  <c r="D220" i="7"/>
  <c r="C220" i="7"/>
  <c r="B220" i="7"/>
  <c r="D219" i="7"/>
  <c r="C219" i="7"/>
  <c r="B219" i="7"/>
  <c r="B217" i="7" s="1"/>
  <c r="D218" i="7"/>
  <c r="D217" i="7" s="1"/>
  <c r="C218" i="7"/>
  <c r="B218" i="7"/>
  <c r="C217" i="7"/>
  <c r="D214" i="7"/>
  <c r="C214" i="7"/>
  <c r="B214" i="7"/>
  <c r="D209" i="7"/>
  <c r="C209" i="7"/>
  <c r="B209" i="7"/>
  <c r="B201" i="7" s="1"/>
  <c r="D202" i="7"/>
  <c r="D199" i="7" s="1"/>
  <c r="D198" i="7" s="1"/>
  <c r="C202" i="7"/>
  <c r="B202" i="7"/>
  <c r="C201" i="7"/>
  <c r="D200" i="7"/>
  <c r="C200" i="7"/>
  <c r="C198" i="7" s="1"/>
  <c r="B200" i="7"/>
  <c r="C199" i="7"/>
  <c r="B199" i="7"/>
  <c r="B198" i="7" s="1"/>
  <c r="D195" i="7"/>
  <c r="D193" i="7" s="1"/>
  <c r="C195" i="7"/>
  <c r="C193" i="7" s="1"/>
  <c r="B195" i="7"/>
  <c r="B193" i="7"/>
  <c r="D190" i="7"/>
  <c r="C190" i="7"/>
  <c r="B190" i="7"/>
  <c r="D179" i="7"/>
  <c r="C179" i="7"/>
  <c r="B179" i="7"/>
  <c r="D174" i="7"/>
  <c r="D173" i="7" s="1"/>
  <c r="C174" i="7"/>
  <c r="C173" i="7" s="1"/>
  <c r="B174" i="7"/>
  <c r="B173" i="7"/>
  <c r="D167" i="7"/>
  <c r="C167" i="7"/>
  <c r="B167" i="7"/>
  <c r="B161" i="7" s="1"/>
  <c r="D162" i="7"/>
  <c r="D161" i="7" s="1"/>
  <c r="C162" i="7"/>
  <c r="B162" i="7"/>
  <c r="C161" i="7"/>
  <c r="D158" i="7"/>
  <c r="C158" i="7"/>
  <c r="B158" i="7"/>
  <c r="D155" i="7"/>
  <c r="C155" i="7"/>
  <c r="B155" i="7"/>
  <c r="B151" i="7" s="1"/>
  <c r="D152" i="7"/>
  <c r="D151" i="7" s="1"/>
  <c r="C152" i="7"/>
  <c r="B152" i="7"/>
  <c r="C151" i="7"/>
  <c r="D148" i="7"/>
  <c r="C148" i="7"/>
  <c r="B148" i="7"/>
  <c r="D145" i="7"/>
  <c r="C145" i="7"/>
  <c r="B145" i="7"/>
  <c r="D142" i="7"/>
  <c r="C142" i="7"/>
  <c r="B142" i="7"/>
  <c r="D141" i="7"/>
  <c r="D139" i="7" s="1"/>
  <c r="C141" i="7"/>
  <c r="C132" i="7" s="1"/>
  <c r="B141" i="7"/>
  <c r="D140" i="7"/>
  <c r="C140" i="7"/>
  <c r="C139" i="7" s="1"/>
  <c r="B140" i="7"/>
  <c r="B131" i="7" s="1"/>
  <c r="B130" i="7" s="1"/>
  <c r="D135" i="7"/>
  <c r="D133" i="7" s="1"/>
  <c r="C135" i="7"/>
  <c r="B135" i="7"/>
  <c r="C133" i="7"/>
  <c r="B133" i="7"/>
  <c r="B132" i="7"/>
  <c r="D131" i="7"/>
  <c r="D126" i="7"/>
  <c r="D90" i="7" s="1"/>
  <c r="C126" i="7"/>
  <c r="C90" i="7" s="1"/>
  <c r="B126" i="7"/>
  <c r="D123" i="7"/>
  <c r="D122" i="7" s="1"/>
  <c r="C123" i="7"/>
  <c r="C89" i="7" s="1"/>
  <c r="B123" i="7"/>
  <c r="B122" i="7" s="1"/>
  <c r="D119" i="7"/>
  <c r="C119" i="7"/>
  <c r="B119" i="7"/>
  <c r="D116" i="7"/>
  <c r="D112" i="7" s="1"/>
  <c r="C116" i="7"/>
  <c r="C111" i="7" s="1"/>
  <c r="B116" i="7"/>
  <c r="D113" i="7"/>
  <c r="C113" i="7"/>
  <c r="C112" i="7" s="1"/>
  <c r="B113" i="7"/>
  <c r="B110" i="7" s="1"/>
  <c r="B109" i="7" s="1"/>
  <c r="D111" i="7"/>
  <c r="B111" i="7"/>
  <c r="D110" i="7"/>
  <c r="D109" i="7" s="1"/>
  <c r="C110" i="7"/>
  <c r="C109" i="7" s="1"/>
  <c r="D104" i="7"/>
  <c r="C104" i="7"/>
  <c r="B104" i="7"/>
  <c r="B92" i="7" s="1"/>
  <c r="B91" i="7" s="1"/>
  <c r="D103" i="7"/>
  <c r="C103" i="7"/>
  <c r="D99" i="7"/>
  <c r="D97" i="7" s="1"/>
  <c r="C99" i="7"/>
  <c r="C93" i="7" s="1"/>
  <c r="B99" i="7"/>
  <c r="B97" i="7"/>
  <c r="D94" i="7"/>
  <c r="C94" i="7"/>
  <c r="B94" i="7"/>
  <c r="D93" i="7"/>
  <c r="B93" i="7"/>
  <c r="D92" i="7"/>
  <c r="D91" i="7" s="1"/>
  <c r="C92" i="7"/>
  <c r="C91" i="7" s="1"/>
  <c r="B90" i="7"/>
  <c r="D89" i="7"/>
  <c r="D80" i="7" s="1"/>
  <c r="B87" i="7"/>
  <c r="B81" i="7" s="1"/>
  <c r="B78" i="7" s="1"/>
  <c r="D86" i="7"/>
  <c r="C86" i="7"/>
  <c r="B86" i="7"/>
  <c r="B85" i="7" s="1"/>
  <c r="D84" i="7"/>
  <c r="D82" i="7" s="1"/>
  <c r="C84" i="7"/>
  <c r="B84" i="7"/>
  <c r="D83" i="7"/>
  <c r="C83" i="7"/>
  <c r="C82" i="7" s="1"/>
  <c r="B83" i="7"/>
  <c r="D73" i="7"/>
  <c r="C73" i="7"/>
  <c r="B73" i="7"/>
  <c r="D70" i="7"/>
  <c r="C70" i="7"/>
  <c r="B70" i="7"/>
  <c r="D64" i="7"/>
  <c r="D63" i="7" s="1"/>
  <c r="D62" i="7" s="1"/>
  <c r="C64" i="7"/>
  <c r="B64" i="7"/>
  <c r="C63" i="7"/>
  <c r="C62" i="7" s="1"/>
  <c r="B63" i="7"/>
  <c r="B62" i="7"/>
  <c r="D59" i="7"/>
  <c r="C59" i="7"/>
  <c r="B59" i="7"/>
  <c r="D56" i="7"/>
  <c r="C56" i="7"/>
  <c r="B56" i="7"/>
  <c r="D53" i="7"/>
  <c r="C53" i="7"/>
  <c r="B53" i="7"/>
  <c r="D45" i="7"/>
  <c r="D44" i="7" s="1"/>
  <c r="C45" i="7"/>
  <c r="C44" i="7" s="1"/>
  <c r="B45" i="7"/>
  <c r="B44" i="7" s="1"/>
  <c r="D40" i="7"/>
  <c r="D39" i="7" s="1"/>
  <c r="C40" i="7"/>
  <c r="B40" i="7"/>
  <c r="D28" i="7"/>
  <c r="D27" i="7" s="1"/>
  <c r="C28" i="7"/>
  <c r="C27" i="7" s="1"/>
  <c r="B28" i="7"/>
  <c r="B27" i="7" s="1"/>
  <c r="B22" i="7"/>
  <c r="D22" i="7"/>
  <c r="C22" i="7"/>
  <c r="C581" i="7" l="1"/>
  <c r="B487" i="7"/>
  <c r="C39" i="7"/>
  <c r="B39" i="7"/>
  <c r="C81" i="7"/>
  <c r="C78" i="7" s="1"/>
  <c r="D77" i="7"/>
  <c r="C80" i="7"/>
  <c r="C88" i="7"/>
  <c r="C478" i="7"/>
  <c r="B616" i="7"/>
  <c r="D432" i="7"/>
  <c r="D434" i="7"/>
  <c r="B82" i="7"/>
  <c r="C97" i="7"/>
  <c r="B139" i="7"/>
  <c r="D201" i="7"/>
  <c r="B265" i="7"/>
  <c r="C303" i="7"/>
  <c r="C323" i="7"/>
  <c r="B358" i="7"/>
  <c r="D360" i="7"/>
  <c r="C403" i="7"/>
  <c r="C405" i="7"/>
  <c r="C546" i="7"/>
  <c r="C545" i="7" s="1"/>
  <c r="C276" i="7"/>
  <c r="C274" i="7"/>
  <c r="D324" i="7"/>
  <c r="C378" i="7"/>
  <c r="C359" i="7"/>
  <c r="D88" i="7"/>
  <c r="D87" i="7"/>
  <c r="B89" i="7"/>
  <c r="B88" i="7" s="1"/>
  <c r="B103" i="7"/>
  <c r="C122" i="7"/>
  <c r="C131" i="7"/>
  <c r="C130" i="7" s="1"/>
  <c r="D132" i="7"/>
  <c r="D130" i="7" s="1"/>
  <c r="D277" i="7"/>
  <c r="D279" i="7"/>
  <c r="D359" i="7"/>
  <c r="D358" i="7" s="1"/>
  <c r="B414" i="7"/>
  <c r="C415" i="7"/>
  <c r="C431" i="7"/>
  <c r="C428" i="7"/>
  <c r="C427" i="7" s="1"/>
  <c r="D457" i="7"/>
  <c r="D444" i="7" s="1"/>
  <c r="B479" i="7"/>
  <c r="B516" i="7"/>
  <c r="B512" i="7" s="1"/>
  <c r="B21" i="7"/>
  <c r="B279" i="7"/>
  <c r="B277" i="7"/>
  <c r="D385" i="7"/>
  <c r="C444" i="7"/>
  <c r="C87" i="7"/>
  <c r="C85" i="7" s="1"/>
  <c r="B112" i="7"/>
  <c r="C279" i="7"/>
  <c r="D303" i="7"/>
  <c r="B302" i="7"/>
  <c r="B272" i="7" s="1"/>
  <c r="B264" i="7" s="1"/>
  <c r="B319" i="7"/>
  <c r="B321" i="7"/>
  <c r="C324" i="7"/>
  <c r="C321" i="7" s="1"/>
  <c r="C302" i="7" s="1"/>
  <c r="C272" i="7" s="1"/>
  <c r="C264" i="7" s="1"/>
  <c r="C328" i="7"/>
  <c r="C360" i="7"/>
  <c r="B360" i="7"/>
  <c r="D487" i="7"/>
  <c r="D479" i="7" s="1"/>
  <c r="D478" i="7" s="1"/>
  <c r="C512" i="7"/>
  <c r="D517" i="7"/>
  <c r="D516" i="7" s="1"/>
  <c r="D512" i="7" s="1"/>
  <c r="B546" i="7"/>
  <c r="B601" i="7"/>
  <c r="C616" i="7"/>
  <c r="C601" i="7" s="1"/>
  <c r="B679" i="7"/>
  <c r="B432" i="7"/>
  <c r="B18" i="7"/>
  <c r="C19" i="7"/>
  <c r="D19" i="7"/>
  <c r="B19" i="7"/>
  <c r="D21" i="7"/>
  <c r="C21" i="7"/>
  <c r="D443" i="7" l="1"/>
  <c r="B431" i="7"/>
  <c r="B428" i="7"/>
  <c r="B427" i="7" s="1"/>
  <c r="B545" i="7"/>
  <c r="C320" i="7"/>
  <c r="C322" i="7"/>
  <c r="D321" i="7"/>
  <c r="D322" i="7"/>
  <c r="B274" i="7"/>
  <c r="B276" i="7"/>
  <c r="B478" i="7"/>
  <c r="B443" i="7" s="1"/>
  <c r="C413" i="7"/>
  <c r="C404" i="7"/>
  <c r="D276" i="7"/>
  <c r="D274" i="7"/>
  <c r="C358" i="7"/>
  <c r="C273" i="7"/>
  <c r="C402" i="7"/>
  <c r="B80" i="7"/>
  <c r="D85" i="7"/>
  <c r="D81" i="7"/>
  <c r="B300" i="7"/>
  <c r="C443" i="7"/>
  <c r="C426" i="7" s="1"/>
  <c r="B413" i="7"/>
  <c r="B403" i="7"/>
  <c r="B402" i="7" s="1"/>
  <c r="D428" i="7"/>
  <c r="D427" i="7" s="1"/>
  <c r="D426" i="7" s="1"/>
  <c r="D431" i="7"/>
  <c r="C77" i="7"/>
  <c r="C76" i="7" s="1"/>
  <c r="C79" i="7"/>
  <c r="D20" i="7"/>
  <c r="D18" i="7"/>
  <c r="B16" i="7"/>
  <c r="B20" i="7"/>
  <c r="C20" i="7"/>
  <c r="C18" i="7"/>
  <c r="C16" i="7"/>
  <c r="C13" i="7" s="1"/>
  <c r="C10" i="7" s="1"/>
  <c r="B17" i="7"/>
  <c r="D273" i="7" l="1"/>
  <c r="D271" i="7"/>
  <c r="B426" i="7"/>
  <c r="B273" i="7"/>
  <c r="B271" i="7"/>
  <c r="D302" i="7"/>
  <c r="D319" i="7"/>
  <c r="D78" i="7"/>
  <c r="D79" i="7"/>
  <c r="B77" i="7"/>
  <c r="B76" i="7" s="1"/>
  <c r="B79" i="7"/>
  <c r="C319" i="7"/>
  <c r="C301" i="7"/>
  <c r="B13" i="7"/>
  <c r="B10" i="7" s="1"/>
  <c r="C15" i="7"/>
  <c r="C17" i="7"/>
  <c r="D17" i="7"/>
  <c r="D272" i="7" l="1"/>
  <c r="D264" i="7" s="1"/>
  <c r="D300" i="7"/>
  <c r="D270" i="7"/>
  <c r="D263" i="7"/>
  <c r="D76" i="7"/>
  <c r="D16" i="7"/>
  <c r="C300" i="7"/>
  <c r="C271" i="7"/>
  <c r="B270" i="7"/>
  <c r="B263" i="7"/>
  <c r="B262" i="7" s="1"/>
  <c r="D15" i="7"/>
  <c r="B15" i="7"/>
  <c r="C14" i="7"/>
  <c r="C270" i="7" l="1"/>
  <c r="C263" i="7"/>
  <c r="C262" i="7" s="1"/>
  <c r="D262" i="7"/>
  <c r="D12" i="7"/>
  <c r="D14" i="7"/>
  <c r="B14" i="7"/>
  <c r="B12" i="7"/>
  <c r="C12" i="7" l="1"/>
  <c r="B11" i="7"/>
  <c r="B9" i="7"/>
  <c r="B8" i="7" s="1"/>
  <c r="B717" i="7" s="1"/>
  <c r="D9" i="7"/>
  <c r="C11" i="7" l="1"/>
  <c r="C9" i="7"/>
  <c r="C8" i="7" s="1"/>
  <c r="C717" i="7" s="1"/>
  <c r="D13" i="7"/>
  <c r="D10" i="7" l="1"/>
  <c r="D8" i="7" s="1"/>
  <c r="D717" i="7" s="1"/>
  <c r="D11" i="7"/>
</calcChain>
</file>

<file path=xl/sharedStrings.xml><?xml version="1.0" encoding="utf-8"?>
<sst xmlns="http://schemas.openxmlformats.org/spreadsheetml/2006/main" count="728" uniqueCount="417">
  <si>
    <t xml:space="preserve">Cuadro 1.  COMPONENTES NORMALIZADOS DE LA BALANZA DE PAGOS </t>
  </si>
  <si>
    <t>Partida</t>
  </si>
  <si>
    <t>Componentes normalizados</t>
  </si>
  <si>
    <t>(en millones de balboas)</t>
  </si>
  <si>
    <t>2016 (P)</t>
  </si>
  <si>
    <t>2017 (P)</t>
  </si>
  <si>
    <t>crédito</t>
  </si>
  <si>
    <t>débito</t>
  </si>
  <si>
    <t>n.i.o.p. No incluida en otra partida.</t>
  </si>
  <si>
    <t>**FE Financiamiento Excepcional.</t>
  </si>
  <si>
    <t>(P) Cifras preliminares.</t>
  </si>
  <si>
    <t xml:space="preserve"> I.   Cuenta corriente</t>
  </si>
  <si>
    <t xml:space="preserve">                  Bienes, servicios y renta</t>
  </si>
  <si>
    <t xml:space="preserve">                  Bienes y servicios</t>
  </si>
  <si>
    <t xml:space="preserve">      A.  Bienes</t>
  </si>
  <si>
    <t xml:space="preserve">            1.  Mercancías generales</t>
  </si>
  <si>
    <t xml:space="preserve">                 1.1  Exportaciones FOB</t>
  </si>
  <si>
    <t xml:space="preserve">                        1.1.1  Exportaciones en estadísticas de aduanas</t>
  </si>
  <si>
    <t xml:space="preserve">                                     Exportaciones nacionales FOB</t>
  </si>
  <si>
    <t xml:space="preserve">                                     Reexportaciones nacionales FOB</t>
  </si>
  <si>
    <t xml:space="preserve">                                     Reexportaciones de la Zona Libre de Colón</t>
  </si>
  <si>
    <t xml:space="preserve">                                     Exportaciones de las Zonas Procesadoras de Exportación</t>
  </si>
  <si>
    <t xml:space="preserve">                        1.1.2  Ajustes</t>
  </si>
  <si>
    <t xml:space="preserve">                                  1.1.2.1  De cobertura</t>
  </si>
  <si>
    <t xml:space="preserve">                                                  Exportaciones de coco</t>
  </si>
  <si>
    <t xml:space="preserve">                                                  Exportaciones de electricidad</t>
  </si>
  <si>
    <t xml:space="preserve">                                                  Exportaciones nacionales FOB a la Zona Libre de Colón</t>
  </si>
  <si>
    <t xml:space="preserve">                                                  Exportaciones nacionales FOB a Zonas Procesadoras</t>
  </si>
  <si>
    <t xml:space="preserve">                                                  Reexportaciones nacionales FOB a la Zona Libre de Colón</t>
  </si>
  <si>
    <t xml:space="preserve">                                                  Reexportaciones de la Zona Libre de Colón a Panamá</t>
  </si>
  <si>
    <t xml:space="preserve">                                                  Reexportaciones de la Zona Libre de Colón a otros residentes</t>
  </si>
  <si>
    <t xml:space="preserve">                                                  Reexportaciones de la Zona Libre de Colón incluidas en viajes</t>
  </si>
  <si>
    <t>Reexportaciones de la Zona Libre de Colón - empresas representadas</t>
  </si>
  <si>
    <t xml:space="preserve">                                  1.1.2.2  De valoración</t>
  </si>
  <si>
    <t xml:space="preserve">                 1.2  Importaciones FOB</t>
  </si>
  <si>
    <t xml:space="preserve">                        1.2.1  Importaciones en estadísticas de aduanas</t>
  </si>
  <si>
    <t xml:space="preserve">                                     Importaciones nacionales FOB</t>
  </si>
  <si>
    <t xml:space="preserve">                                     Importaciones de la Zona Libre de Colón CIF</t>
  </si>
  <si>
    <t xml:space="preserve">                                     Importaciones de las Zonas Procesadoras de Exportación FOB</t>
  </si>
  <si>
    <t xml:space="preserve">                        1.2.2  Ajustes</t>
  </si>
  <si>
    <t xml:space="preserve">                                  1.2.2.1  De cobertura</t>
  </si>
  <si>
    <t xml:space="preserve">                                                  Importaciones de maquinaria y equipo de transporte</t>
  </si>
  <si>
    <t xml:space="preserve">                                                  Importaciones de electricidad</t>
  </si>
  <si>
    <t xml:space="preserve">                                                  Importaciones FOB procedentes de la Zona Libre de Colón</t>
  </si>
  <si>
    <t>Importaciones FOB de la Zona Libre de Colón procedentes de Panamá</t>
  </si>
  <si>
    <t xml:space="preserve">                                                  Importaciones FOB procedentes de otros residentes</t>
  </si>
  <si>
    <t xml:space="preserve">                                                  Importaciones de la Zona Libre de Colón - otros residentes</t>
  </si>
  <si>
    <t xml:space="preserve">                                  1.2.2.2  De clasificación</t>
  </si>
  <si>
    <t xml:space="preserve">                                                  Fletes de importaciones de la Zona Libre de Colón</t>
  </si>
  <si>
    <t xml:space="preserve">                                                  Seguros de importaciones de la Zona Libre de Colón</t>
  </si>
  <si>
    <t xml:space="preserve">            2.  Bienes para transformación</t>
  </si>
  <si>
    <t xml:space="preserve">            3.  Reparaciones de bienes</t>
  </si>
  <si>
    <t xml:space="preserve">            4.  Bienes adquiridos en puerto por medios de transporte</t>
  </si>
  <si>
    <t xml:space="preserve">                    Petróleo y otros combustibles y lubricantes</t>
  </si>
  <si>
    <t xml:space="preserve">                       Buques</t>
  </si>
  <si>
    <t xml:space="preserve">                       Aeronaves</t>
  </si>
  <si>
    <t xml:space="preserve">                       Otros medios de transporte</t>
  </si>
  <si>
    <t xml:space="preserve">                    Aprovisionamiento</t>
  </si>
  <si>
    <t xml:space="preserve">                    Petróleo y otros combustibles y lubricantes (aeronaves)</t>
  </si>
  <si>
    <t xml:space="preserve">            5.  Oro monetario</t>
  </si>
  <si>
    <t xml:space="preserve">      B.  Servicios</t>
  </si>
  <si>
    <t xml:space="preserve">            1.  Transportes</t>
  </si>
  <si>
    <t xml:space="preserve">                    Pasajeros</t>
  </si>
  <si>
    <t xml:space="preserve">                    Fletes</t>
  </si>
  <si>
    <t xml:space="preserve">                    Otros</t>
  </si>
  <si>
    <t xml:space="preserve">                 1.1  Transporte marítimo</t>
  </si>
  <si>
    <t xml:space="preserve">                        1.1.1  Pasajeros</t>
  </si>
  <si>
    <t xml:space="preserve">                        1.1.2  Fletes</t>
  </si>
  <si>
    <t xml:space="preserve">                                     Importaciones de la Zona Libre de Colón</t>
  </si>
  <si>
    <t xml:space="preserve">                                     Importaciones de las Zonas Procesadoras de Exportación</t>
  </si>
  <si>
    <t xml:space="preserve">                        1.1.3  Otros</t>
  </si>
  <si>
    <t xml:space="preserve">                                     Ingresos por peaje de la Autoridad del Canal de Panamá</t>
  </si>
  <si>
    <t xml:space="preserve">                                     Ingresos marítimos de la Autoridad del Canal de Panamá</t>
  </si>
  <si>
    <t xml:space="preserve">                                     Ingresos por servicios portuarios</t>
  </si>
  <si>
    <t xml:space="preserve">                 1.2  Transporte aéreo</t>
  </si>
  <si>
    <t xml:space="preserve">                        1.2.1  Pasajeros</t>
  </si>
  <si>
    <t xml:space="preserve">                                     Pasajes (boletos)</t>
  </si>
  <si>
    <t xml:space="preserve">                                     Ingresos por el exceso en el peso del equipaje</t>
  </si>
  <si>
    <t xml:space="preserve">                                     Pagos por el exceso en el peso del equipaje</t>
  </si>
  <si>
    <t xml:space="preserve">                        1.2.2  Fletes</t>
  </si>
  <si>
    <t xml:space="preserve">                        1.2.3  Otros</t>
  </si>
  <si>
    <t xml:space="preserve">                                     Ingresos de aeropuerto por servicios de hangares y afines</t>
  </si>
  <si>
    <t xml:space="preserve">                                     Gastos de funcionamiento de las agencias extranjeras de transporte</t>
  </si>
  <si>
    <t xml:space="preserve">                                     Pagos de aeropuerto por servicios de hangares y afines</t>
  </si>
  <si>
    <t xml:space="preserve">                                     Gastos de funcionamiento de las compañías nacionales de transporte</t>
  </si>
  <si>
    <t xml:space="preserve">            2.  Viajes</t>
  </si>
  <si>
    <t xml:space="preserve">                 2.1  Viajes de negocios</t>
  </si>
  <si>
    <t xml:space="preserve">                           Negocios</t>
  </si>
  <si>
    <t xml:space="preserve">                           Misiones oficiales</t>
  </si>
  <si>
    <t xml:space="preserve">                           Gastos de tripulantes</t>
  </si>
  <si>
    <t xml:space="preserve">                2.2  Viajes personales</t>
  </si>
  <si>
    <t xml:space="preserve">                        2.2.1  Por razones de salud</t>
  </si>
  <si>
    <t xml:space="preserve">                        2.2.2  Por razones de estudios</t>
  </si>
  <si>
    <t xml:space="preserve">                        2.2.3  Otros</t>
  </si>
  <si>
    <t xml:space="preserve">            3.  Servicios de comunicaciones</t>
  </si>
  <si>
    <t xml:space="preserve">                    Ingresos por el transporte de la correspondencia</t>
  </si>
  <si>
    <t xml:space="preserve">                    Ingresos de las agencias de telecomunicaciones</t>
  </si>
  <si>
    <t xml:space="preserve">                    Pagos por el transporte de la correspondencia</t>
  </si>
  <si>
    <t xml:space="preserve">                    Pagos de las agencias de comunicaciones</t>
  </si>
  <si>
    <t xml:space="preserve">            4.  Servicios de construcción</t>
  </si>
  <si>
    <t xml:space="preserve">            5.  Servicios de seguros</t>
  </si>
  <si>
    <t xml:space="preserve">                    Seguros sobre exportaciones nacionales</t>
  </si>
  <si>
    <t xml:space="preserve">                    Seguros no relativos a mercancías, neto</t>
  </si>
  <si>
    <t xml:space="preserve">                    Reaseguros no relativos a mercancías, neto</t>
  </si>
  <si>
    <t xml:space="preserve">                    Comisiones sobre seguros y reaseguros</t>
  </si>
  <si>
    <t xml:space="preserve">                    Seguros sobre importaciones nacionales</t>
  </si>
  <si>
    <t xml:space="preserve">                    Seguros sobre importaciones de la Zona Libre de Colón</t>
  </si>
  <si>
    <t xml:space="preserve">            6.  Servicios financieros (salvo los de seguros)</t>
  </si>
  <si>
    <t xml:space="preserve">                    Comisiones recibidas por los bancos de licencia general</t>
  </si>
  <si>
    <t xml:space="preserve">                    Comisiones recibidas por los bancos de licencia internacional</t>
  </si>
  <si>
    <t xml:space="preserve">                    Otros ingresos recibidos por los bancos de licencia general</t>
  </si>
  <si>
    <t xml:space="preserve">                    Otros ingresos recibidos por los bancos de licencia internacional</t>
  </si>
  <si>
    <t xml:space="preserve">                    Comisiones pagadas por los bancos de licencia general</t>
  </si>
  <si>
    <t xml:space="preserve">                    Comisiones pagadas por los bancos de licencia internacional</t>
  </si>
  <si>
    <t xml:space="preserve">                    Otros gastos pagados por los bancos de licencia general</t>
  </si>
  <si>
    <t xml:space="preserve">                    Otros gastos pagados por los bancos de licencia internacional</t>
  </si>
  <si>
    <t xml:space="preserve">                    Comisiones devengadas y pagadas por el Gobierno Central</t>
  </si>
  <si>
    <t xml:space="preserve">                    Comisiones devengadas y pagadas por las Entidades Descentralizadas</t>
  </si>
  <si>
    <t xml:space="preserve">                    Comisiones devengadas y no pagadas por el Gobierno Central</t>
  </si>
  <si>
    <t xml:space="preserve">                    Comisiones devengadas y no pagadas por las Entidades Descentralizadas</t>
  </si>
  <si>
    <t xml:space="preserve">                    Otros gastos del Gobierno asociados a la deuda externa</t>
  </si>
  <si>
    <t xml:space="preserve">            7.  Servicios de informática y de información</t>
  </si>
  <si>
    <t xml:space="preserve">            8.  Regalías y derechos de licencia</t>
  </si>
  <si>
    <t xml:space="preserve">                    Regalías pagadas por las empresas de la Zona Libre de Colón</t>
  </si>
  <si>
    <t xml:space="preserve">                    Regalías pagadas por otras empresas</t>
  </si>
  <si>
    <t xml:space="preserve">            9.  Otros servicios empresariales</t>
  </si>
  <si>
    <t xml:space="preserve">                 9.1  Servicios de compraventa y otros relacionados con el comercio</t>
  </si>
  <si>
    <t xml:space="preserve">                          Comisiones y honorarios recibidos por agentes de casas extranjeras</t>
  </si>
  <si>
    <t xml:space="preserve">                          Comisiones recibidas por agentes de publicidad</t>
  </si>
  <si>
    <t xml:space="preserve">                          Comisiones recibidas por las empresas de inversión directa</t>
  </si>
  <si>
    <t xml:space="preserve">                          Comisiones recibidas por las empresas de inversión nacional</t>
  </si>
  <si>
    <t xml:space="preserve">                          Comisiones recibidas por las empresas de la Zona Libre de Colón</t>
  </si>
  <si>
    <t xml:space="preserve">                          Reexportación de bienes que no ingresan a Panamá</t>
  </si>
  <si>
    <t xml:space="preserve">                          Comisiones pagadas por agentes de publicidad</t>
  </si>
  <si>
    <t xml:space="preserve">                          Comisiones pagadas por las empresas de inversión directa</t>
  </si>
  <si>
    <t xml:space="preserve">                          Comisiones pagadas por las empresas de inversión nacional</t>
  </si>
  <si>
    <t xml:space="preserve">                          Comisiones pagadas por las empresas de la Zona Libre de Colón</t>
  </si>
  <si>
    <t xml:space="preserve">                 9.2  Servicios de arrendamiento de explotación</t>
  </si>
  <si>
    <t xml:space="preserve">                 9.3  Servicios empresariales, profesionales y técnicos varios</t>
  </si>
  <si>
    <t xml:space="preserve">                        9.3.1  Jurídicos, contables, asesoramiento de empresas y relaciones públicas</t>
  </si>
  <si>
    <t xml:space="preserve">                        9.3.2  Publicidad, investigación de mercado y encuestas de opinión</t>
  </si>
  <si>
    <t xml:space="preserve">                        9.3.3  Investigación y desarrollo</t>
  </si>
  <si>
    <t xml:space="preserve">                        9.3.4  Arquitectónicos, de ingeniería y otros servicios técnicos</t>
  </si>
  <si>
    <t xml:space="preserve">                        9.3.5  Agrícolas, mineros y de transformación en el lugar</t>
  </si>
  <si>
    <t xml:space="preserve">                        9.3.6  Otros servicios</t>
  </si>
  <si>
    <t xml:space="preserve">                                     Ingresos de las agencias de noticias, alquiler de películas y afines</t>
  </si>
  <si>
    <t xml:space="preserve">                                     Otros ingresos de las empresas de la Zona Libre de Colón</t>
  </si>
  <si>
    <t xml:space="preserve">                                     Otros gastos de las empresas de la Zona Libre de Colón</t>
  </si>
  <si>
    <t xml:space="preserve">                                     Gastos de las empresas de inversión directa</t>
  </si>
  <si>
    <t xml:space="preserve">                                     Gastos de la Autoridad de Turismo de Panamá por propaganda</t>
  </si>
  <si>
    <t xml:space="preserve">                                     Otros servicios adquiridos del exterior</t>
  </si>
  <si>
    <t xml:space="preserve">          10.  Servicios personales, culturales y recreativos</t>
  </si>
  <si>
    <t xml:space="preserve">              10.1  Servicios audiovisuales y conexos</t>
  </si>
  <si>
    <t xml:space="preserve">              10.2  Otros servicios personales, culturales y recreativos</t>
  </si>
  <si>
    <t xml:space="preserve">          11.  Servicios del Gobierno, n.i.o.p.</t>
  </si>
  <si>
    <t xml:space="preserve">                    Gastos del personal diplomático y consular extranjero</t>
  </si>
  <si>
    <t xml:space="preserve">                    Ingresos recibidos por la tasa de servicios al pasajero</t>
  </si>
  <si>
    <t>Asistencia técnica de la Agencia para el Desarrollo Internacional y organismos internacionales</t>
  </si>
  <si>
    <t xml:space="preserve">                    Gastos del personal diplomático y consular en el exterior</t>
  </si>
  <si>
    <t xml:space="preserve">                    Pagos por servicios consulares y afines</t>
  </si>
  <si>
    <t xml:space="preserve">      C.  Renta</t>
  </si>
  <si>
    <t xml:space="preserve">            1.  Remuneración de empleados</t>
  </si>
  <si>
    <t xml:space="preserve">                    Personal local de las embajadas y consulados, organismos internacionales y otros</t>
  </si>
  <si>
    <t xml:space="preserve">                    Remuneración a tripulantes y otro personal panameño</t>
  </si>
  <si>
    <t xml:space="preserve">            2.  Renta de la inversión</t>
  </si>
  <si>
    <t xml:space="preserve">                 2.1  Inversión directa</t>
  </si>
  <si>
    <t xml:space="preserve">                        2.1.1  Renta procedente de acciones y otras participaciones de capital</t>
  </si>
  <si>
    <t xml:space="preserve">                                  2.1.1.1  Dividendos y utilidades distribuidas</t>
  </si>
  <si>
    <t xml:space="preserve">                                                  Bancos de licencia internacional</t>
  </si>
  <si>
    <t xml:space="preserve">                                                  Bancos de licencia general</t>
  </si>
  <si>
    <t xml:space="preserve">                                                  Empresas de la Zona Libre de Colón</t>
  </si>
  <si>
    <t xml:space="preserve">                                                  Otras empresas</t>
  </si>
  <si>
    <t xml:space="preserve">                        2.1.2  Renta procedente de la deuda (intereses)</t>
  </si>
  <si>
    <t xml:space="preserve">                2.2  Inversión de cartera</t>
  </si>
  <si>
    <t xml:space="preserve">                        2.2.1  Renta procedente de acciones u otras participaciones de capital</t>
  </si>
  <si>
    <t xml:space="preserve">                                  2.2.1.1  Autoridades monetarias</t>
  </si>
  <si>
    <t xml:space="preserve">                                  2.2.1.2  Gobierno general</t>
  </si>
  <si>
    <t xml:space="preserve">                                  2.2.1.3  Bancos</t>
  </si>
  <si>
    <t xml:space="preserve">                                  2.2.1.4  Otros sectores</t>
  </si>
  <si>
    <t xml:space="preserve">                        2.2.2  Renta procedente de la deuda (intereses)</t>
  </si>
  <si>
    <t xml:space="preserve">                                  2.2.2.1  Bonos y pagarés</t>
  </si>
  <si>
    <t xml:space="preserve">                                               2.2.2.1.1  Autoridades monetarias</t>
  </si>
  <si>
    <t xml:space="preserve">                                               2.2.2.1.2  Gobierno general</t>
  </si>
  <si>
    <t xml:space="preserve">                                                                 Intereses bonos PDI capitalizados</t>
  </si>
  <si>
    <t xml:space="preserve">                                                                 Otros intereses devengados y pagados</t>
  </si>
  <si>
    <t xml:space="preserve">                                               2.2.2.1.3  Bancos</t>
  </si>
  <si>
    <t>Intereses cobrados por los bancos de licencia general</t>
  </si>
  <si>
    <t>Intereses cobrados por los bancos de licencia internacional</t>
  </si>
  <si>
    <t>Intereses pagados por los bancos de licencia general</t>
  </si>
  <si>
    <t>Intereses pagados por los bancos de licencia internacional</t>
  </si>
  <si>
    <t xml:space="preserve">                                               2.2.2.1.4  Otros sectores</t>
  </si>
  <si>
    <t xml:space="preserve">                                               2.2.2.2.1  Autoridades monetarias</t>
  </si>
  <si>
    <t xml:space="preserve">                                               2.2.2.2.2  Gobierno general</t>
  </si>
  <si>
    <t xml:space="preserve">                                               2.2.2.2.3  Bancos</t>
  </si>
  <si>
    <t xml:space="preserve">                                               2.2.2.2.4  Otros sectores</t>
  </si>
  <si>
    <t xml:space="preserve">                 2.3  Otra inversión</t>
  </si>
  <si>
    <t xml:space="preserve">                        2.3.1  Autoridades monetarias</t>
  </si>
  <si>
    <t xml:space="preserve">                                     Otros intereses devengados y pagados</t>
  </si>
  <si>
    <t xml:space="preserve">                                        Con organismos internacionales</t>
  </si>
  <si>
    <t xml:space="preserve">                                        Con bancos del exterior</t>
  </si>
  <si>
    <t xml:space="preserve">                        2.3.2  Gobierno general</t>
  </si>
  <si>
    <t xml:space="preserve">                                     Intereses devengados - Depósitos privatizados</t>
  </si>
  <si>
    <t xml:space="preserve">                                     Intereses devengados - Garantía de intereses</t>
  </si>
  <si>
    <t xml:space="preserve">                                     Intereses devengados y pagados - Multilaterales</t>
  </si>
  <si>
    <t xml:space="preserve">                                     Intereses devengados y pagados - Bilaterales oficiales</t>
  </si>
  <si>
    <t xml:space="preserve">                                     Intereses devengados y pagados - Banca y proveedores</t>
  </si>
  <si>
    <t xml:space="preserve">                                     Intereses devengados y reprogramados</t>
  </si>
  <si>
    <t xml:space="preserve">                                     Intereses devengados y no pagados</t>
  </si>
  <si>
    <t xml:space="preserve">                        2.3.3  Bancos</t>
  </si>
  <si>
    <t xml:space="preserve">                                     Intereses cobrados por los bancos de licencia general</t>
  </si>
  <si>
    <t xml:space="preserve">                                     Intereses cobrados por los bancos de licencia internacional</t>
  </si>
  <si>
    <t xml:space="preserve">                                     Intereses pagados por los bancos de licencia general</t>
  </si>
  <si>
    <t xml:space="preserve">                                     Intereses pagados por los bancos de licencia internacional</t>
  </si>
  <si>
    <t xml:space="preserve">                        2.3.4  Otros sectores</t>
  </si>
  <si>
    <t xml:space="preserve">                                     Intereses cobrados por las empresas de inversión directa</t>
  </si>
  <si>
    <t xml:space="preserve">                                     Intereses cobrados por la Autoridad del Canal de Panamá</t>
  </si>
  <si>
    <t xml:space="preserve">                                     Intereses cobrados por las empresas de la Zona Libre de Colón</t>
  </si>
  <si>
    <t xml:space="preserve">                                     Intereses cobrados por las empresas de inversión nacional</t>
  </si>
  <si>
    <t xml:space="preserve">                                     Intereses pagados por las Entidades Descentralizadas</t>
  </si>
  <si>
    <t xml:space="preserve">                                        Intereses devengados y pagados - Multilaterales</t>
  </si>
  <si>
    <t xml:space="preserve">                                        Intereses devengados y pagados - Bilaterales oficiales</t>
  </si>
  <si>
    <t xml:space="preserve">                                        Intereses devengados y pagados - Banca y proveedores</t>
  </si>
  <si>
    <t xml:space="preserve">                                        Intereses devengados y reprogramados</t>
  </si>
  <si>
    <t xml:space="preserve">                                        Intereses devengados y no pagados</t>
  </si>
  <si>
    <t xml:space="preserve">                                     Intereses pagados por las empresas de inversión directa</t>
  </si>
  <si>
    <t xml:space="preserve">                                     Intereses pagados por las empresas de inversión de cartera</t>
  </si>
  <si>
    <t xml:space="preserve">                                     Intereses pagados por las empresas de la Zona Libre de Colón</t>
  </si>
  <si>
    <t xml:space="preserve">                                     Intereses pagados por las empresas de inversión nacional</t>
  </si>
  <si>
    <t xml:space="preserve">      D.  Transferencias corrientes</t>
  </si>
  <si>
    <t xml:space="preserve">            1.  Gobierno general</t>
  </si>
  <si>
    <t xml:space="preserve">                 1.1  ** FE - Otras donaciones intergubernamentales</t>
  </si>
  <si>
    <t xml:space="preserve">                 1.3  Otras</t>
  </si>
  <si>
    <t xml:space="preserve">                           Recaudos consulares e impuestos pagados por la Marina Mercante</t>
  </si>
  <si>
    <t xml:space="preserve">            2.  Otros sectores</t>
  </si>
  <si>
    <t xml:space="preserve">                 2.1  Remesas de trabajadores</t>
  </si>
  <si>
    <t xml:space="preserve">                 2.2  Otras transferencias</t>
  </si>
  <si>
    <t xml:space="preserve">                           Pensiones de gobiernos extranjeros</t>
  </si>
  <si>
    <t xml:space="preserve">                           Primas pagadas por la Autoridad del Canal de Panamá</t>
  </si>
  <si>
    <t xml:space="preserve">                           Siniestros pagados por la Autoridad del Canal de Panamá</t>
  </si>
  <si>
    <t xml:space="preserve">                           Pensiones y otras transferencias del gobierno de Panamá</t>
  </si>
  <si>
    <t>II.  Cuenta de capital y financiera</t>
  </si>
  <si>
    <t xml:space="preserve">      A.  Cuenta de capital</t>
  </si>
  <si>
    <t xml:space="preserve">            1.  Transferencias de capital</t>
  </si>
  <si>
    <t xml:space="preserve">                 1.1  Gobierno general</t>
  </si>
  <si>
    <t xml:space="preserve">                        1.1.1  Condonación de deudas</t>
  </si>
  <si>
    <t xml:space="preserve">                        1.1.2  Otras transferencias</t>
  </si>
  <si>
    <t xml:space="preserve">     B.  Cuenta financiera</t>
  </si>
  <si>
    <t xml:space="preserve">            1.  Inversión directa</t>
  </si>
  <si>
    <t xml:space="preserve">                 1.1  En el extranjero</t>
  </si>
  <si>
    <t xml:space="preserve">                        1.1.1  Acciones y otras participaciones de capital</t>
  </si>
  <si>
    <t xml:space="preserve">                        1.1.2  Utilidades reinvertidas</t>
  </si>
  <si>
    <t xml:space="preserve">                        1.1.3  Otro capital</t>
  </si>
  <si>
    <t xml:space="preserve">                 1.2  En la economía declarante</t>
  </si>
  <si>
    <t xml:space="preserve">                        1.2.1  Acciones y otras participaciones de capital</t>
  </si>
  <si>
    <t xml:space="preserve">                                  1.2.1.1  Activos frente a inversionistas directos</t>
  </si>
  <si>
    <t xml:space="preserve">                                  1.2.1.2  Pasivos frente a inversionistas directos</t>
  </si>
  <si>
    <t xml:space="preserve">                                                  Otros</t>
  </si>
  <si>
    <t xml:space="preserve">                                                     Bancos de licencia general</t>
  </si>
  <si>
    <t xml:space="preserve">                                                     Bancos de licencia internacional</t>
  </si>
  <si>
    <t xml:space="preserve">                                                     Empresas de la Zona Libre de Colón</t>
  </si>
  <si>
    <t xml:space="preserve">                                                     Otras empresas</t>
  </si>
  <si>
    <t xml:space="preserve">                        1.2.2  Utilidades reinvertidas</t>
  </si>
  <si>
    <t xml:space="preserve">                                     Bancos de licencia general</t>
  </si>
  <si>
    <t xml:space="preserve">                                     Bancos de licencia internacional</t>
  </si>
  <si>
    <t xml:space="preserve">                                     Empresas de la Zona Libre de Colón</t>
  </si>
  <si>
    <t xml:space="preserve">                                     Otras empresas</t>
  </si>
  <si>
    <t xml:space="preserve">                        1.2.3  Otro capital</t>
  </si>
  <si>
    <t xml:space="preserve">                                  1.2.3.1  Activos frente a inversionistas directos</t>
  </si>
  <si>
    <t xml:space="preserve">                                  1.2.3.2  Pasivos frente a inversionistas directos</t>
  </si>
  <si>
    <t xml:space="preserve">            2.  Inversión de cartera</t>
  </si>
  <si>
    <t xml:space="preserve">                 2.1  Activos</t>
  </si>
  <si>
    <t xml:space="preserve">                        2.1.1  Títulos de participación en el capital</t>
  </si>
  <si>
    <t xml:space="preserve">                                  2.1.1.1  Autoridades monetarias</t>
  </si>
  <si>
    <t xml:space="preserve">                                  2.1.1.2  Gobierno general</t>
  </si>
  <si>
    <t xml:space="preserve">                                  2.1.1.3  Bancos</t>
  </si>
  <si>
    <t xml:space="preserve">                                  2.1.1.4  Otros sectores</t>
  </si>
  <si>
    <t xml:space="preserve">                        2.1.2  Títulos de deuda</t>
  </si>
  <si>
    <t xml:space="preserve">                                                  Autoridades monetarias</t>
  </si>
  <si>
    <t xml:space="preserve">                                                  Gobierno general</t>
  </si>
  <si>
    <t xml:space="preserve">                                                  Bancos</t>
  </si>
  <si>
    <t xml:space="preserve">                                  2.1.2.1  Bonos y pagarés</t>
  </si>
  <si>
    <t xml:space="preserve">                                                  Otros sectores</t>
  </si>
  <si>
    <t xml:space="preserve">                                  2.1.2.2  Instrumentos del mercado monetario</t>
  </si>
  <si>
    <t xml:space="preserve">                                  2.1.2.3  Instrumentos financieros derivados</t>
  </si>
  <si>
    <t xml:space="preserve">                 2.2  Pasivos</t>
  </si>
  <si>
    <t xml:space="preserve">                        2.2.2  Títulos de deuda</t>
  </si>
  <si>
    <t xml:space="preserve">                                                     Otros</t>
  </si>
  <si>
    <t xml:space="preserve">                                                        Emisiones del Gobierno</t>
  </si>
  <si>
    <t xml:space="preserve">                                                        Amortizaciones pagadas</t>
  </si>
  <si>
    <t xml:space="preserve">                                                        Amortizaciones reprogramadas y no pagadas</t>
  </si>
  <si>
    <t xml:space="preserve">                                                        Amortizaciones devengadas y no pagadas</t>
  </si>
  <si>
    <t xml:space="preserve">                                                     ** FE - Emisiones</t>
  </si>
  <si>
    <t xml:space="preserve">                                                                  Bancos de licencia general</t>
  </si>
  <si>
    <t xml:space="preserve">                                                                  Bancos de licencia internacional</t>
  </si>
  <si>
    <t xml:space="preserve">                                  2.2.2.2  Instrumentos del mercado monetario</t>
  </si>
  <si>
    <t xml:space="preserve">                                  2.2.2.3  Instrumentos financieros derivados</t>
  </si>
  <si>
    <t xml:space="preserve">            3.  Otra inversión</t>
  </si>
  <si>
    <t xml:space="preserve">                 3.1  Activos</t>
  </si>
  <si>
    <t xml:space="preserve">                        3.1.1  Créditos comerciales</t>
  </si>
  <si>
    <t xml:space="preserve">                                  3.1.1.2  Otros sectores</t>
  </si>
  <si>
    <t xml:space="preserve">                                                  A largo plazo</t>
  </si>
  <si>
    <t xml:space="preserve">                                                     Empresas de inversión directa</t>
  </si>
  <si>
    <t xml:space="preserve">                                                     Empresas de inversión de cartera</t>
  </si>
  <si>
    <t xml:space="preserve">                                                     Empresas de inversión nacional</t>
  </si>
  <si>
    <t xml:space="preserve">                                                  A corto plazo</t>
  </si>
  <si>
    <t xml:space="preserve">                        3.1.2  Préstamos</t>
  </si>
  <si>
    <t xml:space="preserve">                                  3.1.2.1  Autoridades monetarias</t>
  </si>
  <si>
    <t xml:space="preserve">                                  3.1.2.2  Gobierno general</t>
  </si>
  <si>
    <t xml:space="preserve">                                  3.1.2.3  Bancos</t>
  </si>
  <si>
    <t xml:space="preserve">                                  3.1.2.4  Otros sectores</t>
  </si>
  <si>
    <t xml:space="preserve">                        3.1.3  Moneda y depósitos</t>
  </si>
  <si>
    <t xml:space="preserve">                                  3.1.3.1  Autoridades monetarias</t>
  </si>
  <si>
    <t xml:space="preserve">                                  3.1.3.2  Gobierno general</t>
  </si>
  <si>
    <t xml:space="preserve">                                  3.1.3.3  Bancos</t>
  </si>
  <si>
    <t xml:space="preserve">                                                     A largo plazo</t>
  </si>
  <si>
    <t xml:space="preserve">                                                     A corto plazo</t>
  </si>
  <si>
    <t xml:space="preserve">                                  3.1.3.4  Otros sectores</t>
  </si>
  <si>
    <t xml:space="preserve">                        3.1.4  Otros activos</t>
  </si>
  <si>
    <t xml:space="preserve">                                  3.1.4.1  Autoridades monetarias</t>
  </si>
  <si>
    <t xml:space="preserve">                                  3.1.4.2  Gobierno general</t>
  </si>
  <si>
    <t xml:space="preserve">                                  3.1.4.3  Bancos</t>
  </si>
  <si>
    <t xml:space="preserve">                                  3.1.4.4  Otros sectores</t>
  </si>
  <si>
    <t xml:space="preserve">                                                     Autoridad del Canal de Panamá</t>
  </si>
  <si>
    <t xml:space="preserve">                 3.2  Pasivos</t>
  </si>
  <si>
    <t xml:space="preserve">                        3.2.1  Créditos comerciales</t>
  </si>
  <si>
    <t xml:space="preserve">                                  3.2.1.1  Gobierno general</t>
  </si>
  <si>
    <t xml:space="preserve">                                  3.2.1.2  Otros sectores</t>
  </si>
  <si>
    <t xml:space="preserve">                        3.2.2  Préstamos</t>
  </si>
  <si>
    <t xml:space="preserve">                                  3.2.2.1  Autoridades monetarias</t>
  </si>
  <si>
    <t xml:space="preserve">                                                  Otros a largo plazo</t>
  </si>
  <si>
    <t xml:space="preserve">                                                     Giros</t>
  </si>
  <si>
    <t xml:space="preserve">                                                        Otros</t>
  </si>
  <si>
    <t xml:space="preserve">                                                           Con organismos internacionales</t>
  </si>
  <si>
    <t xml:space="preserve">                                                           Con bancos del exterior</t>
  </si>
  <si>
    <t xml:space="preserve">                                  3.2.2.2  Gobierno general</t>
  </si>
  <si>
    <t xml:space="preserve">                                                           Multilaterales</t>
  </si>
  <si>
    <t xml:space="preserve">                                                           Bilaterales oficiales</t>
  </si>
  <si>
    <t xml:space="preserve">                                                           Banca comercial y proveedores diversos</t>
  </si>
  <si>
    <t xml:space="preserve">                                                     Reembolsos de préstamos recibidos</t>
  </si>
  <si>
    <t xml:space="preserve">                                  3.2.2.3  Bancos</t>
  </si>
  <si>
    <t xml:space="preserve">                                                            Bancos de licencia general</t>
  </si>
  <si>
    <t xml:space="preserve">                                                            Bancos de licencia internacional</t>
  </si>
  <si>
    <t xml:space="preserve">                                                         Bancos de licencia general</t>
  </si>
  <si>
    <t xml:space="preserve">                                                         Bancos de licencia internacional</t>
  </si>
  <si>
    <t xml:space="preserve">                                  3.2.2.4  Otros sectores</t>
  </si>
  <si>
    <t xml:space="preserve">                                                           Empresas de inversión nacional</t>
  </si>
  <si>
    <t xml:space="preserve">                                                           Entidades Descentralizadas</t>
  </si>
  <si>
    <t xml:space="preserve">                                                              Multilaterales</t>
  </si>
  <si>
    <t xml:space="preserve">                                                     Reembolsos</t>
  </si>
  <si>
    <t xml:space="preserve">                                                              Bilaterales oficiales</t>
  </si>
  <si>
    <t xml:space="preserve">                                                              Banca comercial y proveedores diversos</t>
  </si>
  <si>
    <t xml:space="preserve">                                                        Empresas de inversión directa</t>
  </si>
  <si>
    <t xml:space="preserve">                                                        Empresas de inversión de cartera</t>
  </si>
  <si>
    <t xml:space="preserve">                                                        Empresas de la Zona Libre de Colón</t>
  </si>
  <si>
    <t xml:space="preserve">                                                        Empresas de inversión nacional</t>
  </si>
  <si>
    <t xml:space="preserve">                       3.2.3  Moneda y depósitos</t>
  </si>
  <si>
    <t xml:space="preserve">                                  3.2.3.1  Autoridades monetarias</t>
  </si>
  <si>
    <t xml:space="preserve">                                  3.2.3.2  Gobierno general</t>
  </si>
  <si>
    <t xml:space="preserve">                                  3.2.3.3  Bancos</t>
  </si>
  <si>
    <t xml:space="preserve">                                  3.2.3.4  Otros sectores</t>
  </si>
  <si>
    <t xml:space="preserve">                       3.2.4  Otros pasivos</t>
  </si>
  <si>
    <t xml:space="preserve">                                  3.2.4.1  Autoridades monetarias</t>
  </si>
  <si>
    <t xml:space="preserve">                                  3.2.4.2  Gobierno general</t>
  </si>
  <si>
    <t xml:space="preserve">                                                          Otros</t>
  </si>
  <si>
    <t xml:space="preserve">                                  3.2.4.3  Bancos</t>
  </si>
  <si>
    <t xml:space="preserve">                                                             Bancos de licencia general - neto</t>
  </si>
  <si>
    <t xml:space="preserve">                                                             Bancos de licencia internacional - neto</t>
  </si>
  <si>
    <t xml:space="preserve">                                  3.2.4.4  Otros sectores</t>
  </si>
  <si>
    <t xml:space="preserve">                                                             Primas de seguro de vida</t>
  </si>
  <si>
    <t xml:space="preserve">                                                             Empresas de inversión directa</t>
  </si>
  <si>
    <t xml:space="preserve">                                                             Empresas de inversión de cartera</t>
  </si>
  <si>
    <t xml:space="preserve">                                                             Empresas de la Zona Libre de Colón</t>
  </si>
  <si>
    <t xml:space="preserve">                                                             Empresas de inversión nacional</t>
  </si>
  <si>
    <t xml:space="preserve">            4.  Activos de reserva</t>
  </si>
  <si>
    <t xml:space="preserve">                 4.1  Oro monetario</t>
  </si>
  <si>
    <t xml:space="preserve">                 4.2  Derechos Especiales de Giro</t>
  </si>
  <si>
    <t xml:space="preserve">                 4.3  Posición de reserva en el Fondo Monetario Internacional</t>
  </si>
  <si>
    <t xml:space="preserve">                 4.4  Divisas</t>
  </si>
  <si>
    <t xml:space="preserve">                       4.4.1  Moneda y depósitos</t>
  </si>
  <si>
    <t xml:space="preserve">                                  4.4.1.1  Autoridades monetarias</t>
  </si>
  <si>
    <t xml:space="preserve">                                  4.4.1.2  Bancos</t>
  </si>
  <si>
    <t xml:space="preserve">                       4.4.2  Valores</t>
  </si>
  <si>
    <t xml:space="preserve">                                  4.4.2.1  Participaciones de capital</t>
  </si>
  <si>
    <t xml:space="preserve">                                  4.4.2.2  Bonos y pagarés</t>
  </si>
  <si>
    <t xml:space="preserve">                                  4.4.2.3  Instrumentos del mercado monetario</t>
  </si>
  <si>
    <t xml:space="preserve">                                  4.4.2.4  Instrumentos financieros derivados (neto)</t>
  </si>
  <si>
    <t xml:space="preserve">                 4.5  Otros activos</t>
  </si>
  <si>
    <t>III. Errores y omisiones netos</t>
  </si>
  <si>
    <t xml:space="preserve">                                                  Importaciones de la Zona Libre de Colón - empresas representadas</t>
  </si>
  <si>
    <t xml:space="preserve"> 1.2  ** FE - Donaciones procedentes de cuentas subvencionadas por el Fondo Monetario Internacional</t>
  </si>
  <si>
    <t xml:space="preserve">                        2.2.1  Títulos de participación en el capital</t>
  </si>
  <si>
    <t xml:space="preserve">                                  1.1.1.1  Activos frente a empresas filiales</t>
  </si>
  <si>
    <t xml:space="preserve">                                  1.1.1.2  Pasivos frente a empresas filiales</t>
  </si>
  <si>
    <t xml:space="preserve">                                  1.1.3.1  Activos frente a empresas filiales</t>
  </si>
  <si>
    <t xml:space="preserve">                                  1.1.3.2  Pasivos frente a empresas filiales</t>
  </si>
  <si>
    <t xml:space="preserve">                                  2.2.1.1  Bancos</t>
  </si>
  <si>
    <t xml:space="preserve">                                  2.2.1.2  Otros sectores</t>
  </si>
  <si>
    <t xml:space="preserve">                                  3.1.1.1  Gobierno general</t>
  </si>
  <si>
    <t>DE PANAMÁ, SEGÚN PARTIDA: AÑOS 2016-18</t>
  </si>
  <si>
    <t>2018 (P)</t>
  </si>
  <si>
    <t xml:space="preserve">                                     Importaciones nacionales</t>
  </si>
  <si>
    <t xml:space="preserve">                                  2.1.1.2  Utilidades reinvertidas y utilidades no distribuidas</t>
  </si>
  <si>
    <t>2.2.2.2  Instrumentos del mercado monetario e instrumentos financieros derivados</t>
  </si>
  <si>
    <t xml:space="preserve">      A.  Bienes: (Continuación)</t>
  </si>
  <si>
    <t xml:space="preserve">      B.  Servicios: (Continuación)</t>
  </si>
  <si>
    <t xml:space="preserve">      C.  Renta: (Continuación)</t>
  </si>
  <si>
    <t xml:space="preserve">      A.  Cuenta de capital: (Continuación)</t>
  </si>
  <si>
    <t xml:space="preserve">     B.  Cuenta financiera: (Continuación)</t>
  </si>
  <si>
    <t>0.0 Cuando la cantidad es menor a la mitad de la unidad o fracción decimal adoptada para la expresión del dato.</t>
  </si>
  <si>
    <t xml:space="preserve">            Encuesta Entre Empresas No Financieras, 2016.</t>
  </si>
  <si>
    <t xml:space="preserve">            La diferencia que se observa entre el total y los parciales, se debe al redondeo.</t>
  </si>
  <si>
    <t>NOTA: Se realizaron mejoras en los renglones de viajes: Por revisiones de las diferentes fuentes de datos actualizados, además de mejora de co-</t>
  </si>
  <si>
    <t xml:space="preserve">            bertura,  se incluyeron  datos de pasajeros en cruceros que no tomaron giras,  sin embargo,  bajaron a realizar travesías por cuenta propia</t>
  </si>
  <si>
    <t xml:space="preserve">            (visitas a sitios turísticos, centros comerciales y supermercados);  Seguros:  Aplicación de metodologías finales recomendadas por la asis-</t>
  </si>
  <si>
    <t xml:space="preserve">            tencia tecnica internacional;  Otros servicios empresariales:  Ajustes a estimación recomendada  utilizando estadísticas espejos y conside-</t>
  </si>
  <si>
    <t xml:space="preserve">            rando  el comportamiento  más conservador y asociado con  la tendencia según  datos reportados de las empresas en la  Encuesta  Entre</t>
  </si>
  <si>
    <t xml:space="preserve">            Empresas  No  Financieras,  que realiza  el INEC;  e  Inversión extranjera directa  y  Otra inversión:  Se actualizaron  datos  basados en  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</si>
</sst>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8" xfId="0" applyNumberFormat="1" applyFont="1" applyFill="1" applyBorder="1" applyAlignment="1" applyProtection="1">
      <alignment horizontal="center" vertical="center"/>
    </xf>
    <xf numFmtId="164" fontId="2" fillId="2" borderId="2" xfId="0" applyNumberFormat="1" applyFont="1" applyFill="1" applyBorder="1" applyAlignment="1">
      <alignment horizontal="right"/>
    </xf>
    <xf numFmtId="164" fontId="2" fillId="2" borderId="2" xfId="0" applyNumberFormat="1" applyFont="1" applyFill="1" applyBorder="1"/>
    <xf numFmtId="164" fontId="2" fillId="2" borderId="9" xfId="0" applyNumberFormat="1" applyFont="1" applyFill="1" applyBorder="1" applyAlignment="1" applyProtection="1">
      <alignment horizontal="right"/>
    </xf>
    <xf numFmtId="164" fontId="2" fillId="2" borderId="2" xfId="0" applyNumberFormat="1" applyFont="1" applyFill="1" applyBorder="1" applyAlignment="1">
      <alignment horizontal="left" wrapText="1" indent="19"/>
    </xf>
    <xf numFmtId="164" fontId="2" fillId="2" borderId="6" xfId="0" applyNumberFormat="1" applyFont="1" applyFill="1" applyBorder="1" applyAlignment="1" applyProtection="1">
      <alignment horizontal="right"/>
    </xf>
    <xf numFmtId="164" fontId="2" fillId="2" borderId="2" xfId="0" applyNumberFormat="1" applyFont="1" applyFill="1" applyBorder="1" applyAlignment="1">
      <alignment horizontal="left" wrapText="1" indent="8"/>
    </xf>
    <xf numFmtId="164" fontId="2" fillId="2" borderId="2" xfId="0" applyNumberFormat="1" applyFont="1" applyFill="1" applyBorder="1" applyAlignment="1">
      <alignment horizontal="left" wrapText="1" indent="10"/>
    </xf>
    <xf numFmtId="164" fontId="2" fillId="2" borderId="2" xfId="0" applyNumberFormat="1" applyFont="1" applyFill="1" applyBorder="1" applyAlignment="1" applyProtection="1">
      <alignment horizontal="left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2" fillId="0" borderId="0" xfId="0" applyFont="1"/>
    <xf numFmtId="164" fontId="2" fillId="0" borderId="2" xfId="0" applyNumberFormat="1" applyFont="1" applyFill="1" applyBorder="1" applyAlignment="1">
      <alignment horizontal="right"/>
    </xf>
    <xf numFmtId="0" fontId="2" fillId="0" borderId="1" xfId="0" applyFont="1" applyBorder="1"/>
    <xf numFmtId="0" fontId="2" fillId="0" borderId="12" xfId="0" applyFont="1" applyBorder="1"/>
    <xf numFmtId="0" fontId="2" fillId="0" borderId="4" xfId="0" applyFont="1" applyBorder="1"/>
    <xf numFmtId="164" fontId="1" fillId="2" borderId="9" xfId="0" applyNumberFormat="1" applyFont="1" applyFill="1" applyBorder="1" applyAlignment="1" applyProtection="1">
      <alignment horizontal="right"/>
    </xf>
    <xf numFmtId="164" fontId="1" fillId="2" borderId="6" xfId="0" applyNumberFormat="1" applyFont="1" applyFill="1" applyBorder="1" applyAlignment="1" applyProtection="1">
      <alignment horizontal="right"/>
    </xf>
    <xf numFmtId="164" fontId="3" fillId="2" borderId="9" xfId="0" applyNumberFormat="1" applyFont="1" applyFill="1" applyBorder="1" applyAlignment="1" applyProtection="1">
      <alignment horizontal="right"/>
    </xf>
    <xf numFmtId="164" fontId="3" fillId="2" borderId="6" xfId="0" applyNumberFormat="1" applyFont="1" applyFill="1" applyBorder="1" applyAlignment="1" applyProtection="1">
      <alignment horizontal="right"/>
    </xf>
    <xf numFmtId="164" fontId="1" fillId="2" borderId="9" xfId="0" applyNumberFormat="1" applyFont="1" applyFill="1" applyBorder="1" applyAlignment="1">
      <alignment horizontal="right"/>
    </xf>
    <xf numFmtId="164" fontId="1" fillId="2" borderId="6" xfId="0" applyNumberFormat="1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horizontal="left" wrapText="1" indent="6"/>
    </xf>
    <xf numFmtId="164" fontId="2" fillId="2" borderId="2" xfId="0" applyNumberFormat="1" applyFont="1" applyFill="1" applyBorder="1" applyAlignment="1">
      <alignment horizontal="left" wrapText="1" indent="13"/>
    </xf>
    <xf numFmtId="164" fontId="2" fillId="0" borderId="2" xfId="0" applyNumberFormat="1" applyFont="1" applyFill="1" applyBorder="1" applyAlignment="1">
      <alignment horizontal="left" indent="25"/>
    </xf>
    <xf numFmtId="0" fontId="2" fillId="2" borderId="3" xfId="0" applyNumberFormat="1" applyFont="1" applyFill="1" applyBorder="1" applyAlignment="1"/>
    <xf numFmtId="0" fontId="1" fillId="2" borderId="10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4" fillId="0" borderId="0" xfId="0" applyFont="1" applyAlignment="1"/>
    <xf numFmtId="0" fontId="2" fillId="0" borderId="0" xfId="0" applyFont="1" applyAlignment="1"/>
    <xf numFmtId="0" fontId="2" fillId="2" borderId="0" xfId="0" applyNumberFormat="1" applyFont="1" applyFill="1" applyBorder="1"/>
    <xf numFmtId="0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horizont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 applyProtection="1">
      <alignment horizontal="center" vertical="center"/>
    </xf>
    <xf numFmtId="0" fontId="1" fillId="3" borderId="3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1"/>
  <sheetViews>
    <sheetView showGridLines="0" tabSelected="1" zoomScaleNormal="100" zoomScaleSheetLayoutView="100" workbookViewId="0">
      <selection sqref="A1:D1"/>
    </sheetView>
  </sheetViews>
  <sheetFormatPr baseColWidth="10" defaultRowHeight="12.75" customHeight="1" x14ac:dyDescent="0.2"/>
  <cols>
    <col min="1" max="1" width="81.42578125" style="12" customWidth="1"/>
    <col min="2" max="4" width="11.7109375" style="12" customWidth="1"/>
    <col min="5" max="16384" width="11.42578125" style="12"/>
  </cols>
  <sheetData>
    <row r="1" spans="1:4" ht="12.75" customHeight="1" x14ac:dyDescent="0.2">
      <c r="A1" s="32" t="s">
        <v>0</v>
      </c>
      <c r="B1" s="32"/>
      <c r="C1" s="32"/>
      <c r="D1" s="32"/>
    </row>
    <row r="2" spans="1:4" ht="12.75" customHeight="1" x14ac:dyDescent="0.2">
      <c r="A2" s="33" t="s">
        <v>398</v>
      </c>
      <c r="B2" s="33"/>
      <c r="C2" s="33"/>
      <c r="D2" s="33"/>
    </row>
    <row r="3" spans="1:4" ht="6" customHeight="1" x14ac:dyDescent="0.2"/>
    <row r="4" spans="1:4" ht="12.75" customHeight="1" x14ac:dyDescent="0.2">
      <c r="A4" s="34" t="s">
        <v>1</v>
      </c>
      <c r="B4" s="37" t="s">
        <v>2</v>
      </c>
      <c r="C4" s="38"/>
      <c r="D4" s="38"/>
    </row>
    <row r="5" spans="1:4" ht="12.75" customHeight="1" x14ac:dyDescent="0.2">
      <c r="A5" s="35"/>
      <c r="B5" s="39" t="s">
        <v>3</v>
      </c>
      <c r="C5" s="40"/>
      <c r="D5" s="40"/>
    </row>
    <row r="6" spans="1:4" ht="12.75" customHeight="1" x14ac:dyDescent="0.2">
      <c r="A6" s="36"/>
      <c r="B6" s="1" t="s">
        <v>4</v>
      </c>
      <c r="C6" s="1" t="s">
        <v>5</v>
      </c>
      <c r="D6" s="2" t="s">
        <v>399</v>
      </c>
    </row>
    <row r="7" spans="1:4" ht="6" customHeight="1" x14ac:dyDescent="0.2">
      <c r="A7" s="14"/>
      <c r="B7" s="15"/>
      <c r="C7" s="15"/>
      <c r="D7" s="16"/>
    </row>
    <row r="8" spans="1:4" ht="12.75" customHeight="1" x14ac:dyDescent="0.2">
      <c r="A8" s="4" t="s">
        <v>11</v>
      </c>
      <c r="B8" s="17">
        <f>SUM(B9:B10)</f>
        <v>-4504.9716000000117</v>
      </c>
      <c r="C8" s="17">
        <f>SUM(C9:C10)</f>
        <v>-3692.1157999999959</v>
      </c>
      <c r="D8" s="18">
        <f>SUM(D9:D10)</f>
        <v>-5355.0628199999992</v>
      </c>
    </row>
    <row r="9" spans="1:4" ht="12.75" customHeight="1" x14ac:dyDescent="0.2">
      <c r="A9" s="3" t="s">
        <v>6</v>
      </c>
      <c r="B9" s="5">
        <f t="shared" ref="B9:D10" si="0">SUM(B12+B403)</f>
        <v>27626.437999999995</v>
      </c>
      <c r="C9" s="5">
        <f t="shared" si="0"/>
        <v>29762.762700000003</v>
      </c>
      <c r="D9" s="7">
        <f t="shared" si="0"/>
        <v>31272.638100000004</v>
      </c>
    </row>
    <row r="10" spans="1:4" ht="12.75" customHeight="1" x14ac:dyDescent="0.2">
      <c r="A10" s="3" t="s">
        <v>7</v>
      </c>
      <c r="B10" s="5">
        <f t="shared" si="0"/>
        <v>-32131.409600000006</v>
      </c>
      <c r="C10" s="5">
        <f t="shared" si="0"/>
        <v>-33454.878499999999</v>
      </c>
      <c r="D10" s="7">
        <f t="shared" si="0"/>
        <v>-36627.700920000003</v>
      </c>
    </row>
    <row r="11" spans="1:4" ht="12.75" customHeight="1" x14ac:dyDescent="0.2">
      <c r="A11" s="4" t="s">
        <v>12</v>
      </c>
      <c r="B11" s="19">
        <f>SUM(B12:B13)</f>
        <v>-4400.9141000000091</v>
      </c>
      <c r="C11" s="19">
        <f>SUM(C12:C13)</f>
        <v>-3567.7362999999968</v>
      </c>
      <c r="D11" s="20">
        <f>SUM(D12:D13)</f>
        <v>-5284.8540199999989</v>
      </c>
    </row>
    <row r="12" spans="1:4" ht="12.75" customHeight="1" x14ac:dyDescent="0.2">
      <c r="A12" s="3" t="s">
        <v>6</v>
      </c>
      <c r="B12" s="5">
        <f t="shared" ref="B12:D13" si="1">SUM(B15+B263)</f>
        <v>26720.528099999996</v>
      </c>
      <c r="C12" s="5">
        <f t="shared" si="1"/>
        <v>28859.542800000003</v>
      </c>
      <c r="D12" s="7">
        <f t="shared" si="1"/>
        <v>30354.033900000002</v>
      </c>
    </row>
    <row r="13" spans="1:4" ht="12.75" customHeight="1" x14ac:dyDescent="0.2">
      <c r="A13" s="3" t="s">
        <v>7</v>
      </c>
      <c r="B13" s="5">
        <f t="shared" si="1"/>
        <v>-31121.442200000005</v>
      </c>
      <c r="C13" s="5">
        <f t="shared" si="1"/>
        <v>-32427.2791</v>
      </c>
      <c r="D13" s="7">
        <f t="shared" si="1"/>
        <v>-35638.887920000001</v>
      </c>
    </row>
    <row r="14" spans="1:4" ht="12.75" customHeight="1" x14ac:dyDescent="0.2">
      <c r="A14" s="4" t="s">
        <v>13</v>
      </c>
      <c r="B14" s="19">
        <f>SUM(B15:B16)</f>
        <v>-930.53650000000562</v>
      </c>
      <c r="C14" s="19">
        <f t="shared" ref="C14:D14" si="2">SUM(C15:C16)</f>
        <v>-524.70799999999872</v>
      </c>
      <c r="D14" s="20">
        <f t="shared" si="2"/>
        <v>-1072.3336199999976</v>
      </c>
    </row>
    <row r="15" spans="1:4" ht="12.75" customHeight="1" x14ac:dyDescent="0.2">
      <c r="A15" s="3" t="s">
        <v>6</v>
      </c>
      <c r="B15" s="5">
        <f t="shared" ref="B15:D16" si="3">SUM(B18+B77)</f>
        <v>24460.566899999998</v>
      </c>
      <c r="C15" s="5">
        <f t="shared" si="3"/>
        <v>26369.980100000001</v>
      </c>
      <c r="D15" s="7">
        <f t="shared" si="3"/>
        <v>27802.486300000004</v>
      </c>
    </row>
    <row r="16" spans="1:4" ht="12.75" customHeight="1" x14ac:dyDescent="0.2">
      <c r="A16" s="3" t="s">
        <v>7</v>
      </c>
      <c r="B16" s="5">
        <f t="shared" si="3"/>
        <v>-25391.103400000004</v>
      </c>
      <c r="C16" s="5">
        <f t="shared" si="3"/>
        <v>-26894.688099999999</v>
      </c>
      <c r="D16" s="7">
        <f t="shared" si="3"/>
        <v>-28874.819920000002</v>
      </c>
    </row>
    <row r="17" spans="1:4" ht="12.75" customHeight="1" x14ac:dyDescent="0.2">
      <c r="A17" s="4" t="s">
        <v>14</v>
      </c>
      <c r="B17" s="17">
        <f>SUM(B18:B19)</f>
        <v>-9012.422900000005</v>
      </c>
      <c r="C17" s="17">
        <f t="shared" ref="C17:D17" si="4">SUM(C18:C19)</f>
        <v>-9821.5475000000006</v>
      </c>
      <c r="D17" s="18">
        <f t="shared" si="4"/>
        <v>-10613.232020000001</v>
      </c>
    </row>
    <row r="18" spans="1:4" ht="12.75" customHeight="1" x14ac:dyDescent="0.2">
      <c r="A18" s="3" t="s">
        <v>6</v>
      </c>
      <c r="B18" s="5">
        <f>SUM(B21+B57+B60+B63+B74)</f>
        <v>11687.133599999997</v>
      </c>
      <c r="C18" s="5">
        <f>SUM(C21+C57+C60+C63+C74)</f>
        <v>12469.630499999999</v>
      </c>
      <c r="D18" s="7">
        <f>SUM(D21+D57+D60+D63+D74)</f>
        <v>13355.5653</v>
      </c>
    </row>
    <row r="19" spans="1:4" ht="12.75" customHeight="1" x14ac:dyDescent="0.2">
      <c r="A19" s="3" t="s">
        <v>7</v>
      </c>
      <c r="B19" s="5">
        <f>SUM(B39+B58+B61+B70+B75)</f>
        <v>-20699.556500000002</v>
      </c>
      <c r="C19" s="5">
        <f>SUM(C39+C58+C61+C70+C75)</f>
        <v>-22291.178</v>
      </c>
      <c r="D19" s="7">
        <f>SUM(D39+D58+D61+D70+D75)</f>
        <v>-23968.797320000001</v>
      </c>
    </row>
    <row r="20" spans="1:4" ht="12.75" customHeight="1" x14ac:dyDescent="0.2">
      <c r="A20" s="4" t="s">
        <v>15</v>
      </c>
      <c r="B20" s="19">
        <f>SUM(B21+B39)</f>
        <v>-8598.4841000000033</v>
      </c>
      <c r="C20" s="19">
        <f>SUM(C21+C39)</f>
        <v>-9398.6101000000017</v>
      </c>
      <c r="D20" s="20">
        <f>SUM(D21+D39)</f>
        <v>-10039.301020000001</v>
      </c>
    </row>
    <row r="21" spans="1:4" ht="12.75" customHeight="1" x14ac:dyDescent="0.2">
      <c r="A21" s="4" t="s">
        <v>16</v>
      </c>
      <c r="B21" s="19">
        <f>SUM(B22+B27)</f>
        <v>10462.576599999999</v>
      </c>
      <c r="C21" s="19">
        <f>SUM(C22+C27)</f>
        <v>10536.660199999998</v>
      </c>
      <c r="D21" s="20">
        <f>SUM(D22+D27)</f>
        <v>10947.6648</v>
      </c>
    </row>
    <row r="22" spans="1:4" ht="12.75" customHeight="1" x14ac:dyDescent="0.2">
      <c r="A22" s="4" t="s">
        <v>17</v>
      </c>
      <c r="B22" s="5">
        <f>SUM(B23:B26)</f>
        <v>11654.577799999999</v>
      </c>
      <c r="C22" s="5">
        <f>SUM(C23:C26)</f>
        <v>11675.959099999998</v>
      </c>
      <c r="D22" s="7">
        <f>SUM(D23:D26)</f>
        <v>12088.528200000001</v>
      </c>
    </row>
    <row r="23" spans="1:4" ht="12.75" customHeight="1" x14ac:dyDescent="0.2">
      <c r="A23" s="4" t="s">
        <v>18</v>
      </c>
      <c r="B23" s="5">
        <v>634.83130000000006</v>
      </c>
      <c r="C23" s="5">
        <v>659.94800000000009</v>
      </c>
      <c r="D23" s="7">
        <v>672.29390000000012</v>
      </c>
    </row>
    <row r="24" spans="1:4" ht="12.75" customHeight="1" x14ac:dyDescent="0.2">
      <c r="A24" s="4" t="s">
        <v>19</v>
      </c>
      <c r="B24" s="5">
        <v>138.9297</v>
      </c>
      <c r="C24" s="5">
        <v>154.809</v>
      </c>
      <c r="D24" s="7">
        <v>146.17620000000002</v>
      </c>
    </row>
    <row r="25" spans="1:4" ht="12.75" customHeight="1" x14ac:dyDescent="0.2">
      <c r="A25" s="4" t="s">
        <v>20</v>
      </c>
      <c r="B25" s="5">
        <v>10402.865099999999</v>
      </c>
      <c r="C25" s="5">
        <v>10431.620999999999</v>
      </c>
      <c r="D25" s="7">
        <v>10808.112000000001</v>
      </c>
    </row>
    <row r="26" spans="1:4" ht="12.75" customHeight="1" x14ac:dyDescent="0.2">
      <c r="A26" s="4" t="s">
        <v>21</v>
      </c>
      <c r="B26" s="5">
        <v>477.95169999999996</v>
      </c>
      <c r="C26" s="5">
        <v>429.58109999999999</v>
      </c>
      <c r="D26" s="7">
        <v>461.9461</v>
      </c>
    </row>
    <row r="27" spans="1:4" ht="12.75" customHeight="1" x14ac:dyDescent="0.2">
      <c r="A27" s="4" t="s">
        <v>22</v>
      </c>
      <c r="B27" s="5">
        <f>SUM(B28+B38)</f>
        <v>-1192.0011999999999</v>
      </c>
      <c r="C27" s="5">
        <f>SUM(C28+C38)</f>
        <v>-1139.2989</v>
      </c>
      <c r="D27" s="7">
        <f>SUM(D28+D38)</f>
        <v>-1140.8634</v>
      </c>
    </row>
    <row r="28" spans="1:4" ht="12.75" customHeight="1" x14ac:dyDescent="0.2">
      <c r="A28" s="4" t="s">
        <v>23</v>
      </c>
      <c r="B28" s="5">
        <f t="shared" ref="B28:D28" si="5">SUM(B29:B37)</f>
        <v>-1192.0011999999999</v>
      </c>
      <c r="C28" s="5">
        <f t="shared" si="5"/>
        <v>-1139.2989</v>
      </c>
      <c r="D28" s="7">
        <f t="shared" si="5"/>
        <v>-1140.8634</v>
      </c>
    </row>
    <row r="29" spans="1:4" ht="12.6" customHeight="1" x14ac:dyDescent="0.2">
      <c r="A29" s="4" t="s">
        <v>24</v>
      </c>
      <c r="B29" s="5">
        <v>0.8</v>
      </c>
      <c r="C29" s="5">
        <v>0.8</v>
      </c>
      <c r="D29" s="7">
        <v>0.8</v>
      </c>
    </row>
    <row r="30" spans="1:4" ht="12.6" customHeight="1" x14ac:dyDescent="0.2">
      <c r="A30" s="4" t="s">
        <v>25</v>
      </c>
      <c r="B30" s="5">
        <v>7.3575999999999997</v>
      </c>
      <c r="C30" s="5">
        <v>5.9396000000000004</v>
      </c>
      <c r="D30" s="7">
        <v>3.5449999999999999</v>
      </c>
    </row>
    <row r="31" spans="1:4" ht="12.6" customHeight="1" x14ac:dyDescent="0.2">
      <c r="A31" s="4" t="s">
        <v>26</v>
      </c>
      <c r="B31" s="5">
        <v>-21.900299999999998</v>
      </c>
      <c r="C31" s="5">
        <v>-23.292400000000001</v>
      </c>
      <c r="D31" s="7">
        <v>-31.21</v>
      </c>
    </row>
    <row r="32" spans="1:4" ht="12.6" customHeight="1" x14ac:dyDescent="0.2">
      <c r="A32" s="4" t="s">
        <v>27</v>
      </c>
      <c r="B32" s="5">
        <v>-36.966000000000001</v>
      </c>
      <c r="C32" s="5">
        <v>-9.6376999999999988</v>
      </c>
      <c r="D32" s="7">
        <v>-13.019299999999999</v>
      </c>
    </row>
    <row r="33" spans="1:4" ht="12.6" customHeight="1" x14ac:dyDescent="0.2">
      <c r="A33" s="4" t="s">
        <v>28</v>
      </c>
      <c r="B33" s="5">
        <v>-41.013799999999996</v>
      </c>
      <c r="C33" s="5">
        <v>-43.800799999999995</v>
      </c>
      <c r="D33" s="7">
        <v>-37.278700000000001</v>
      </c>
    </row>
    <row r="34" spans="1:4" ht="12.6" customHeight="1" x14ac:dyDescent="0.2">
      <c r="A34" s="4" t="s">
        <v>29</v>
      </c>
      <c r="B34" s="5">
        <v>-958.1407999999999</v>
      </c>
      <c r="C34" s="5">
        <v>-933.30270000000007</v>
      </c>
      <c r="D34" s="7">
        <v>-937.77059999999994</v>
      </c>
    </row>
    <row r="35" spans="1:4" ht="12.6" customHeight="1" x14ac:dyDescent="0.2">
      <c r="A35" s="4" t="s">
        <v>30</v>
      </c>
      <c r="B35" s="5">
        <v>-7.0063999999999993</v>
      </c>
      <c r="C35" s="5">
        <v>-6.4318999999999997</v>
      </c>
      <c r="D35" s="7">
        <v>-10.900600000000001</v>
      </c>
    </row>
    <row r="36" spans="1:4" ht="12.6" customHeight="1" x14ac:dyDescent="0.2">
      <c r="A36" s="4" t="s">
        <v>31</v>
      </c>
      <c r="B36" s="5">
        <v>-133.5497</v>
      </c>
      <c r="C36" s="5">
        <v>-128.50569999999999</v>
      </c>
      <c r="D36" s="7">
        <v>-114.26729999999999</v>
      </c>
    </row>
    <row r="37" spans="1:4" ht="26.1" customHeight="1" x14ac:dyDescent="0.2">
      <c r="A37" s="6" t="s">
        <v>32</v>
      </c>
      <c r="B37" s="5">
        <v>-1.5817999999999999</v>
      </c>
      <c r="C37" s="5">
        <v>-1.0672999999999999</v>
      </c>
      <c r="D37" s="7">
        <v>-0.76190000000000002</v>
      </c>
    </row>
    <row r="38" spans="1:4" ht="12.75" customHeight="1" x14ac:dyDescent="0.2">
      <c r="A38" s="4" t="s">
        <v>33</v>
      </c>
      <c r="B38" s="5">
        <v>0</v>
      </c>
      <c r="C38" s="5">
        <v>0</v>
      </c>
      <c r="D38" s="7">
        <v>0</v>
      </c>
    </row>
    <row r="39" spans="1:4" ht="12.75" customHeight="1" x14ac:dyDescent="0.2">
      <c r="A39" s="4" t="s">
        <v>34</v>
      </c>
      <c r="B39" s="19">
        <f>SUM(B40+B44)</f>
        <v>-19061.060700000002</v>
      </c>
      <c r="C39" s="19">
        <f>SUM(C40+C44)</f>
        <v>-19935.2703</v>
      </c>
      <c r="D39" s="20">
        <f>SUM(D40+D44)</f>
        <v>-20986.965820000001</v>
      </c>
    </row>
    <row r="40" spans="1:4" ht="12.75" customHeight="1" x14ac:dyDescent="0.2">
      <c r="A40" s="4" t="s">
        <v>35</v>
      </c>
      <c r="B40" s="5">
        <f>SUM(B41:B43)</f>
        <v>-20560.422100000003</v>
      </c>
      <c r="C40" s="5">
        <f>SUM(C41:C43)</f>
        <v>-21411.3878</v>
      </c>
      <c r="D40" s="7">
        <f>SUM(D41:D43)</f>
        <v>-22559.862100000002</v>
      </c>
    </row>
    <row r="41" spans="1:4" ht="12.6" customHeight="1" x14ac:dyDescent="0.2">
      <c r="A41" s="4" t="s">
        <v>36</v>
      </c>
      <c r="B41" s="5">
        <v>-10716.128699999999</v>
      </c>
      <c r="C41" s="5">
        <v>-11640.478000000001</v>
      </c>
      <c r="D41" s="7">
        <v>-12113.668</v>
      </c>
    </row>
    <row r="42" spans="1:4" ht="12.6" customHeight="1" x14ac:dyDescent="0.2">
      <c r="A42" s="4" t="s">
        <v>37</v>
      </c>
      <c r="B42" s="5">
        <v>-9237.660100000001</v>
      </c>
      <c r="C42" s="5">
        <v>-9202.348</v>
      </c>
      <c r="D42" s="7">
        <v>-9772.9339</v>
      </c>
    </row>
    <row r="43" spans="1:4" ht="12.6" customHeight="1" x14ac:dyDescent="0.2">
      <c r="A43" s="4" t="s">
        <v>38</v>
      </c>
      <c r="B43" s="5">
        <v>-606.63329999999996</v>
      </c>
      <c r="C43" s="5">
        <v>-568.56180000000006</v>
      </c>
      <c r="D43" s="7">
        <v>-673.26020000000005</v>
      </c>
    </row>
    <row r="44" spans="1:4" ht="12.75" customHeight="1" x14ac:dyDescent="0.2">
      <c r="A44" s="4" t="s">
        <v>39</v>
      </c>
      <c r="B44" s="5">
        <f>SUM(B45+B53)</f>
        <v>1499.3613999999998</v>
      </c>
      <c r="C44" s="5">
        <f>SUM(C45+C53)</f>
        <v>1476.1175000000001</v>
      </c>
      <c r="D44" s="7">
        <f>SUM(D45+D53)</f>
        <v>1572.8962799999999</v>
      </c>
    </row>
    <row r="45" spans="1:4" ht="12.75" customHeight="1" x14ac:dyDescent="0.2">
      <c r="A45" s="4" t="s">
        <v>40</v>
      </c>
      <c r="B45" s="5">
        <f>SUM(B46:B52)</f>
        <v>1232.9534999999998</v>
      </c>
      <c r="C45" s="5">
        <f>SUM(C46:C52)</f>
        <v>1236.8721</v>
      </c>
      <c r="D45" s="7">
        <f>SUM(D46:D52)</f>
        <v>1348.3654799999999</v>
      </c>
    </row>
    <row r="46" spans="1:4" ht="12.6" customHeight="1" x14ac:dyDescent="0.2">
      <c r="A46" s="4" t="s">
        <v>41</v>
      </c>
      <c r="B46" s="5">
        <v>-95.0762</v>
      </c>
      <c r="C46" s="5">
        <v>-205.25240000000002</v>
      </c>
      <c r="D46" s="7">
        <v>-90.476200000000006</v>
      </c>
    </row>
    <row r="47" spans="1:4" ht="12.6" customHeight="1" x14ac:dyDescent="0.2">
      <c r="A47" s="4" t="s">
        <v>42</v>
      </c>
      <c r="B47" s="5">
        <v>-0.52539999999999998</v>
      </c>
      <c r="C47" s="5">
        <v>0</v>
      </c>
      <c r="D47" s="7">
        <v>-0.80820000000000003</v>
      </c>
    </row>
    <row r="48" spans="1:4" ht="12.6" customHeight="1" x14ac:dyDescent="0.2">
      <c r="A48" s="4" t="s">
        <v>43</v>
      </c>
      <c r="B48" s="5">
        <v>958.1407999999999</v>
      </c>
      <c r="C48" s="5">
        <v>933.30270000000007</v>
      </c>
      <c r="D48" s="7">
        <v>937.77059999999994</v>
      </c>
    </row>
    <row r="49" spans="1:4" ht="25.5" customHeight="1" x14ac:dyDescent="0.2">
      <c r="A49" s="6" t="s">
        <v>44</v>
      </c>
      <c r="B49" s="5">
        <v>62.914099999999991</v>
      </c>
      <c r="C49" s="5">
        <v>67.093199999999996</v>
      </c>
      <c r="D49" s="7">
        <v>68.488699999999994</v>
      </c>
    </row>
    <row r="50" spans="1:4" ht="12.6" customHeight="1" x14ac:dyDescent="0.2">
      <c r="A50" s="4" t="s">
        <v>45</v>
      </c>
      <c r="B50" s="5">
        <v>271.21469999999999</v>
      </c>
      <c r="C50" s="5">
        <v>399.87069999999994</v>
      </c>
      <c r="D50" s="7">
        <v>407.54599999999999</v>
      </c>
    </row>
    <row r="51" spans="1:4" ht="12.6" customHeight="1" x14ac:dyDescent="0.2">
      <c r="A51" s="4" t="s">
        <v>388</v>
      </c>
      <c r="B51" s="5">
        <v>2.7237999999999998</v>
      </c>
      <c r="C51" s="5">
        <v>0.81640000000000001</v>
      </c>
      <c r="D51" s="7">
        <v>0.74958000000000002</v>
      </c>
    </row>
    <row r="52" spans="1:4" ht="12.6" customHeight="1" x14ac:dyDescent="0.2">
      <c r="A52" s="4" t="s">
        <v>46</v>
      </c>
      <c r="B52" s="5">
        <v>33.561700000000002</v>
      </c>
      <c r="C52" s="5">
        <v>41.041499999999999</v>
      </c>
      <c r="D52" s="7">
        <v>25.094999999999999</v>
      </c>
    </row>
    <row r="53" spans="1:4" ht="12.75" customHeight="1" x14ac:dyDescent="0.2">
      <c r="A53" s="4" t="s">
        <v>47</v>
      </c>
      <c r="B53" s="5">
        <f>SUM(B54:B55)</f>
        <v>266.40790000000004</v>
      </c>
      <c r="C53" s="5">
        <f>SUM(C54:C55)</f>
        <v>239.24539999999999</v>
      </c>
      <c r="D53" s="7">
        <f>SUM(D54:D55)</f>
        <v>224.5308</v>
      </c>
    </row>
    <row r="54" spans="1:4" ht="12" customHeight="1" x14ac:dyDescent="0.2">
      <c r="A54" s="4" t="s">
        <v>48</v>
      </c>
      <c r="B54" s="5">
        <v>256.57940000000002</v>
      </c>
      <c r="C54" s="5">
        <v>225.2029</v>
      </c>
      <c r="D54" s="7">
        <v>210.2938</v>
      </c>
    </row>
    <row r="55" spans="1:4" ht="12" customHeight="1" x14ac:dyDescent="0.2">
      <c r="A55" s="4" t="s">
        <v>49</v>
      </c>
      <c r="B55" s="5">
        <v>9.8285</v>
      </c>
      <c r="C55" s="5">
        <v>14.0425</v>
      </c>
      <c r="D55" s="7">
        <v>14.237</v>
      </c>
    </row>
    <row r="56" spans="1:4" ht="12.75" customHeight="1" x14ac:dyDescent="0.2">
      <c r="A56" s="4" t="s">
        <v>50</v>
      </c>
      <c r="B56" s="19">
        <f>SUM(B57:B58)</f>
        <v>0</v>
      </c>
      <c r="C56" s="19">
        <f>SUM(C57:C58)</f>
        <v>0</v>
      </c>
      <c r="D56" s="20">
        <f>SUM(D57:D58)</f>
        <v>0</v>
      </c>
    </row>
    <row r="57" spans="1:4" ht="12.75" customHeight="1" x14ac:dyDescent="0.2">
      <c r="A57" s="3" t="s">
        <v>6</v>
      </c>
      <c r="B57" s="5">
        <v>0</v>
      </c>
      <c r="C57" s="5">
        <v>0</v>
      </c>
      <c r="D57" s="7">
        <v>0</v>
      </c>
    </row>
    <row r="58" spans="1:4" ht="12.75" customHeight="1" x14ac:dyDescent="0.2">
      <c r="A58" s="3" t="s">
        <v>7</v>
      </c>
      <c r="B58" s="5">
        <v>0</v>
      </c>
      <c r="C58" s="5">
        <v>0</v>
      </c>
      <c r="D58" s="7">
        <v>0</v>
      </c>
    </row>
    <row r="59" spans="1:4" ht="12.75" customHeight="1" x14ac:dyDescent="0.2">
      <c r="A59" s="4" t="s">
        <v>51</v>
      </c>
      <c r="B59" s="19">
        <f>SUM(B60:B61)</f>
        <v>9.2225000000000001</v>
      </c>
      <c r="C59" s="19">
        <f>SUM(C60:C61)</f>
        <v>11.0242</v>
      </c>
      <c r="D59" s="20">
        <f>SUM(D60:D61)</f>
        <v>11.024600000000003</v>
      </c>
    </row>
    <row r="60" spans="1:4" ht="12.75" customHeight="1" x14ac:dyDescent="0.2">
      <c r="A60" s="3" t="s">
        <v>6</v>
      </c>
      <c r="B60" s="5">
        <v>15.022500000000001</v>
      </c>
      <c r="C60" s="5">
        <v>16.124200000000002</v>
      </c>
      <c r="D60" s="7">
        <v>16.424600000000002</v>
      </c>
    </row>
    <row r="61" spans="1:4" ht="12.75" customHeight="1" x14ac:dyDescent="0.2">
      <c r="A61" s="3" t="s">
        <v>7</v>
      </c>
      <c r="B61" s="5">
        <v>-5.8000000000000007</v>
      </c>
      <c r="C61" s="5">
        <v>-5.1000000000000005</v>
      </c>
      <c r="D61" s="7">
        <v>-5.3999999999999995</v>
      </c>
    </row>
    <row r="62" spans="1:4" ht="12.75" customHeight="1" x14ac:dyDescent="0.2">
      <c r="A62" s="4" t="s">
        <v>52</v>
      </c>
      <c r="B62" s="19">
        <f>SUM(B63+B70)</f>
        <v>-423.16129999999976</v>
      </c>
      <c r="C62" s="19">
        <f>SUM(C63+C70)</f>
        <v>-433.96160000000054</v>
      </c>
      <c r="D62" s="20">
        <f>SUM(D63+D70)</f>
        <v>-584.95559999999978</v>
      </c>
    </row>
    <row r="63" spans="1:4" ht="12.75" customHeight="1" x14ac:dyDescent="0.2">
      <c r="A63" s="3" t="s">
        <v>6</v>
      </c>
      <c r="B63" s="5">
        <f>SUM(B64+B68)</f>
        <v>1209.5345</v>
      </c>
      <c r="C63" s="5">
        <f>SUM(C64+C68)</f>
        <v>1916.8460999999998</v>
      </c>
      <c r="D63" s="7">
        <f>SUM(D64+D68)</f>
        <v>2391.4758999999999</v>
      </c>
    </row>
    <row r="64" spans="1:4" ht="12.75" customHeight="1" x14ac:dyDescent="0.2">
      <c r="A64" s="4" t="s">
        <v>53</v>
      </c>
      <c r="B64" s="5">
        <f t="shared" ref="B64:D64" si="6">SUM(B65:B67)</f>
        <v>1195.3132000000001</v>
      </c>
      <c r="C64" s="5">
        <f t="shared" si="6"/>
        <v>1901.2725999999998</v>
      </c>
      <c r="D64" s="7">
        <f t="shared" si="6"/>
        <v>2375.3516</v>
      </c>
    </row>
    <row r="65" spans="1:4" ht="12" customHeight="1" x14ac:dyDescent="0.2">
      <c r="A65" s="4" t="s">
        <v>54</v>
      </c>
      <c r="B65" s="5">
        <v>1126.8791000000001</v>
      </c>
      <c r="C65" s="5">
        <v>1832.2440999999999</v>
      </c>
      <c r="D65" s="7">
        <v>2306.3172</v>
      </c>
    </row>
    <row r="66" spans="1:4" ht="12" customHeight="1" x14ac:dyDescent="0.2">
      <c r="A66" s="4" t="s">
        <v>55</v>
      </c>
      <c r="B66" s="5">
        <v>68.434100000000001</v>
      </c>
      <c r="C66" s="5">
        <v>69.028499999999994</v>
      </c>
      <c r="D66" s="7">
        <v>69.034400000000005</v>
      </c>
    </row>
    <row r="67" spans="1:4" ht="12" customHeight="1" x14ac:dyDescent="0.2">
      <c r="A67" s="4" t="s">
        <v>56</v>
      </c>
      <c r="B67" s="5">
        <v>0</v>
      </c>
      <c r="C67" s="5">
        <v>0</v>
      </c>
      <c r="D67" s="7">
        <v>0</v>
      </c>
    </row>
    <row r="68" spans="1:4" ht="12.75" customHeight="1" x14ac:dyDescent="0.2">
      <c r="A68" s="4" t="s">
        <v>57</v>
      </c>
      <c r="B68" s="5">
        <v>14.221300000000001</v>
      </c>
      <c r="C68" s="5">
        <v>15.573499999999999</v>
      </c>
      <c r="D68" s="7">
        <v>16.124299999999998</v>
      </c>
    </row>
    <row r="69" spans="1:4" ht="12.95" customHeight="1" x14ac:dyDescent="0.2">
      <c r="A69" s="4" t="s">
        <v>403</v>
      </c>
      <c r="B69" s="5"/>
      <c r="C69" s="5"/>
      <c r="D69" s="7"/>
    </row>
    <row r="70" spans="1:4" ht="12.95" customHeight="1" x14ac:dyDescent="0.2">
      <c r="A70" s="3" t="s">
        <v>7</v>
      </c>
      <c r="B70" s="5">
        <f>SUM(B71:B72)</f>
        <v>-1632.6957999999997</v>
      </c>
      <c r="C70" s="5">
        <f>SUM(C71:C72)</f>
        <v>-2350.8077000000003</v>
      </c>
      <c r="D70" s="7">
        <f>SUM(D71:D72)</f>
        <v>-2976.4314999999997</v>
      </c>
    </row>
    <row r="71" spans="1:4" ht="12.95" customHeight="1" x14ac:dyDescent="0.2">
      <c r="A71" s="4" t="s">
        <v>58</v>
      </c>
      <c r="B71" s="5">
        <v>-1592.9101999999998</v>
      </c>
      <c r="C71" s="5">
        <v>-2293.4553000000001</v>
      </c>
      <c r="D71" s="7">
        <v>-2914.0698999999995</v>
      </c>
    </row>
    <row r="72" spans="1:4" ht="12.95" customHeight="1" x14ac:dyDescent="0.2">
      <c r="A72" s="4" t="s">
        <v>57</v>
      </c>
      <c r="B72" s="5">
        <v>-39.785600000000002</v>
      </c>
      <c r="C72" s="5">
        <v>-57.352400000000003</v>
      </c>
      <c r="D72" s="7">
        <v>-62.361600000000003</v>
      </c>
    </row>
    <row r="73" spans="1:4" ht="12.95" customHeight="1" x14ac:dyDescent="0.2">
      <c r="A73" s="4" t="s">
        <v>59</v>
      </c>
      <c r="B73" s="19">
        <f>SUM(B74:B75)</f>
        <v>0</v>
      </c>
      <c r="C73" s="19">
        <f>SUM(C74:C75)</f>
        <v>0</v>
      </c>
      <c r="D73" s="20">
        <f>SUM(D74:D75)</f>
        <v>0</v>
      </c>
    </row>
    <row r="74" spans="1:4" ht="12.95" customHeight="1" x14ac:dyDescent="0.2">
      <c r="A74" s="3" t="s">
        <v>6</v>
      </c>
      <c r="B74" s="5">
        <v>0</v>
      </c>
      <c r="C74" s="5">
        <v>0</v>
      </c>
      <c r="D74" s="7">
        <v>0</v>
      </c>
    </row>
    <row r="75" spans="1:4" ht="12.95" customHeight="1" x14ac:dyDescent="0.2">
      <c r="A75" s="3" t="s">
        <v>7</v>
      </c>
      <c r="B75" s="5">
        <v>0</v>
      </c>
      <c r="C75" s="5">
        <v>0</v>
      </c>
      <c r="D75" s="7">
        <v>0</v>
      </c>
    </row>
    <row r="76" spans="1:4" ht="15" customHeight="1" x14ac:dyDescent="0.2">
      <c r="A76" s="4" t="s">
        <v>60</v>
      </c>
      <c r="B76" s="17">
        <f t="shared" ref="B76:D76" si="7">SUM(B77:B78)</f>
        <v>8081.8864000000003</v>
      </c>
      <c r="C76" s="17">
        <f t="shared" si="7"/>
        <v>9296.8394999999982</v>
      </c>
      <c r="D76" s="18">
        <f t="shared" si="7"/>
        <v>9540.8984000000037</v>
      </c>
    </row>
    <row r="77" spans="1:4" ht="15" customHeight="1" x14ac:dyDescent="0.2">
      <c r="A77" s="3" t="s">
        <v>6</v>
      </c>
      <c r="B77" s="5">
        <f>SUM(B80+B131+B152+B159+B162+B174+B191+B194+B199+B245+B255)</f>
        <v>12773.433300000001</v>
      </c>
      <c r="C77" s="5">
        <f>SUM(C80+C131+C152+C159+C162+C174+C191+C194+C199+C245+C255)</f>
        <v>13900.3496</v>
      </c>
      <c r="D77" s="7">
        <f>SUM(D80+D131+D152+D159+D162+D174+D191+D194+D199+D245+D255)</f>
        <v>14446.921000000004</v>
      </c>
    </row>
    <row r="78" spans="1:4" ht="15" customHeight="1" x14ac:dyDescent="0.2">
      <c r="A78" s="3" t="s">
        <v>7</v>
      </c>
      <c r="B78" s="5">
        <f>SUM(B81+B132+B155+B160+B167+B179+B192+B195+B200+B246+B258)</f>
        <v>-4691.5469000000003</v>
      </c>
      <c r="C78" s="5">
        <f>SUM(C81+C132+C155+C160+C167+C179+C192+C195+C200+C246+C258)</f>
        <v>-4603.5101000000004</v>
      </c>
      <c r="D78" s="7">
        <f>SUM(D81+D132+D155+D160+D167+D179+D192+D195+D200+D246+D258)</f>
        <v>-4906.0226000000002</v>
      </c>
    </row>
    <row r="79" spans="1:4" ht="15" customHeight="1" x14ac:dyDescent="0.2">
      <c r="A79" s="4" t="s">
        <v>61</v>
      </c>
      <c r="B79" s="19">
        <f>SUM(B80:B81)</f>
        <v>3649.1248999999993</v>
      </c>
      <c r="C79" s="19">
        <f>SUM(C80:C81)</f>
        <v>4373.7480999999998</v>
      </c>
      <c r="D79" s="20">
        <f>SUM(D80:D81)</f>
        <v>4683.5864999999994</v>
      </c>
    </row>
    <row r="80" spans="1:4" ht="14.1" customHeight="1" x14ac:dyDescent="0.2">
      <c r="A80" s="3" t="s">
        <v>6</v>
      </c>
      <c r="B80" s="5">
        <f t="shared" ref="B80:D81" si="8">SUM(B83+B86+B89)</f>
        <v>5515.9290999999994</v>
      </c>
      <c r="C80" s="5">
        <f t="shared" si="8"/>
        <v>6369.6927999999998</v>
      </c>
      <c r="D80" s="7">
        <f t="shared" si="8"/>
        <v>6724.9400999999998</v>
      </c>
    </row>
    <row r="81" spans="1:4" ht="14.1" customHeight="1" x14ac:dyDescent="0.2">
      <c r="A81" s="3" t="s">
        <v>7</v>
      </c>
      <c r="B81" s="5">
        <f t="shared" si="8"/>
        <v>-1866.8042</v>
      </c>
      <c r="C81" s="5">
        <f t="shared" si="8"/>
        <v>-1995.9447</v>
      </c>
      <c r="D81" s="7">
        <f t="shared" si="8"/>
        <v>-2041.3535999999999</v>
      </c>
    </row>
    <row r="82" spans="1:4" ht="14.1" customHeight="1" x14ac:dyDescent="0.2">
      <c r="A82" s="4" t="s">
        <v>62</v>
      </c>
      <c r="B82" s="5">
        <f>SUM(B83:B84)</f>
        <v>1841.8397999999997</v>
      </c>
      <c r="C82" s="5">
        <f>SUM(C83:C84)</f>
        <v>2193.8655999999996</v>
      </c>
      <c r="D82" s="7">
        <f>SUM(D83:D84)</f>
        <v>2310.5360999999998</v>
      </c>
    </row>
    <row r="83" spans="1:4" ht="12.95" customHeight="1" x14ac:dyDescent="0.2">
      <c r="A83" s="3" t="s">
        <v>6</v>
      </c>
      <c r="B83" s="5">
        <f>SUM(B95+B113)</f>
        <v>2049.0187999999998</v>
      </c>
      <c r="C83" s="5">
        <f>SUM(C95+C113)</f>
        <v>2404.7974999999997</v>
      </c>
      <c r="D83" s="7">
        <f>SUM(D95+D113)</f>
        <v>2521.8152</v>
      </c>
    </row>
    <row r="84" spans="1:4" ht="12.95" customHeight="1" x14ac:dyDescent="0.2">
      <c r="A84" s="3" t="s">
        <v>7</v>
      </c>
      <c r="B84" s="5">
        <f>SUM(B96+B116)</f>
        <v>-207.179</v>
      </c>
      <c r="C84" s="5">
        <f>SUM(C96+C116)</f>
        <v>-210.93189999999998</v>
      </c>
      <c r="D84" s="7">
        <f>SUM(D96+D116)</f>
        <v>-211.2791</v>
      </c>
    </row>
    <row r="85" spans="1:4" ht="14.1" customHeight="1" x14ac:dyDescent="0.2">
      <c r="A85" s="4" t="s">
        <v>63</v>
      </c>
      <c r="B85" s="5">
        <f>SUM(B86:B87)</f>
        <v>-1200.2484999999999</v>
      </c>
      <c r="C85" s="5">
        <f>SUM(C86:C87)</f>
        <v>-1258.0520999999999</v>
      </c>
      <c r="D85" s="7">
        <f>SUM(D86:D87)</f>
        <v>-1277.2201999999997</v>
      </c>
    </row>
    <row r="86" spans="1:4" ht="12.95" customHeight="1" x14ac:dyDescent="0.2">
      <c r="A86" s="3" t="s">
        <v>6</v>
      </c>
      <c r="B86" s="5">
        <f t="shared" ref="B86:D87" si="9">SUM(B98+B120)</f>
        <v>43.471799999999995</v>
      </c>
      <c r="C86" s="5">
        <f t="shared" si="9"/>
        <v>45.307200000000002</v>
      </c>
      <c r="D86" s="7">
        <f t="shared" si="9"/>
        <v>57.100200000000001</v>
      </c>
    </row>
    <row r="87" spans="1:4" ht="12.95" customHeight="1" x14ac:dyDescent="0.2">
      <c r="A87" s="3" t="s">
        <v>7</v>
      </c>
      <c r="B87" s="5">
        <f t="shared" si="9"/>
        <v>-1243.7203</v>
      </c>
      <c r="C87" s="5">
        <f t="shared" si="9"/>
        <v>-1303.3592999999998</v>
      </c>
      <c r="D87" s="7">
        <f t="shared" si="9"/>
        <v>-1334.3203999999998</v>
      </c>
    </row>
    <row r="88" spans="1:4" ht="14.1" customHeight="1" x14ac:dyDescent="0.2">
      <c r="A88" s="4" t="s">
        <v>64</v>
      </c>
      <c r="B88" s="5">
        <f>SUM(B89:B90)</f>
        <v>3007.5336000000002</v>
      </c>
      <c r="C88" s="5">
        <f>SUM(C89:C90)</f>
        <v>3437.9346</v>
      </c>
      <c r="D88" s="7">
        <f>SUM(D89:D90)</f>
        <v>3650.2705999999998</v>
      </c>
    </row>
    <row r="89" spans="1:4" ht="12.95" customHeight="1" x14ac:dyDescent="0.2">
      <c r="A89" s="3" t="s">
        <v>6</v>
      </c>
      <c r="B89" s="5">
        <f>SUM(B104+B123)</f>
        <v>3423.4385000000002</v>
      </c>
      <c r="C89" s="5">
        <f>SUM(C104+C123)</f>
        <v>3919.5880999999999</v>
      </c>
      <c r="D89" s="7">
        <f>SUM(D104+D123)</f>
        <v>4146.0246999999999</v>
      </c>
    </row>
    <row r="90" spans="1:4" ht="12.95" customHeight="1" x14ac:dyDescent="0.2">
      <c r="A90" s="3" t="s">
        <v>7</v>
      </c>
      <c r="B90" s="5">
        <f>SUM(B108+B126)</f>
        <v>-415.9049</v>
      </c>
      <c r="C90" s="5">
        <f>SUM(C108+C126)</f>
        <v>-481.65350000000001</v>
      </c>
      <c r="D90" s="7">
        <f>SUM(D108+D126)</f>
        <v>-495.75409999999999</v>
      </c>
    </row>
    <row r="91" spans="1:4" ht="14.1" customHeight="1" x14ac:dyDescent="0.2">
      <c r="A91" s="4" t="s">
        <v>65</v>
      </c>
      <c r="B91" s="19">
        <f>SUM(B92:B93)</f>
        <v>2118.0544</v>
      </c>
      <c r="C91" s="19">
        <f>SUM(C92:C93)</f>
        <v>2562.6197000000002</v>
      </c>
      <c r="D91" s="20">
        <f>SUM(D92:D93)</f>
        <v>2746.3389000000002</v>
      </c>
    </row>
    <row r="92" spans="1:4" ht="14.1" customHeight="1" x14ac:dyDescent="0.2">
      <c r="A92" s="3" t="s">
        <v>6</v>
      </c>
      <c r="B92" s="5">
        <f>SUM(B95+B98+B104)</f>
        <v>3351.96</v>
      </c>
      <c r="C92" s="5">
        <f>SUM(C95+C98+C104)</f>
        <v>3856.0639999999999</v>
      </c>
      <c r="D92" s="7">
        <f>SUM(D95+D98+D104)</f>
        <v>4071.145</v>
      </c>
    </row>
    <row r="93" spans="1:4" ht="14.1" customHeight="1" x14ac:dyDescent="0.2">
      <c r="A93" s="3" t="s">
        <v>7</v>
      </c>
      <c r="B93" s="5">
        <f>SUM(B96+B99+B108)</f>
        <v>-1233.9056</v>
      </c>
      <c r="C93" s="5">
        <f>SUM(C96+C99+C108)</f>
        <v>-1293.4442999999999</v>
      </c>
      <c r="D93" s="7">
        <f>SUM(D96+D99+D108)</f>
        <v>-1324.8060999999998</v>
      </c>
    </row>
    <row r="94" spans="1:4" ht="12.95" customHeight="1" x14ac:dyDescent="0.2">
      <c r="A94" s="4" t="s">
        <v>66</v>
      </c>
      <c r="B94" s="5">
        <f>SUM(B95:B96)</f>
        <v>0</v>
      </c>
      <c r="C94" s="5">
        <f>SUM(C95:C96)</f>
        <v>0</v>
      </c>
      <c r="D94" s="7">
        <f>SUM(D95:D96)</f>
        <v>0</v>
      </c>
    </row>
    <row r="95" spans="1:4" ht="12.95" customHeight="1" x14ac:dyDescent="0.2">
      <c r="A95" s="3" t="s">
        <v>6</v>
      </c>
      <c r="B95" s="5">
        <v>0</v>
      </c>
      <c r="C95" s="5">
        <v>0</v>
      </c>
      <c r="D95" s="7">
        <v>0</v>
      </c>
    </row>
    <row r="96" spans="1:4" ht="12.95" customHeight="1" x14ac:dyDescent="0.2">
      <c r="A96" s="3" t="s">
        <v>7</v>
      </c>
      <c r="B96" s="5">
        <v>0</v>
      </c>
      <c r="C96" s="5">
        <v>0</v>
      </c>
      <c r="D96" s="7">
        <v>0</v>
      </c>
    </row>
    <row r="97" spans="1:4" ht="12.95" customHeight="1" x14ac:dyDescent="0.2">
      <c r="A97" s="4" t="s">
        <v>67</v>
      </c>
      <c r="B97" s="5">
        <f t="shared" ref="B97:D97" si="10">SUM(B98:B99)</f>
        <v>-1233.9056</v>
      </c>
      <c r="C97" s="5">
        <f t="shared" si="10"/>
        <v>-1293.4442999999999</v>
      </c>
      <c r="D97" s="7">
        <f t="shared" si="10"/>
        <v>-1324.8060999999998</v>
      </c>
    </row>
    <row r="98" spans="1:4" ht="12.95" customHeight="1" x14ac:dyDescent="0.2">
      <c r="A98" s="3" t="s">
        <v>6</v>
      </c>
      <c r="B98" s="5">
        <v>0</v>
      </c>
      <c r="C98" s="5">
        <v>0</v>
      </c>
      <c r="D98" s="7">
        <v>0</v>
      </c>
    </row>
    <row r="99" spans="1:4" ht="12.95" customHeight="1" x14ac:dyDescent="0.2">
      <c r="A99" s="3" t="s">
        <v>7</v>
      </c>
      <c r="B99" s="5">
        <f t="shared" ref="B99:D99" si="11">SUM(B100:B102)</f>
        <v>-1233.9056</v>
      </c>
      <c r="C99" s="5">
        <f t="shared" si="11"/>
        <v>-1293.4442999999999</v>
      </c>
      <c r="D99" s="7">
        <f t="shared" si="11"/>
        <v>-1324.8060999999998</v>
      </c>
    </row>
    <row r="100" spans="1:4" ht="12.95" customHeight="1" x14ac:dyDescent="0.2">
      <c r="A100" s="4" t="s">
        <v>400</v>
      </c>
      <c r="B100" s="5">
        <v>-895.97400000000005</v>
      </c>
      <c r="C100" s="5">
        <v>-992.18339999999989</v>
      </c>
      <c r="D100" s="7">
        <v>-1023.7240999999999</v>
      </c>
    </row>
    <row r="101" spans="1:4" ht="12.95" customHeight="1" x14ac:dyDescent="0.2">
      <c r="A101" s="4" t="s">
        <v>68</v>
      </c>
      <c r="B101" s="5">
        <v>-256.57940000000002</v>
      </c>
      <c r="C101" s="5">
        <v>-225.2029</v>
      </c>
      <c r="D101" s="7">
        <v>-210.2938</v>
      </c>
    </row>
    <row r="102" spans="1:4" ht="12.95" customHeight="1" x14ac:dyDescent="0.2">
      <c r="A102" s="4" t="s">
        <v>69</v>
      </c>
      <c r="B102" s="5">
        <v>-81.352199999999996</v>
      </c>
      <c r="C102" s="5">
        <v>-76.058000000000007</v>
      </c>
      <c r="D102" s="7">
        <v>-90.788200000000003</v>
      </c>
    </row>
    <row r="103" spans="1:4" ht="12.95" customHeight="1" x14ac:dyDescent="0.2">
      <c r="A103" s="4" t="s">
        <v>70</v>
      </c>
      <c r="B103" s="5">
        <f t="shared" ref="B103:D103" si="12">SUM(B104+B108)</f>
        <v>3351.96</v>
      </c>
      <c r="C103" s="5">
        <f t="shared" si="12"/>
        <v>3856.0639999999999</v>
      </c>
      <c r="D103" s="7">
        <f t="shared" si="12"/>
        <v>4071.145</v>
      </c>
    </row>
    <row r="104" spans="1:4" ht="12.95" customHeight="1" x14ac:dyDescent="0.2">
      <c r="A104" s="3" t="s">
        <v>6</v>
      </c>
      <c r="B104" s="5">
        <f t="shared" ref="B104:D104" si="13">SUM(B105:B107)</f>
        <v>3351.96</v>
      </c>
      <c r="C104" s="5">
        <f t="shared" si="13"/>
        <v>3856.0639999999999</v>
      </c>
      <c r="D104" s="7">
        <f t="shared" si="13"/>
        <v>4071.145</v>
      </c>
    </row>
    <row r="105" spans="1:4" ht="12.95" customHeight="1" x14ac:dyDescent="0.2">
      <c r="A105" s="4" t="s">
        <v>71</v>
      </c>
      <c r="B105" s="5">
        <v>1969.0340000000001</v>
      </c>
      <c r="C105" s="5">
        <v>2316.4340000000002</v>
      </c>
      <c r="D105" s="7">
        <v>2512.84</v>
      </c>
    </row>
    <row r="106" spans="1:4" ht="12.95" customHeight="1" x14ac:dyDescent="0.2">
      <c r="A106" s="4" t="s">
        <v>72</v>
      </c>
      <c r="B106" s="5">
        <v>420.32600000000002</v>
      </c>
      <c r="C106" s="5">
        <v>480.03</v>
      </c>
      <c r="D106" s="7">
        <v>481.20500000000004</v>
      </c>
    </row>
    <row r="107" spans="1:4" ht="12.95" customHeight="1" x14ac:dyDescent="0.2">
      <c r="A107" s="4" t="s">
        <v>73</v>
      </c>
      <c r="B107" s="5">
        <v>962.59999999999991</v>
      </c>
      <c r="C107" s="5">
        <v>1059.5999999999999</v>
      </c>
      <c r="D107" s="7">
        <v>1077.0999999999999</v>
      </c>
    </row>
    <row r="108" spans="1:4" ht="12.95" customHeight="1" x14ac:dyDescent="0.2">
      <c r="A108" s="3" t="s">
        <v>7</v>
      </c>
      <c r="B108" s="5">
        <v>0</v>
      </c>
      <c r="C108" s="5">
        <v>0</v>
      </c>
      <c r="D108" s="7">
        <v>0</v>
      </c>
    </row>
    <row r="109" spans="1:4" ht="14.1" customHeight="1" x14ac:dyDescent="0.2">
      <c r="A109" s="4" t="s">
        <v>74</v>
      </c>
      <c r="B109" s="19">
        <f>SUM(B110:B111)</f>
        <v>1531.0704999999998</v>
      </c>
      <c r="C109" s="19">
        <f>SUM(C110:C111)</f>
        <v>1811.1284000000001</v>
      </c>
      <c r="D109" s="20">
        <f>SUM(D110:D111)</f>
        <v>1937.2475999999997</v>
      </c>
    </row>
    <row r="110" spans="1:4" ht="14.1" customHeight="1" x14ac:dyDescent="0.2">
      <c r="A110" s="3" t="s">
        <v>6</v>
      </c>
      <c r="B110" s="5">
        <f>SUM(B113+B120+B123)</f>
        <v>2163.9690999999998</v>
      </c>
      <c r="C110" s="5">
        <f>SUM(C113+C120+C123)</f>
        <v>2513.6288</v>
      </c>
      <c r="D110" s="7">
        <f>SUM(D113+D120+D123)</f>
        <v>2653.7950999999998</v>
      </c>
    </row>
    <row r="111" spans="1:4" ht="14.1" customHeight="1" x14ac:dyDescent="0.2">
      <c r="A111" s="3" t="s">
        <v>7</v>
      </c>
      <c r="B111" s="5">
        <f>SUM(B116+B121+B126)</f>
        <v>-632.89859999999999</v>
      </c>
      <c r="C111" s="5">
        <f>SUM(C116+C121+C126)</f>
        <v>-702.50040000000001</v>
      </c>
      <c r="D111" s="7">
        <f>SUM(D116+D121+D126)</f>
        <v>-716.54750000000001</v>
      </c>
    </row>
    <row r="112" spans="1:4" ht="12.95" customHeight="1" x14ac:dyDescent="0.2">
      <c r="A112" s="4" t="s">
        <v>75</v>
      </c>
      <c r="B112" s="5">
        <f t="shared" ref="B112:D112" si="14">SUM(B113+B116)</f>
        <v>1841.8397999999997</v>
      </c>
      <c r="C112" s="5">
        <f t="shared" si="14"/>
        <v>2193.8655999999996</v>
      </c>
      <c r="D112" s="7">
        <f t="shared" si="14"/>
        <v>2310.5360999999998</v>
      </c>
    </row>
    <row r="113" spans="1:4" ht="12.95" customHeight="1" x14ac:dyDescent="0.2">
      <c r="A113" s="3" t="s">
        <v>6</v>
      </c>
      <c r="B113" s="5">
        <f>SUM(B114:B115)</f>
        <v>2049.0187999999998</v>
      </c>
      <c r="C113" s="5">
        <f>SUM(C114:C115)</f>
        <v>2404.7974999999997</v>
      </c>
      <c r="D113" s="7">
        <f>SUM(D114:D115)</f>
        <v>2521.8152</v>
      </c>
    </row>
    <row r="114" spans="1:4" ht="12.95" customHeight="1" x14ac:dyDescent="0.2">
      <c r="A114" s="4" t="s">
        <v>76</v>
      </c>
      <c r="B114" s="5">
        <v>2028.3344</v>
      </c>
      <c r="C114" s="5">
        <v>2382.9157999999998</v>
      </c>
      <c r="D114" s="7">
        <v>2496.5709999999999</v>
      </c>
    </row>
    <row r="115" spans="1:4" ht="12.95" customHeight="1" x14ac:dyDescent="0.2">
      <c r="A115" s="4" t="s">
        <v>77</v>
      </c>
      <c r="B115" s="5">
        <v>20.6844</v>
      </c>
      <c r="C115" s="5">
        <v>21.881700000000002</v>
      </c>
      <c r="D115" s="7">
        <v>25.244199999999999</v>
      </c>
    </row>
    <row r="116" spans="1:4" ht="12.95" customHeight="1" x14ac:dyDescent="0.2">
      <c r="A116" s="3" t="s">
        <v>7</v>
      </c>
      <c r="B116" s="5">
        <f>SUM(B117:B118)</f>
        <v>-207.179</v>
      </c>
      <c r="C116" s="5">
        <f>SUM(C117:C118)</f>
        <v>-210.93189999999998</v>
      </c>
      <c r="D116" s="7">
        <f>SUM(D117:D118)</f>
        <v>-211.2791</v>
      </c>
    </row>
    <row r="117" spans="1:4" ht="12.95" customHeight="1" x14ac:dyDescent="0.2">
      <c r="A117" s="4" t="s">
        <v>76</v>
      </c>
      <c r="B117" s="5">
        <v>-186.2475</v>
      </c>
      <c r="C117" s="5">
        <v>-189.7</v>
      </c>
      <c r="D117" s="7">
        <v>-189.947</v>
      </c>
    </row>
    <row r="118" spans="1:4" ht="12.95" customHeight="1" x14ac:dyDescent="0.2">
      <c r="A118" s="4" t="s">
        <v>78</v>
      </c>
      <c r="B118" s="5">
        <v>-20.9315</v>
      </c>
      <c r="C118" s="5">
        <v>-21.2319</v>
      </c>
      <c r="D118" s="7">
        <v>-21.332100000000001</v>
      </c>
    </row>
    <row r="119" spans="1:4" ht="12.95" customHeight="1" x14ac:dyDescent="0.2">
      <c r="A119" s="4" t="s">
        <v>79</v>
      </c>
      <c r="B119" s="5">
        <f>SUM(B120:B121)</f>
        <v>33.6571</v>
      </c>
      <c r="C119" s="5">
        <f>SUM(C120:C121)</f>
        <v>35.392200000000003</v>
      </c>
      <c r="D119" s="7">
        <f>SUM(D120:D121)</f>
        <v>47.585900000000002</v>
      </c>
    </row>
    <row r="120" spans="1:4" ht="12.95" customHeight="1" x14ac:dyDescent="0.2">
      <c r="A120" s="3" t="s">
        <v>6</v>
      </c>
      <c r="B120" s="5">
        <v>43.471799999999995</v>
      </c>
      <c r="C120" s="5">
        <v>45.307200000000002</v>
      </c>
      <c r="D120" s="7">
        <v>57.100200000000001</v>
      </c>
    </row>
    <row r="121" spans="1:4" ht="12.95" customHeight="1" x14ac:dyDescent="0.2">
      <c r="A121" s="3" t="s">
        <v>7</v>
      </c>
      <c r="B121" s="5">
        <v>-9.8146999999999984</v>
      </c>
      <c r="C121" s="5">
        <v>-9.9149999999999991</v>
      </c>
      <c r="D121" s="7">
        <v>-9.5142999999999986</v>
      </c>
    </row>
    <row r="122" spans="1:4" ht="12.95" customHeight="1" x14ac:dyDescent="0.2">
      <c r="A122" s="4" t="s">
        <v>80</v>
      </c>
      <c r="B122" s="5">
        <f t="shared" ref="B122:D122" si="15">SUM(B123+B126)</f>
        <v>-344.4264</v>
      </c>
      <c r="C122" s="5">
        <f t="shared" si="15"/>
        <v>-418.12940000000003</v>
      </c>
      <c r="D122" s="7">
        <f t="shared" si="15"/>
        <v>-420.87439999999998</v>
      </c>
    </row>
    <row r="123" spans="1:4" ht="12.95" customHeight="1" x14ac:dyDescent="0.2">
      <c r="A123" s="3" t="s">
        <v>6</v>
      </c>
      <c r="B123" s="5">
        <f t="shared" ref="B123" si="16">SUM(B124:B125)</f>
        <v>71.478499999999997</v>
      </c>
      <c r="C123" s="5">
        <f t="shared" ref="C123:D123" si="17">SUM(C124:C125)</f>
        <v>63.524100000000004</v>
      </c>
      <c r="D123" s="7">
        <f t="shared" si="17"/>
        <v>74.8797</v>
      </c>
    </row>
    <row r="124" spans="1:4" ht="12.95" customHeight="1" x14ac:dyDescent="0.2">
      <c r="A124" s="4" t="s">
        <v>81</v>
      </c>
      <c r="B124" s="5">
        <v>55.854999999999997</v>
      </c>
      <c r="C124" s="5">
        <v>46.974299999999999</v>
      </c>
      <c r="D124" s="7">
        <v>58.2547</v>
      </c>
    </row>
    <row r="125" spans="1:4" ht="12.95" customHeight="1" x14ac:dyDescent="0.2">
      <c r="A125" s="4" t="s">
        <v>82</v>
      </c>
      <c r="B125" s="5">
        <v>15.6235</v>
      </c>
      <c r="C125" s="5">
        <v>16.549800000000001</v>
      </c>
      <c r="D125" s="7">
        <v>16.625</v>
      </c>
    </row>
    <row r="126" spans="1:4" ht="12.95" customHeight="1" x14ac:dyDescent="0.2">
      <c r="A126" s="3" t="s">
        <v>7</v>
      </c>
      <c r="B126" s="5">
        <f t="shared" ref="B126:D126" si="18">SUM(B127:B128)</f>
        <v>-415.9049</v>
      </c>
      <c r="C126" s="5">
        <f t="shared" si="18"/>
        <v>-481.65350000000001</v>
      </c>
      <c r="D126" s="7">
        <f t="shared" si="18"/>
        <v>-495.75409999999999</v>
      </c>
    </row>
    <row r="127" spans="1:4" ht="12.95" customHeight="1" x14ac:dyDescent="0.2">
      <c r="A127" s="4" t="s">
        <v>83</v>
      </c>
      <c r="B127" s="5">
        <v>-193.56799999999998</v>
      </c>
      <c r="C127" s="5">
        <v>-269.089</v>
      </c>
      <c r="D127" s="7">
        <v>-270.74930000000001</v>
      </c>
    </row>
    <row r="128" spans="1:4" ht="12.95" customHeight="1" x14ac:dyDescent="0.2">
      <c r="A128" s="4" t="s">
        <v>84</v>
      </c>
      <c r="B128" s="5">
        <v>-222.33690000000001</v>
      </c>
      <c r="C128" s="5">
        <v>-212.56450000000001</v>
      </c>
      <c r="D128" s="7">
        <v>-225.00479999999999</v>
      </c>
    </row>
    <row r="129" spans="1:4" ht="12.95" customHeight="1" x14ac:dyDescent="0.2">
      <c r="A129" s="4" t="s">
        <v>404</v>
      </c>
      <c r="B129" s="5"/>
      <c r="C129" s="5"/>
      <c r="D129" s="7"/>
    </row>
    <row r="130" spans="1:4" ht="14.1" customHeight="1" x14ac:dyDescent="0.2">
      <c r="A130" s="4" t="s">
        <v>85</v>
      </c>
      <c r="B130" s="19">
        <f t="shared" ref="B130:D130" si="19">SUM(B131:B132)</f>
        <v>3090.7675999999997</v>
      </c>
      <c r="C130" s="19">
        <f t="shared" si="19"/>
        <v>3501.3597000000004</v>
      </c>
      <c r="D130" s="20">
        <f t="shared" si="19"/>
        <v>3434.4462000000003</v>
      </c>
    </row>
    <row r="131" spans="1:4" ht="14.1" customHeight="1" x14ac:dyDescent="0.2">
      <c r="A131" s="3" t="s">
        <v>6</v>
      </c>
      <c r="B131" s="5">
        <f t="shared" ref="B131:D132" si="20">SUM(B134+B140)</f>
        <v>4234.3145999999997</v>
      </c>
      <c r="C131" s="5">
        <f t="shared" si="20"/>
        <v>4422.0398000000005</v>
      </c>
      <c r="D131" s="7">
        <f t="shared" si="20"/>
        <v>4616.8568000000005</v>
      </c>
    </row>
    <row r="132" spans="1:4" ht="14.1" customHeight="1" x14ac:dyDescent="0.2">
      <c r="A132" s="3" t="s">
        <v>7</v>
      </c>
      <c r="B132" s="5">
        <f t="shared" si="20"/>
        <v>-1143.547</v>
      </c>
      <c r="C132" s="5">
        <f t="shared" si="20"/>
        <v>-920.68010000000004</v>
      </c>
      <c r="D132" s="7">
        <f t="shared" si="20"/>
        <v>-1182.4106000000002</v>
      </c>
    </row>
    <row r="133" spans="1:4" ht="14.1" customHeight="1" x14ac:dyDescent="0.2">
      <c r="A133" s="4" t="s">
        <v>86</v>
      </c>
      <c r="B133" s="19">
        <f t="shared" ref="B133" si="21">SUM(B134:B135)</f>
        <v>-147.40160000000003</v>
      </c>
      <c r="C133" s="19">
        <f t="shared" ref="C133:D133" si="22">SUM(C134:C135)</f>
        <v>-58.432100000000048</v>
      </c>
      <c r="D133" s="20">
        <f t="shared" si="22"/>
        <v>-107.61800000000002</v>
      </c>
    </row>
    <row r="134" spans="1:4" ht="12.95" customHeight="1" x14ac:dyDescent="0.2">
      <c r="A134" s="3" t="s">
        <v>6</v>
      </c>
      <c r="B134" s="5">
        <v>110.77699999999999</v>
      </c>
      <c r="C134" s="5">
        <v>151.93559999999999</v>
      </c>
      <c r="D134" s="7">
        <v>163.43249999999998</v>
      </c>
    </row>
    <row r="135" spans="1:4" ht="12.95" customHeight="1" x14ac:dyDescent="0.2">
      <c r="A135" s="3" t="s">
        <v>7</v>
      </c>
      <c r="B135" s="5">
        <f>SUM(B136:B138)</f>
        <v>-258.17860000000002</v>
      </c>
      <c r="C135" s="5">
        <f>SUM(C136:C138)</f>
        <v>-210.36770000000004</v>
      </c>
      <c r="D135" s="7">
        <f>SUM(D136:D138)</f>
        <v>-271.0505</v>
      </c>
    </row>
    <row r="136" spans="1:4" ht="12.95" customHeight="1" x14ac:dyDescent="0.2">
      <c r="A136" s="4" t="s">
        <v>87</v>
      </c>
      <c r="B136" s="5">
        <v>-102.373</v>
      </c>
      <c r="C136" s="5">
        <v>-82.360100000000017</v>
      </c>
      <c r="D136" s="7">
        <v>-90.386499999999998</v>
      </c>
    </row>
    <row r="137" spans="1:4" ht="12.95" customHeight="1" x14ac:dyDescent="0.2">
      <c r="A137" s="4" t="s">
        <v>88</v>
      </c>
      <c r="B137" s="5">
        <v>-139.53700000000001</v>
      </c>
      <c r="C137" s="5">
        <v>-108.31840000000001</v>
      </c>
      <c r="D137" s="7">
        <v>-159.97059999999999</v>
      </c>
    </row>
    <row r="138" spans="1:4" ht="12.95" customHeight="1" x14ac:dyDescent="0.2">
      <c r="A138" s="4" t="s">
        <v>89</v>
      </c>
      <c r="B138" s="5">
        <v>-16.268599999999999</v>
      </c>
      <c r="C138" s="5">
        <v>-19.6892</v>
      </c>
      <c r="D138" s="7">
        <v>-20.693399999999997</v>
      </c>
    </row>
    <row r="139" spans="1:4" ht="14.1" customHeight="1" x14ac:dyDescent="0.2">
      <c r="A139" s="4" t="s">
        <v>90</v>
      </c>
      <c r="B139" s="19">
        <f t="shared" ref="B139:D139" si="23">SUM(B140:B141)</f>
        <v>3238.1691999999998</v>
      </c>
      <c r="C139" s="19">
        <f t="shared" si="23"/>
        <v>3559.7918000000009</v>
      </c>
      <c r="D139" s="20">
        <f t="shared" si="23"/>
        <v>3542.0642000000007</v>
      </c>
    </row>
    <row r="140" spans="1:4" ht="12.95" customHeight="1" x14ac:dyDescent="0.2">
      <c r="A140" s="3" t="s">
        <v>6</v>
      </c>
      <c r="B140" s="5">
        <f t="shared" ref="B140:D141" si="24">SUM(B143+B146+B149)</f>
        <v>4123.5375999999997</v>
      </c>
      <c r="C140" s="5">
        <f t="shared" si="24"/>
        <v>4270.1042000000007</v>
      </c>
      <c r="D140" s="7">
        <f t="shared" si="24"/>
        <v>4453.4243000000006</v>
      </c>
    </row>
    <row r="141" spans="1:4" ht="12.95" customHeight="1" x14ac:dyDescent="0.2">
      <c r="A141" s="3" t="s">
        <v>7</v>
      </c>
      <c r="B141" s="5">
        <f t="shared" si="24"/>
        <v>-885.36839999999995</v>
      </c>
      <c r="C141" s="5">
        <f t="shared" si="24"/>
        <v>-710.31240000000003</v>
      </c>
      <c r="D141" s="7">
        <f t="shared" si="24"/>
        <v>-911.3601000000001</v>
      </c>
    </row>
    <row r="142" spans="1:4" ht="14.1" customHeight="1" x14ac:dyDescent="0.2">
      <c r="A142" s="4" t="s">
        <v>91</v>
      </c>
      <c r="B142" s="5">
        <f t="shared" ref="B142" si="25">SUM(B143:B144)</f>
        <v>-160.10140000000001</v>
      </c>
      <c r="C142" s="5">
        <f t="shared" ref="C142:D142" si="26">SUM(C143:C144)</f>
        <v>-125.34139999999999</v>
      </c>
      <c r="D142" s="7">
        <f t="shared" si="26"/>
        <v>-159.07710000000003</v>
      </c>
    </row>
    <row r="143" spans="1:4" ht="12.95" customHeight="1" x14ac:dyDescent="0.2">
      <c r="A143" s="3" t="s">
        <v>6</v>
      </c>
      <c r="B143" s="5">
        <v>8.033100000000001</v>
      </c>
      <c r="C143" s="5">
        <v>7.7843</v>
      </c>
      <c r="D143" s="7">
        <v>7.4312000000000005</v>
      </c>
    </row>
    <row r="144" spans="1:4" ht="12.95" customHeight="1" x14ac:dyDescent="0.2">
      <c r="A144" s="3" t="s">
        <v>7</v>
      </c>
      <c r="B144" s="5">
        <v>-168.1345</v>
      </c>
      <c r="C144" s="5">
        <v>-133.12569999999999</v>
      </c>
      <c r="D144" s="7">
        <v>-166.50830000000002</v>
      </c>
    </row>
    <row r="145" spans="1:4" ht="14.1" customHeight="1" x14ac:dyDescent="0.2">
      <c r="A145" s="4" t="s">
        <v>92</v>
      </c>
      <c r="B145" s="5">
        <f t="shared" ref="B145:D145" si="27">SUM(B146:B147)</f>
        <v>-111.6947</v>
      </c>
      <c r="C145" s="5">
        <f t="shared" si="27"/>
        <v>-91.322199999999995</v>
      </c>
      <c r="D145" s="7">
        <f t="shared" si="27"/>
        <v>-48.046399999999998</v>
      </c>
    </row>
    <row r="146" spans="1:4" ht="12.95" customHeight="1" x14ac:dyDescent="0.2">
      <c r="A146" s="3" t="s">
        <v>6</v>
      </c>
      <c r="B146" s="5">
        <v>2.7119</v>
      </c>
      <c r="C146" s="5">
        <v>4.6039000000000003</v>
      </c>
      <c r="D146" s="7">
        <v>5.1724000000000006</v>
      </c>
    </row>
    <row r="147" spans="1:4" ht="12.95" customHeight="1" x14ac:dyDescent="0.2">
      <c r="A147" s="3" t="s">
        <v>7</v>
      </c>
      <c r="B147" s="5">
        <v>-114.4066</v>
      </c>
      <c r="C147" s="5">
        <v>-95.926099999999991</v>
      </c>
      <c r="D147" s="7">
        <v>-53.218800000000002</v>
      </c>
    </row>
    <row r="148" spans="1:4" ht="14.1" customHeight="1" x14ac:dyDescent="0.2">
      <c r="A148" s="4" t="s">
        <v>93</v>
      </c>
      <c r="B148" s="5">
        <f t="shared" ref="B148:D148" si="28">SUM(B149:B150)</f>
        <v>3509.9652999999998</v>
      </c>
      <c r="C148" s="5">
        <f t="shared" si="28"/>
        <v>3776.4554000000003</v>
      </c>
      <c r="D148" s="7">
        <f t="shared" si="28"/>
        <v>3749.1877000000004</v>
      </c>
    </row>
    <row r="149" spans="1:4" ht="12.95" customHeight="1" x14ac:dyDescent="0.2">
      <c r="A149" s="3" t="s">
        <v>6</v>
      </c>
      <c r="B149" s="5">
        <v>4112.7925999999998</v>
      </c>
      <c r="C149" s="5">
        <v>4257.7160000000003</v>
      </c>
      <c r="D149" s="7">
        <v>4440.8207000000002</v>
      </c>
    </row>
    <row r="150" spans="1:4" ht="12.95" customHeight="1" x14ac:dyDescent="0.2">
      <c r="A150" s="3" t="s">
        <v>7</v>
      </c>
      <c r="B150" s="5">
        <v>-602.82729999999992</v>
      </c>
      <c r="C150" s="5">
        <v>-481.26060000000001</v>
      </c>
      <c r="D150" s="7">
        <v>-691.63300000000004</v>
      </c>
    </row>
    <row r="151" spans="1:4" ht="14.1" customHeight="1" x14ac:dyDescent="0.2">
      <c r="A151" s="4" t="s">
        <v>94</v>
      </c>
      <c r="B151" s="19">
        <f>SUM(B152+B155)</f>
        <v>333.77429999999998</v>
      </c>
      <c r="C151" s="19">
        <f>SUM(C152+C155)</f>
        <v>319.19710000000003</v>
      </c>
      <c r="D151" s="20">
        <f>SUM(D152+D155)</f>
        <v>319.59530000000007</v>
      </c>
    </row>
    <row r="152" spans="1:4" ht="14.1" customHeight="1" x14ac:dyDescent="0.2">
      <c r="A152" s="3" t="s">
        <v>6</v>
      </c>
      <c r="B152" s="5">
        <f t="shared" ref="B152" si="29">SUM(B153:B154)</f>
        <v>358.4298</v>
      </c>
      <c r="C152" s="5">
        <f t="shared" ref="C152:D152" si="30">SUM(C153:C154)</f>
        <v>347.18560000000002</v>
      </c>
      <c r="D152" s="7">
        <f t="shared" si="30"/>
        <v>353.63860000000005</v>
      </c>
    </row>
    <row r="153" spans="1:4" ht="12.95" customHeight="1" x14ac:dyDescent="0.2">
      <c r="A153" s="4" t="s">
        <v>95</v>
      </c>
      <c r="B153" s="5">
        <v>88.322599999999994</v>
      </c>
      <c r="C153" s="5">
        <v>89.311500000000009</v>
      </c>
      <c r="D153" s="7">
        <v>89.612000000000009</v>
      </c>
    </row>
    <row r="154" spans="1:4" ht="12.95" customHeight="1" x14ac:dyDescent="0.2">
      <c r="A154" s="4" t="s">
        <v>96</v>
      </c>
      <c r="B154" s="5">
        <v>270.10719999999998</v>
      </c>
      <c r="C154" s="5">
        <v>257.8741</v>
      </c>
      <c r="D154" s="7">
        <v>264.02660000000003</v>
      </c>
    </row>
    <row r="155" spans="1:4" ht="14.1" customHeight="1" x14ac:dyDescent="0.2">
      <c r="A155" s="3" t="s">
        <v>7</v>
      </c>
      <c r="B155" s="5">
        <f t="shared" ref="B155:D155" si="31">SUM(B156:B157)</f>
        <v>-24.6555</v>
      </c>
      <c r="C155" s="5">
        <f t="shared" si="31"/>
        <v>-27.988499999999998</v>
      </c>
      <c r="D155" s="7">
        <f t="shared" si="31"/>
        <v>-34.043300000000002</v>
      </c>
    </row>
    <row r="156" spans="1:4" ht="12.95" customHeight="1" x14ac:dyDescent="0.2">
      <c r="A156" s="4" t="s">
        <v>97</v>
      </c>
      <c r="B156" s="5">
        <v>0</v>
      </c>
      <c r="C156" s="5">
        <v>0</v>
      </c>
      <c r="D156" s="7">
        <v>0</v>
      </c>
    </row>
    <row r="157" spans="1:4" ht="12.95" customHeight="1" x14ac:dyDescent="0.2">
      <c r="A157" s="4" t="s">
        <v>98</v>
      </c>
      <c r="B157" s="5">
        <v>-24.6555</v>
      </c>
      <c r="C157" s="5">
        <v>-27.988499999999998</v>
      </c>
      <c r="D157" s="7">
        <v>-34.043300000000002</v>
      </c>
    </row>
    <row r="158" spans="1:4" ht="14.1" customHeight="1" x14ac:dyDescent="0.2">
      <c r="A158" s="4" t="s">
        <v>99</v>
      </c>
      <c r="B158" s="19">
        <f t="shared" ref="B158:D158" si="32">SUM(B159:B160)</f>
        <v>0</v>
      </c>
      <c r="C158" s="19">
        <f t="shared" si="32"/>
        <v>0</v>
      </c>
      <c r="D158" s="20">
        <f t="shared" si="32"/>
        <v>0</v>
      </c>
    </row>
    <row r="159" spans="1:4" ht="14.1" customHeight="1" x14ac:dyDescent="0.2">
      <c r="A159" s="3" t="s">
        <v>6</v>
      </c>
      <c r="B159" s="5">
        <v>0</v>
      </c>
      <c r="C159" s="5">
        <v>0</v>
      </c>
      <c r="D159" s="7">
        <v>0</v>
      </c>
    </row>
    <row r="160" spans="1:4" ht="14.1" customHeight="1" x14ac:dyDescent="0.2">
      <c r="A160" s="3" t="s">
        <v>7</v>
      </c>
      <c r="B160" s="5">
        <v>0</v>
      </c>
      <c r="C160" s="5">
        <v>0</v>
      </c>
      <c r="D160" s="7">
        <v>0</v>
      </c>
    </row>
    <row r="161" spans="1:4" ht="14.1" customHeight="1" x14ac:dyDescent="0.2">
      <c r="A161" s="4" t="s">
        <v>100</v>
      </c>
      <c r="B161" s="19">
        <f t="shared" ref="B161:D161" si="33">SUM(B162+B167)</f>
        <v>-5.2668999999999926</v>
      </c>
      <c r="C161" s="19">
        <f t="shared" si="33"/>
        <v>25.198600000000027</v>
      </c>
      <c r="D161" s="20">
        <f t="shared" si="33"/>
        <v>3.0990999999999929</v>
      </c>
    </row>
    <row r="162" spans="1:4" ht="14.1" customHeight="1" x14ac:dyDescent="0.2">
      <c r="A162" s="3" t="s">
        <v>6</v>
      </c>
      <c r="B162" s="5">
        <f t="shared" ref="B162" si="34">SUM(B163:B166)</f>
        <v>226.72650000000002</v>
      </c>
      <c r="C162" s="5">
        <f t="shared" ref="C162:D162" si="35">SUM(C163:C166)</f>
        <v>262.77050000000003</v>
      </c>
      <c r="D162" s="7">
        <f t="shared" si="35"/>
        <v>230.3965</v>
      </c>
    </row>
    <row r="163" spans="1:4" ht="12.95" customHeight="1" x14ac:dyDescent="0.2">
      <c r="A163" s="4" t="s">
        <v>101</v>
      </c>
      <c r="B163" s="5">
        <v>73.773700000000005</v>
      </c>
      <c r="C163" s="5">
        <v>81.770200000000003</v>
      </c>
      <c r="D163" s="7">
        <v>75.667400000000001</v>
      </c>
    </row>
    <row r="164" spans="1:4" ht="12.95" customHeight="1" x14ac:dyDescent="0.2">
      <c r="A164" s="4" t="s">
        <v>102</v>
      </c>
      <c r="B164" s="5">
        <v>0</v>
      </c>
      <c r="C164" s="5">
        <v>0</v>
      </c>
      <c r="D164" s="7">
        <v>0</v>
      </c>
    </row>
    <row r="165" spans="1:4" ht="12.95" customHeight="1" x14ac:dyDescent="0.2">
      <c r="A165" s="4" t="s">
        <v>103</v>
      </c>
      <c r="B165" s="5">
        <v>94.294200000000004</v>
      </c>
      <c r="C165" s="5">
        <v>121.96729999999999</v>
      </c>
      <c r="D165" s="7">
        <v>106.06970000000001</v>
      </c>
    </row>
    <row r="166" spans="1:4" ht="12.95" customHeight="1" x14ac:dyDescent="0.2">
      <c r="A166" s="4" t="s">
        <v>104</v>
      </c>
      <c r="B166" s="5">
        <v>58.6586</v>
      </c>
      <c r="C166" s="5">
        <v>59.033000000000001</v>
      </c>
      <c r="D166" s="7">
        <v>48.659400000000005</v>
      </c>
    </row>
    <row r="167" spans="1:4" ht="14.1" customHeight="1" x14ac:dyDescent="0.2">
      <c r="A167" s="3" t="s">
        <v>7</v>
      </c>
      <c r="B167" s="5">
        <f t="shared" ref="B167:D167" si="36">SUM(B168:B172)</f>
        <v>-231.99340000000001</v>
      </c>
      <c r="C167" s="5">
        <f t="shared" si="36"/>
        <v>-237.5719</v>
      </c>
      <c r="D167" s="7">
        <f t="shared" si="36"/>
        <v>-227.29740000000001</v>
      </c>
    </row>
    <row r="168" spans="1:4" ht="12.95" customHeight="1" x14ac:dyDescent="0.2">
      <c r="A168" s="4" t="s">
        <v>105</v>
      </c>
      <c r="B168" s="5">
        <v>-87.430300000000003</v>
      </c>
      <c r="C168" s="5">
        <v>-92.906500000000008</v>
      </c>
      <c r="D168" s="7">
        <v>-102.9235</v>
      </c>
    </row>
    <row r="169" spans="1:4" ht="12.95" customHeight="1" x14ac:dyDescent="0.2">
      <c r="A169" s="4" t="s">
        <v>106</v>
      </c>
      <c r="B169" s="5">
        <v>-9.8285</v>
      </c>
      <c r="C169" s="5">
        <v>-14.0425</v>
      </c>
      <c r="D169" s="7">
        <v>-14.237</v>
      </c>
    </row>
    <row r="170" spans="1:4" ht="12.95" customHeight="1" x14ac:dyDescent="0.2">
      <c r="A170" s="4" t="s">
        <v>102</v>
      </c>
      <c r="B170" s="5">
        <v>0</v>
      </c>
      <c r="C170" s="5">
        <v>0</v>
      </c>
      <c r="D170" s="7">
        <v>0</v>
      </c>
    </row>
    <row r="171" spans="1:4" ht="12.95" customHeight="1" x14ac:dyDescent="0.2">
      <c r="A171" s="4" t="s">
        <v>103</v>
      </c>
      <c r="B171" s="5">
        <v>-92.292200000000008</v>
      </c>
      <c r="C171" s="5">
        <v>-89.509399999999999</v>
      </c>
      <c r="D171" s="7">
        <v>-69.657199999999989</v>
      </c>
    </row>
    <row r="172" spans="1:4" ht="12.95" customHeight="1" x14ac:dyDescent="0.2">
      <c r="A172" s="4" t="s">
        <v>104</v>
      </c>
      <c r="B172" s="5">
        <v>-42.442399999999992</v>
      </c>
      <c r="C172" s="5">
        <v>-41.113499999999995</v>
      </c>
      <c r="D172" s="7">
        <v>-40.479700000000001</v>
      </c>
    </row>
    <row r="173" spans="1:4" ht="14.1" customHeight="1" x14ac:dyDescent="0.2">
      <c r="A173" s="4" t="s">
        <v>107</v>
      </c>
      <c r="B173" s="19">
        <f t="shared" ref="B173:D173" si="37">SUM(B174+B179)</f>
        <v>62.880300000000034</v>
      </c>
      <c r="C173" s="19">
        <f t="shared" si="37"/>
        <v>8.4756000000000427</v>
      </c>
      <c r="D173" s="20">
        <f t="shared" si="37"/>
        <v>-64.871299999999962</v>
      </c>
    </row>
    <row r="174" spans="1:4" ht="14.1" customHeight="1" x14ac:dyDescent="0.2">
      <c r="A174" s="3" t="s">
        <v>6</v>
      </c>
      <c r="B174" s="5">
        <f t="shared" ref="B174" si="38">SUM(B175:B178)</f>
        <v>520.27160000000003</v>
      </c>
      <c r="C174" s="5">
        <f t="shared" ref="C174:D174" si="39">SUM(C175:C178)</f>
        <v>449.14610000000005</v>
      </c>
      <c r="D174" s="7">
        <f t="shared" si="39"/>
        <v>391.98490000000004</v>
      </c>
    </row>
    <row r="175" spans="1:4" ht="12.95" customHeight="1" x14ac:dyDescent="0.2">
      <c r="A175" s="4" t="s">
        <v>108</v>
      </c>
      <c r="B175" s="5">
        <v>79.910799999999995</v>
      </c>
      <c r="C175" s="5">
        <v>73.247599999999991</v>
      </c>
      <c r="D175" s="7">
        <v>65.666399999999996</v>
      </c>
    </row>
    <row r="176" spans="1:4" ht="12.95" customHeight="1" x14ac:dyDescent="0.2">
      <c r="A176" s="4" t="s">
        <v>109</v>
      </c>
      <c r="B176" s="5">
        <v>68.661000000000001</v>
      </c>
      <c r="C176" s="5">
        <v>62.353300000000004</v>
      </c>
      <c r="D176" s="7">
        <v>53.5137</v>
      </c>
    </row>
    <row r="177" spans="1:4" ht="12.95" customHeight="1" x14ac:dyDescent="0.2">
      <c r="A177" s="4" t="s">
        <v>110</v>
      </c>
      <c r="B177" s="5">
        <v>259.18380000000002</v>
      </c>
      <c r="C177" s="5">
        <v>207.90030000000002</v>
      </c>
      <c r="D177" s="7">
        <v>166.21299999999999</v>
      </c>
    </row>
    <row r="178" spans="1:4" ht="12.95" customHeight="1" x14ac:dyDescent="0.2">
      <c r="A178" s="4" t="s">
        <v>111</v>
      </c>
      <c r="B178" s="5">
        <v>112.51600000000001</v>
      </c>
      <c r="C178" s="5">
        <v>105.64490000000001</v>
      </c>
      <c r="D178" s="7">
        <v>106.59180000000001</v>
      </c>
    </row>
    <row r="179" spans="1:4" ht="14.1" customHeight="1" x14ac:dyDescent="0.2">
      <c r="A179" s="3" t="s">
        <v>7</v>
      </c>
      <c r="B179" s="5">
        <f t="shared" ref="B179:D179" si="40">SUM(B180:B188)</f>
        <v>-457.3913</v>
      </c>
      <c r="C179" s="5">
        <f t="shared" si="40"/>
        <v>-440.6705</v>
      </c>
      <c r="D179" s="7">
        <f t="shared" si="40"/>
        <v>-456.8562</v>
      </c>
    </row>
    <row r="180" spans="1:4" ht="12.95" customHeight="1" x14ac:dyDescent="0.2">
      <c r="A180" s="4" t="s">
        <v>112</v>
      </c>
      <c r="B180" s="5">
        <v>-22.0077</v>
      </c>
      <c r="C180" s="5">
        <v>-22.121700000000001</v>
      </c>
      <c r="D180" s="7">
        <v>-25.070599999999999</v>
      </c>
    </row>
    <row r="181" spans="1:4" ht="12.95" customHeight="1" x14ac:dyDescent="0.2">
      <c r="A181" s="4" t="s">
        <v>113</v>
      </c>
      <c r="B181" s="5">
        <v>-22.003</v>
      </c>
      <c r="C181" s="5">
        <v>-18.21</v>
      </c>
      <c r="D181" s="7">
        <v>-16.796099999999999</v>
      </c>
    </row>
    <row r="182" spans="1:4" ht="12.95" customHeight="1" x14ac:dyDescent="0.2">
      <c r="A182" s="4" t="s">
        <v>114</v>
      </c>
      <c r="B182" s="5">
        <v>-297.21949999999998</v>
      </c>
      <c r="C182" s="5">
        <v>-259.42599999999999</v>
      </c>
      <c r="D182" s="7">
        <v>-257.07460000000003</v>
      </c>
    </row>
    <row r="183" spans="1:4" ht="12.95" customHeight="1" x14ac:dyDescent="0.2">
      <c r="A183" s="4" t="s">
        <v>115</v>
      </c>
      <c r="B183" s="5">
        <v>-103.4211</v>
      </c>
      <c r="C183" s="5">
        <v>-119.154</v>
      </c>
      <c r="D183" s="7">
        <v>-145.7697</v>
      </c>
    </row>
    <row r="184" spans="1:4" ht="12.95" customHeight="1" x14ac:dyDescent="0.2">
      <c r="A184" s="4" t="s">
        <v>116</v>
      </c>
      <c r="B184" s="5">
        <v>-12.739999999999998</v>
      </c>
      <c r="C184" s="5">
        <v>-21.72</v>
      </c>
      <c r="D184" s="7">
        <v>-12.11</v>
      </c>
    </row>
    <row r="185" spans="1:4" ht="12.95" customHeight="1" x14ac:dyDescent="0.2">
      <c r="A185" s="4" t="s">
        <v>117</v>
      </c>
      <c r="B185" s="5">
        <v>0</v>
      </c>
      <c r="C185" s="5">
        <v>0</v>
      </c>
      <c r="D185" s="7">
        <v>0</v>
      </c>
    </row>
    <row r="186" spans="1:4" ht="12.95" customHeight="1" x14ac:dyDescent="0.2">
      <c r="A186" s="4" t="s">
        <v>118</v>
      </c>
      <c r="B186" s="5">
        <v>0</v>
      </c>
      <c r="C186" s="5">
        <v>0</v>
      </c>
      <c r="D186" s="7">
        <v>0</v>
      </c>
    </row>
    <row r="187" spans="1:4" ht="12.95" customHeight="1" x14ac:dyDescent="0.2">
      <c r="A187" s="4" t="s">
        <v>119</v>
      </c>
      <c r="B187" s="5">
        <v>0</v>
      </c>
      <c r="C187" s="5">
        <v>0</v>
      </c>
      <c r="D187" s="7">
        <v>0</v>
      </c>
    </row>
    <row r="188" spans="1:4" ht="12.95" customHeight="1" x14ac:dyDescent="0.2">
      <c r="A188" s="4" t="s">
        <v>120</v>
      </c>
      <c r="B188" s="5">
        <v>0</v>
      </c>
      <c r="C188" s="5">
        <v>-3.8800000000000001E-2</v>
      </c>
      <c r="D188" s="7">
        <v>-3.5200000000000002E-2</v>
      </c>
    </row>
    <row r="189" spans="1:4" ht="12.95" customHeight="1" x14ac:dyDescent="0.2">
      <c r="A189" s="4" t="s">
        <v>404</v>
      </c>
      <c r="B189" s="5"/>
      <c r="C189" s="5"/>
      <c r="D189" s="7"/>
    </row>
    <row r="190" spans="1:4" ht="14.1" customHeight="1" x14ac:dyDescent="0.2">
      <c r="A190" s="4" t="s">
        <v>121</v>
      </c>
      <c r="B190" s="19">
        <f>SUM(B191:B192)</f>
        <v>-18.170299999999994</v>
      </c>
      <c r="C190" s="19">
        <f>SUM(C191:C192)</f>
        <v>-12.013199999999998</v>
      </c>
      <c r="D190" s="20">
        <f>SUM(D191:D192)</f>
        <v>-17.329299999999996</v>
      </c>
    </row>
    <row r="191" spans="1:4" ht="12.95" customHeight="1" x14ac:dyDescent="0.2">
      <c r="A191" s="3" t="s">
        <v>6</v>
      </c>
      <c r="B191" s="5">
        <v>30.851600000000001</v>
      </c>
      <c r="C191" s="5">
        <v>36.207000000000001</v>
      </c>
      <c r="D191" s="7">
        <v>34.578600000000002</v>
      </c>
    </row>
    <row r="192" spans="1:4" ht="12.95" customHeight="1" x14ac:dyDescent="0.2">
      <c r="A192" s="3" t="s">
        <v>7</v>
      </c>
      <c r="B192" s="5">
        <v>-49.021899999999995</v>
      </c>
      <c r="C192" s="5">
        <v>-48.220199999999998</v>
      </c>
      <c r="D192" s="7">
        <v>-51.907899999999998</v>
      </c>
    </row>
    <row r="193" spans="1:4" ht="14.1" customHeight="1" x14ac:dyDescent="0.2">
      <c r="A193" s="4" t="s">
        <v>122</v>
      </c>
      <c r="B193" s="19">
        <f t="shared" ref="B193:D193" si="41">SUM(B194:B195)</f>
        <v>-43.3</v>
      </c>
      <c r="C193" s="19">
        <f t="shared" si="41"/>
        <v>-42.5</v>
      </c>
      <c r="D193" s="20">
        <f t="shared" si="41"/>
        <v>-17.700000000000006</v>
      </c>
    </row>
    <row r="194" spans="1:4" ht="12.95" customHeight="1" x14ac:dyDescent="0.2">
      <c r="A194" s="3" t="s">
        <v>6</v>
      </c>
      <c r="B194" s="5">
        <v>3.6999999999999997</v>
      </c>
      <c r="C194" s="5">
        <v>3.8</v>
      </c>
      <c r="D194" s="7">
        <v>21.7</v>
      </c>
    </row>
    <row r="195" spans="1:4" ht="12.95" customHeight="1" x14ac:dyDescent="0.2">
      <c r="A195" s="3" t="s">
        <v>7</v>
      </c>
      <c r="B195" s="5">
        <f t="shared" ref="B195:D195" si="42">SUM(B196:B197)</f>
        <v>-47</v>
      </c>
      <c r="C195" s="5">
        <f t="shared" si="42"/>
        <v>-46.3</v>
      </c>
      <c r="D195" s="7">
        <f t="shared" si="42"/>
        <v>-39.400000000000006</v>
      </c>
    </row>
    <row r="196" spans="1:4" ht="12.95" customHeight="1" x14ac:dyDescent="0.2">
      <c r="A196" s="4" t="s">
        <v>123</v>
      </c>
      <c r="B196" s="5">
        <v>-15.7</v>
      </c>
      <c r="C196" s="5">
        <v>-15.8</v>
      </c>
      <c r="D196" s="7">
        <v>-8.2000000000000011</v>
      </c>
    </row>
    <row r="197" spans="1:4" ht="12.95" customHeight="1" x14ac:dyDescent="0.2">
      <c r="A197" s="4" t="s">
        <v>124</v>
      </c>
      <c r="B197" s="5">
        <v>-31.299999999999997</v>
      </c>
      <c r="C197" s="5">
        <v>-30.5</v>
      </c>
      <c r="D197" s="7">
        <v>-31.200000000000003</v>
      </c>
    </row>
    <row r="198" spans="1:4" ht="14.1" customHeight="1" x14ac:dyDescent="0.2">
      <c r="A198" s="4" t="s">
        <v>125</v>
      </c>
      <c r="B198" s="19">
        <f t="shared" ref="B198:D198" si="43">SUM(B199:B200)</f>
        <v>1046.4674</v>
      </c>
      <c r="C198" s="19">
        <f t="shared" si="43"/>
        <v>1113.6447000000001</v>
      </c>
      <c r="D198" s="20">
        <f t="shared" si="43"/>
        <v>1220.7744</v>
      </c>
    </row>
    <row r="199" spans="1:4" ht="12.95" customHeight="1" x14ac:dyDescent="0.2">
      <c r="A199" s="3" t="s">
        <v>6</v>
      </c>
      <c r="B199" s="5">
        <f>SUM(B202+B215+B218)</f>
        <v>1765.1835000000001</v>
      </c>
      <c r="C199" s="5">
        <f>SUM(C202+C215+C218)</f>
        <v>1878.5877</v>
      </c>
      <c r="D199" s="7">
        <f>SUM(D202+D215+D218)</f>
        <v>1948.7923000000001</v>
      </c>
    </row>
    <row r="200" spans="1:4" ht="12.95" customHeight="1" x14ac:dyDescent="0.2">
      <c r="A200" s="3" t="s">
        <v>7</v>
      </c>
      <c r="B200" s="5">
        <f t="shared" ref="B200:D200" si="44">SUM(B209+B216+B219)</f>
        <v>-718.71609999999998</v>
      </c>
      <c r="C200" s="5">
        <f t="shared" si="44"/>
        <v>-764.94299999999998</v>
      </c>
      <c r="D200" s="7">
        <f t="shared" si="44"/>
        <v>-728.01790000000005</v>
      </c>
    </row>
    <row r="201" spans="1:4" ht="14.1" customHeight="1" x14ac:dyDescent="0.2">
      <c r="A201" s="4" t="s">
        <v>126</v>
      </c>
      <c r="B201" s="19">
        <f>SUM(B202+B209)</f>
        <v>1289.7067999999999</v>
      </c>
      <c r="C201" s="19">
        <f>SUM(C202+C209)</f>
        <v>1388.0867999999998</v>
      </c>
      <c r="D201" s="20">
        <f>SUM(D202+D209)</f>
        <v>1459.3240999999998</v>
      </c>
    </row>
    <row r="202" spans="1:4" ht="12.95" customHeight="1" x14ac:dyDescent="0.2">
      <c r="A202" s="3" t="s">
        <v>6</v>
      </c>
      <c r="B202" s="5">
        <f>SUM(B203:B208)</f>
        <v>1333.1068</v>
      </c>
      <c r="C202" s="5">
        <f>SUM(C203:C208)</f>
        <v>1436.9215999999999</v>
      </c>
      <c r="D202" s="7">
        <f>SUM(D203:D208)</f>
        <v>1496.8860999999997</v>
      </c>
    </row>
    <row r="203" spans="1:4" ht="12.95" customHeight="1" x14ac:dyDescent="0.2">
      <c r="A203" s="4" t="s">
        <v>127</v>
      </c>
      <c r="B203" s="5">
        <v>7.0000000000000009</v>
      </c>
      <c r="C203" s="5">
        <v>8.23</v>
      </c>
      <c r="D203" s="7">
        <v>3.27</v>
      </c>
    </row>
    <row r="204" spans="1:4" ht="12.95" customHeight="1" x14ac:dyDescent="0.2">
      <c r="A204" s="4" t="s">
        <v>128</v>
      </c>
      <c r="B204" s="5">
        <v>2.0680000000000001</v>
      </c>
      <c r="C204" s="5">
        <v>2.1521999999999997</v>
      </c>
      <c r="D204" s="7">
        <v>2.0633999999999997</v>
      </c>
    </row>
    <row r="205" spans="1:4" ht="12.95" customHeight="1" x14ac:dyDescent="0.2">
      <c r="A205" s="4" t="s">
        <v>129</v>
      </c>
      <c r="B205" s="5">
        <v>48.1</v>
      </c>
      <c r="C205" s="5">
        <v>48</v>
      </c>
      <c r="D205" s="7">
        <v>48</v>
      </c>
    </row>
    <row r="206" spans="1:4" ht="12.95" customHeight="1" x14ac:dyDescent="0.2">
      <c r="A206" s="4" t="s">
        <v>130</v>
      </c>
      <c r="B206" s="5">
        <v>3.6</v>
      </c>
      <c r="C206" s="5">
        <v>3.6</v>
      </c>
      <c r="D206" s="7">
        <v>3.6</v>
      </c>
    </row>
    <row r="207" spans="1:4" ht="12.95" customHeight="1" x14ac:dyDescent="0.2">
      <c r="A207" s="4" t="s">
        <v>131</v>
      </c>
      <c r="B207" s="5">
        <v>11.599999999999998</v>
      </c>
      <c r="C207" s="5">
        <v>11</v>
      </c>
      <c r="D207" s="7">
        <v>21.9</v>
      </c>
    </row>
    <row r="208" spans="1:4" ht="12.95" customHeight="1" x14ac:dyDescent="0.2">
      <c r="A208" s="4" t="s">
        <v>132</v>
      </c>
      <c r="B208" s="5">
        <v>1260.7388000000001</v>
      </c>
      <c r="C208" s="5">
        <v>1363.9394</v>
      </c>
      <c r="D208" s="7">
        <v>1418.0526999999997</v>
      </c>
    </row>
    <row r="209" spans="1:4" ht="12.95" customHeight="1" x14ac:dyDescent="0.2">
      <c r="A209" s="3" t="s">
        <v>7</v>
      </c>
      <c r="B209" s="5">
        <f t="shared" ref="B209:D209" si="45">SUM(B210:B213)</f>
        <v>-43.4</v>
      </c>
      <c r="C209" s="5">
        <f t="shared" si="45"/>
        <v>-48.834800000000001</v>
      </c>
      <c r="D209" s="7">
        <f t="shared" si="45"/>
        <v>-37.561999999999998</v>
      </c>
    </row>
    <row r="210" spans="1:4" ht="12.95" customHeight="1" x14ac:dyDescent="0.2">
      <c r="A210" s="4" t="s">
        <v>133</v>
      </c>
      <c r="B210" s="5">
        <v>-1.6</v>
      </c>
      <c r="C210" s="5">
        <v>-1.6348</v>
      </c>
      <c r="D210" s="7">
        <v>-1.5620000000000001</v>
      </c>
    </row>
    <row r="211" spans="1:4" ht="12.95" customHeight="1" x14ac:dyDescent="0.2">
      <c r="A211" s="4" t="s">
        <v>134</v>
      </c>
      <c r="B211" s="5">
        <v>-27.2</v>
      </c>
      <c r="C211" s="5">
        <v>-27.400000000000002</v>
      </c>
      <c r="D211" s="7">
        <v>-27.2</v>
      </c>
    </row>
    <row r="212" spans="1:4" ht="12.95" customHeight="1" x14ac:dyDescent="0.2">
      <c r="A212" s="4" t="s">
        <v>135</v>
      </c>
      <c r="B212" s="5">
        <v>0</v>
      </c>
      <c r="C212" s="5">
        <v>0</v>
      </c>
      <c r="D212" s="7">
        <v>0</v>
      </c>
    </row>
    <row r="213" spans="1:4" ht="12.95" customHeight="1" x14ac:dyDescent="0.2">
      <c r="A213" s="4" t="s">
        <v>136</v>
      </c>
      <c r="B213" s="5">
        <v>-14.6</v>
      </c>
      <c r="C213" s="5">
        <v>-19.799999999999997</v>
      </c>
      <c r="D213" s="7">
        <v>-8.8000000000000007</v>
      </c>
    </row>
    <row r="214" spans="1:4" ht="14.1" customHeight="1" x14ac:dyDescent="0.2">
      <c r="A214" s="4" t="s">
        <v>137</v>
      </c>
      <c r="B214" s="19">
        <f t="shared" ref="B214:D214" si="46">SUM(B215:B216)</f>
        <v>-436.30950000000001</v>
      </c>
      <c r="C214" s="19">
        <f t="shared" si="46"/>
        <v>-466.79500000000002</v>
      </c>
      <c r="D214" s="20">
        <f t="shared" si="46"/>
        <v>-456.71420000000001</v>
      </c>
    </row>
    <row r="215" spans="1:4" ht="12.95" customHeight="1" x14ac:dyDescent="0.2">
      <c r="A215" s="3" t="s">
        <v>6</v>
      </c>
      <c r="B215" s="5">
        <v>8.6329999999999991</v>
      </c>
      <c r="C215" s="5">
        <v>8.5922000000000001</v>
      </c>
      <c r="D215" s="7">
        <v>8.5503</v>
      </c>
    </row>
    <row r="216" spans="1:4" ht="12.95" customHeight="1" x14ac:dyDescent="0.2">
      <c r="A216" s="3" t="s">
        <v>7</v>
      </c>
      <c r="B216" s="5">
        <v>-444.9425</v>
      </c>
      <c r="C216" s="5">
        <v>-475.38720000000001</v>
      </c>
      <c r="D216" s="7">
        <v>-465.2645</v>
      </c>
    </row>
    <row r="217" spans="1:4" ht="14.1" customHeight="1" x14ac:dyDescent="0.2">
      <c r="A217" s="4" t="s">
        <v>138</v>
      </c>
      <c r="B217" s="19">
        <f t="shared" ref="B217:D217" si="47">SUM(B218:B219)</f>
        <v>193.07009999999991</v>
      </c>
      <c r="C217" s="19">
        <f t="shared" si="47"/>
        <v>192.35290000000006</v>
      </c>
      <c r="D217" s="20">
        <f t="shared" si="47"/>
        <v>218.16450000000015</v>
      </c>
    </row>
    <row r="218" spans="1:4" ht="12.95" customHeight="1" x14ac:dyDescent="0.2">
      <c r="A218" s="3" t="s">
        <v>6</v>
      </c>
      <c r="B218" s="5">
        <f t="shared" ref="B218:D218" si="48">SUM(B221+B224+B227+B230+B233+B236)</f>
        <v>423.44369999999992</v>
      </c>
      <c r="C218" s="5">
        <f t="shared" si="48"/>
        <v>433.07390000000004</v>
      </c>
      <c r="D218" s="7">
        <f t="shared" si="48"/>
        <v>443.35590000000013</v>
      </c>
    </row>
    <row r="219" spans="1:4" ht="12.95" customHeight="1" x14ac:dyDescent="0.2">
      <c r="A219" s="3" t="s">
        <v>7</v>
      </c>
      <c r="B219" s="5">
        <f t="shared" ref="B219:D219" si="49">SUM(B222+B225+B228+B231+B234+B239)</f>
        <v>-230.37360000000001</v>
      </c>
      <c r="C219" s="5">
        <f t="shared" si="49"/>
        <v>-240.72099999999998</v>
      </c>
      <c r="D219" s="7">
        <f t="shared" si="49"/>
        <v>-225.19139999999999</v>
      </c>
    </row>
    <row r="220" spans="1:4" ht="12.95" customHeight="1" x14ac:dyDescent="0.2">
      <c r="A220" s="4" t="s">
        <v>139</v>
      </c>
      <c r="B220" s="5">
        <f t="shared" ref="B220" si="50">SUM(B221:B222)</f>
        <v>224.78449999999998</v>
      </c>
      <c r="C220" s="5">
        <f t="shared" ref="C220:D220" si="51">SUM(C221:C222)</f>
        <v>233.7747</v>
      </c>
      <c r="D220" s="7">
        <f t="shared" si="51"/>
        <v>224.5270000000001</v>
      </c>
    </row>
    <row r="221" spans="1:4" ht="12.95" customHeight="1" x14ac:dyDescent="0.2">
      <c r="A221" s="3" t="s">
        <v>6</v>
      </c>
      <c r="B221" s="5">
        <v>311.50939999999997</v>
      </c>
      <c r="C221" s="5">
        <v>319.76760000000002</v>
      </c>
      <c r="D221" s="7">
        <v>320.65320000000008</v>
      </c>
    </row>
    <row r="222" spans="1:4" ht="12.95" customHeight="1" x14ac:dyDescent="0.2">
      <c r="A222" s="3" t="s">
        <v>7</v>
      </c>
      <c r="B222" s="5">
        <v>-86.724900000000005</v>
      </c>
      <c r="C222" s="5">
        <v>-85.992900000000006</v>
      </c>
      <c r="D222" s="7">
        <v>-96.126199999999997</v>
      </c>
    </row>
    <row r="223" spans="1:4" ht="12.95" customHeight="1" x14ac:dyDescent="0.2">
      <c r="A223" s="4" t="s">
        <v>140</v>
      </c>
      <c r="B223" s="5">
        <f t="shared" ref="B223:D223" si="52">SUM(B224:B225)</f>
        <v>3.9975999999999985</v>
      </c>
      <c r="C223" s="5">
        <f t="shared" si="52"/>
        <v>3.9739000000000004</v>
      </c>
      <c r="D223" s="7">
        <f t="shared" si="52"/>
        <v>4.3498999999999981</v>
      </c>
    </row>
    <row r="224" spans="1:4" ht="12.95" customHeight="1" x14ac:dyDescent="0.2">
      <c r="A224" s="3" t="s">
        <v>6</v>
      </c>
      <c r="B224" s="5">
        <v>12.229099999999999</v>
      </c>
      <c r="C224" s="5">
        <v>12.2553</v>
      </c>
      <c r="D224" s="7">
        <v>13.017499999999998</v>
      </c>
    </row>
    <row r="225" spans="1:4" ht="12.95" customHeight="1" x14ac:dyDescent="0.2">
      <c r="A225" s="3" t="s">
        <v>7</v>
      </c>
      <c r="B225" s="5">
        <v>-8.2315000000000005</v>
      </c>
      <c r="C225" s="5">
        <v>-8.2813999999999997</v>
      </c>
      <c r="D225" s="7">
        <v>-8.6676000000000002</v>
      </c>
    </row>
    <row r="226" spans="1:4" ht="12.95" customHeight="1" x14ac:dyDescent="0.2">
      <c r="A226" s="4" t="s">
        <v>141</v>
      </c>
      <c r="B226" s="5">
        <f t="shared" ref="B226:D226" si="53">SUM(B227:B228)</f>
        <v>9.8120000000000012</v>
      </c>
      <c r="C226" s="5">
        <f t="shared" si="53"/>
        <v>11.110000000000001</v>
      </c>
      <c r="D226" s="7">
        <f t="shared" si="53"/>
        <v>9.8460000000000001</v>
      </c>
    </row>
    <row r="227" spans="1:4" ht="12.95" customHeight="1" x14ac:dyDescent="0.2">
      <c r="A227" s="3" t="s">
        <v>6</v>
      </c>
      <c r="B227" s="5">
        <v>16.602</v>
      </c>
      <c r="C227" s="5">
        <v>16.396000000000001</v>
      </c>
      <c r="D227" s="7">
        <v>16.146000000000001</v>
      </c>
    </row>
    <row r="228" spans="1:4" ht="12.95" customHeight="1" x14ac:dyDescent="0.2">
      <c r="A228" s="3" t="s">
        <v>7</v>
      </c>
      <c r="B228" s="5">
        <v>-6.7899999999999991</v>
      </c>
      <c r="C228" s="5">
        <v>-5.2859999999999996</v>
      </c>
      <c r="D228" s="7">
        <v>-6.3000000000000007</v>
      </c>
    </row>
    <row r="229" spans="1:4" ht="12.95" customHeight="1" x14ac:dyDescent="0.2">
      <c r="A229" s="4" t="s">
        <v>142</v>
      </c>
      <c r="B229" s="5">
        <f t="shared" ref="B229:D229" si="54">SUM(B230:B231)</f>
        <v>-5.0780000000000003</v>
      </c>
      <c r="C229" s="5">
        <f t="shared" si="54"/>
        <v>-4.8869999999999987</v>
      </c>
      <c r="D229" s="7">
        <f t="shared" si="54"/>
        <v>-4.4000000000000004</v>
      </c>
    </row>
    <row r="230" spans="1:4" ht="12.95" customHeight="1" x14ac:dyDescent="0.2">
      <c r="A230" s="3" t="s">
        <v>6</v>
      </c>
      <c r="B230" s="5">
        <v>4.9020000000000001</v>
      </c>
      <c r="C230" s="5">
        <v>4.4990000000000006</v>
      </c>
      <c r="D230" s="7">
        <v>5.6</v>
      </c>
    </row>
    <row r="231" spans="1:4" ht="12.95" customHeight="1" x14ac:dyDescent="0.2">
      <c r="A231" s="3" t="s">
        <v>7</v>
      </c>
      <c r="B231" s="5">
        <v>-9.98</v>
      </c>
      <c r="C231" s="5">
        <v>-9.3859999999999992</v>
      </c>
      <c r="D231" s="7">
        <v>-10</v>
      </c>
    </row>
    <row r="232" spans="1:4" ht="12.95" customHeight="1" x14ac:dyDescent="0.2">
      <c r="A232" s="4" t="s">
        <v>143</v>
      </c>
      <c r="B232" s="5">
        <f t="shared" ref="B232:D232" si="55">SUM(B233:B234)</f>
        <v>0</v>
      </c>
      <c r="C232" s="5">
        <f t="shared" si="55"/>
        <v>0</v>
      </c>
      <c r="D232" s="7">
        <f t="shared" si="55"/>
        <v>0</v>
      </c>
    </row>
    <row r="233" spans="1:4" ht="12.95" customHeight="1" x14ac:dyDescent="0.2">
      <c r="A233" s="4"/>
      <c r="B233" s="5">
        <v>0</v>
      </c>
      <c r="C233" s="5">
        <v>0</v>
      </c>
      <c r="D233" s="7">
        <v>0</v>
      </c>
    </row>
    <row r="234" spans="1:4" ht="12.95" customHeight="1" x14ac:dyDescent="0.2">
      <c r="A234" s="4"/>
      <c r="B234" s="5">
        <v>0</v>
      </c>
      <c r="C234" s="5">
        <v>0</v>
      </c>
      <c r="D234" s="7">
        <v>0</v>
      </c>
    </row>
    <row r="235" spans="1:4" ht="12.95" customHeight="1" x14ac:dyDescent="0.2">
      <c r="A235" s="4" t="s">
        <v>144</v>
      </c>
      <c r="B235" s="5">
        <f>SUM(B236+B239)</f>
        <v>-40.446000000000012</v>
      </c>
      <c r="C235" s="5">
        <f>SUM(C236+C239)</f>
        <v>-51.618699999999961</v>
      </c>
      <c r="D235" s="7">
        <f>SUM(D236+D239)</f>
        <v>-16.1584</v>
      </c>
    </row>
    <row r="236" spans="1:4" ht="12.95" customHeight="1" x14ac:dyDescent="0.2">
      <c r="A236" s="3" t="s">
        <v>6</v>
      </c>
      <c r="B236" s="5">
        <f t="shared" ref="B236" si="56">SUM(B237:B238)</f>
        <v>78.2012</v>
      </c>
      <c r="C236" s="5">
        <f t="shared" ref="C236:D236" si="57">SUM(C237:C238)</f>
        <v>80.156000000000006</v>
      </c>
      <c r="D236" s="7">
        <f t="shared" si="57"/>
        <v>87.9392</v>
      </c>
    </row>
    <row r="237" spans="1:4" ht="12.95" customHeight="1" x14ac:dyDescent="0.2">
      <c r="A237" s="4" t="s">
        <v>145</v>
      </c>
      <c r="B237" s="5">
        <v>12.001200000000001</v>
      </c>
      <c r="C237" s="5">
        <v>11.956</v>
      </c>
      <c r="D237" s="7">
        <v>11.3392</v>
      </c>
    </row>
    <row r="238" spans="1:4" ht="12.95" customHeight="1" x14ac:dyDescent="0.2">
      <c r="A238" s="4" t="s">
        <v>146</v>
      </c>
      <c r="B238" s="5">
        <v>66.2</v>
      </c>
      <c r="C238" s="5">
        <v>68.2</v>
      </c>
      <c r="D238" s="7">
        <v>76.599999999999994</v>
      </c>
    </row>
    <row r="239" spans="1:4" ht="12.95" customHeight="1" x14ac:dyDescent="0.2">
      <c r="A239" s="3" t="s">
        <v>7</v>
      </c>
      <c r="B239" s="5">
        <f t="shared" ref="B239:D239" si="58">SUM(B240:B243)</f>
        <v>-118.64720000000001</v>
      </c>
      <c r="C239" s="5">
        <f t="shared" si="58"/>
        <v>-131.77469999999997</v>
      </c>
      <c r="D239" s="7">
        <f t="shared" si="58"/>
        <v>-104.0976</v>
      </c>
    </row>
    <row r="240" spans="1:4" ht="12.95" customHeight="1" x14ac:dyDescent="0.2">
      <c r="A240" s="4" t="s">
        <v>147</v>
      </c>
      <c r="B240" s="5">
        <v>-53.199999999999996</v>
      </c>
      <c r="C240" s="5">
        <v>-58.8</v>
      </c>
      <c r="D240" s="7">
        <v>-27.7</v>
      </c>
    </row>
    <row r="241" spans="1:4" ht="12.95" customHeight="1" x14ac:dyDescent="0.2">
      <c r="A241" s="4" t="s">
        <v>148</v>
      </c>
      <c r="B241" s="5">
        <v>-56.2</v>
      </c>
      <c r="C241" s="5">
        <v>-56.300000000000004</v>
      </c>
      <c r="D241" s="7">
        <v>-56.4</v>
      </c>
    </row>
    <row r="242" spans="1:4" ht="12.95" customHeight="1" x14ac:dyDescent="0.2">
      <c r="A242" s="4" t="s">
        <v>149</v>
      </c>
      <c r="B242" s="5">
        <v>-8.6460000000000008</v>
      </c>
      <c r="C242" s="5">
        <v>-15.972999999999999</v>
      </c>
      <c r="D242" s="7">
        <v>-19.397000000000002</v>
      </c>
    </row>
    <row r="243" spans="1:4" ht="12.95" customHeight="1" x14ac:dyDescent="0.2">
      <c r="A243" s="4" t="s">
        <v>150</v>
      </c>
      <c r="B243" s="5">
        <v>-0.60119999999999996</v>
      </c>
      <c r="C243" s="5">
        <v>-0.70169999999999999</v>
      </c>
      <c r="D243" s="7">
        <v>-0.60059999999999991</v>
      </c>
    </row>
    <row r="244" spans="1:4" ht="14.1" customHeight="1" x14ac:dyDescent="0.2">
      <c r="A244" s="4" t="s">
        <v>151</v>
      </c>
      <c r="B244" s="19">
        <f t="shared" ref="B244:D244" si="59">SUM(B245:B246)</f>
        <v>-25.194800000000001</v>
      </c>
      <c r="C244" s="19">
        <f t="shared" si="59"/>
        <v>-24.994</v>
      </c>
      <c r="D244" s="20">
        <f t="shared" si="59"/>
        <v>-26.073400000000007</v>
      </c>
    </row>
    <row r="245" spans="1:4" ht="12.95" customHeight="1" x14ac:dyDescent="0.2">
      <c r="A245" s="3" t="s">
        <v>6</v>
      </c>
      <c r="B245" s="5">
        <f t="shared" ref="B245:D246" si="60">SUM(B248+B252)</f>
        <v>5.0796999999999999</v>
      </c>
      <c r="C245" s="5">
        <f t="shared" si="60"/>
        <v>7.0922999999999998</v>
      </c>
      <c r="D245" s="7">
        <f t="shared" si="60"/>
        <v>6.1319999999999997</v>
      </c>
    </row>
    <row r="246" spans="1:4" ht="12.95" customHeight="1" x14ac:dyDescent="0.2">
      <c r="A246" s="3" t="s">
        <v>7</v>
      </c>
      <c r="B246" s="5">
        <f t="shared" si="60"/>
        <v>-30.2745</v>
      </c>
      <c r="C246" s="5">
        <f t="shared" si="60"/>
        <v>-32.086300000000001</v>
      </c>
      <c r="D246" s="7">
        <f t="shared" si="60"/>
        <v>-32.205400000000004</v>
      </c>
    </row>
    <row r="247" spans="1:4" ht="14.1" customHeight="1" x14ac:dyDescent="0.2">
      <c r="A247" s="4" t="s">
        <v>152</v>
      </c>
      <c r="B247" s="5">
        <f t="shared" ref="B247" si="61">SUM(B248:B249)</f>
        <v>-9.8339999999999996</v>
      </c>
      <c r="C247" s="5">
        <f t="shared" ref="C247:D247" si="62">SUM(C248:C249)</f>
        <v>-9.4670000000000005</v>
      </c>
      <c r="D247" s="7">
        <f t="shared" si="62"/>
        <v>-10.868599999999999</v>
      </c>
    </row>
    <row r="248" spans="1:4" ht="12.95" customHeight="1" x14ac:dyDescent="0.2">
      <c r="A248" s="3" t="s">
        <v>6</v>
      </c>
      <c r="B248" s="5">
        <v>0</v>
      </c>
      <c r="C248" s="5">
        <v>1.6</v>
      </c>
      <c r="D248" s="7">
        <v>0</v>
      </c>
    </row>
    <row r="249" spans="1:4" ht="12.95" customHeight="1" x14ac:dyDescent="0.2">
      <c r="A249" s="3" t="s">
        <v>7</v>
      </c>
      <c r="B249" s="5">
        <v>-9.8339999999999996</v>
      </c>
      <c r="C249" s="5">
        <v>-11.067</v>
      </c>
      <c r="D249" s="7">
        <v>-10.868599999999999</v>
      </c>
    </row>
    <row r="250" spans="1:4" ht="12.95" customHeight="1" x14ac:dyDescent="0.2">
      <c r="A250" s="4" t="s">
        <v>404</v>
      </c>
      <c r="B250" s="5"/>
      <c r="C250" s="5"/>
      <c r="D250" s="7"/>
    </row>
    <row r="251" spans="1:4" ht="12.75" customHeight="1" x14ac:dyDescent="0.2">
      <c r="A251" s="4" t="s">
        <v>153</v>
      </c>
      <c r="B251" s="5">
        <f t="shared" ref="B251:D251" si="63">SUM(B252:B253)</f>
        <v>-15.360800000000001</v>
      </c>
      <c r="C251" s="5">
        <f t="shared" si="63"/>
        <v>-15.527000000000001</v>
      </c>
      <c r="D251" s="7">
        <f t="shared" si="63"/>
        <v>-15.204800000000004</v>
      </c>
    </row>
    <row r="252" spans="1:4" ht="12.75" customHeight="1" x14ac:dyDescent="0.2">
      <c r="A252" s="3" t="s">
        <v>6</v>
      </c>
      <c r="B252" s="5">
        <v>5.0796999999999999</v>
      </c>
      <c r="C252" s="5">
        <v>5.4923000000000002</v>
      </c>
      <c r="D252" s="7">
        <v>6.1319999999999997</v>
      </c>
    </row>
    <row r="253" spans="1:4" ht="12.75" customHeight="1" x14ac:dyDescent="0.2">
      <c r="A253" s="3" t="s">
        <v>7</v>
      </c>
      <c r="B253" s="5">
        <v>-20.4405</v>
      </c>
      <c r="C253" s="5">
        <v>-21.019300000000001</v>
      </c>
      <c r="D253" s="7">
        <v>-21.336800000000004</v>
      </c>
    </row>
    <row r="254" spans="1:4" ht="12.95" customHeight="1" x14ac:dyDescent="0.2">
      <c r="A254" s="4" t="s">
        <v>154</v>
      </c>
      <c r="B254" s="19">
        <f>SUM(B255+B258)</f>
        <v>-9.1961000000000013</v>
      </c>
      <c r="C254" s="19">
        <f>SUM(C255+C258)</f>
        <v>34.722899999999996</v>
      </c>
      <c r="D254" s="20">
        <f>SUM(D255+D258)</f>
        <v>5.3708999999999918</v>
      </c>
    </row>
    <row r="255" spans="1:4" ht="12.75" customHeight="1" x14ac:dyDescent="0.2">
      <c r="A255" s="3" t="s">
        <v>6</v>
      </c>
      <c r="B255" s="5">
        <f t="shared" ref="B255" si="64">SUM(B256:B257)</f>
        <v>112.9469</v>
      </c>
      <c r="C255" s="5">
        <f t="shared" ref="C255:D255" si="65">SUM(C256:C257)</f>
        <v>123.8278</v>
      </c>
      <c r="D255" s="7">
        <f t="shared" si="65"/>
        <v>117.90119999999999</v>
      </c>
    </row>
    <row r="256" spans="1:4" ht="12.75" customHeight="1" x14ac:dyDescent="0.2">
      <c r="A256" s="4" t="s">
        <v>155</v>
      </c>
      <c r="B256" s="5">
        <v>35.5</v>
      </c>
      <c r="C256" s="5">
        <v>49.500000000000007</v>
      </c>
      <c r="D256" s="7">
        <v>45.3</v>
      </c>
    </row>
    <row r="257" spans="1:4" ht="12.75" customHeight="1" x14ac:dyDescent="0.2">
      <c r="A257" s="4" t="s">
        <v>156</v>
      </c>
      <c r="B257" s="5">
        <v>77.446899999999999</v>
      </c>
      <c r="C257" s="5">
        <v>74.327799999999996</v>
      </c>
      <c r="D257" s="7">
        <v>72.601199999999992</v>
      </c>
    </row>
    <row r="258" spans="1:4" ht="12.75" customHeight="1" x14ac:dyDescent="0.2">
      <c r="A258" s="3" t="s">
        <v>7</v>
      </c>
      <c r="B258" s="5">
        <f t="shared" ref="B258:D258" si="66">SUM(B259:B261)</f>
        <v>-122.143</v>
      </c>
      <c r="C258" s="5">
        <f t="shared" si="66"/>
        <v>-89.104900000000001</v>
      </c>
      <c r="D258" s="7">
        <f t="shared" si="66"/>
        <v>-112.5303</v>
      </c>
    </row>
    <row r="259" spans="1:4" ht="12.75" customHeight="1" x14ac:dyDescent="0.2">
      <c r="A259" s="8" t="s">
        <v>157</v>
      </c>
      <c r="B259" s="5">
        <v>-20.645099999999999</v>
      </c>
      <c r="C259" s="5">
        <v>-15.429699999999999</v>
      </c>
      <c r="D259" s="7">
        <v>-17.055500000000002</v>
      </c>
    </row>
    <row r="260" spans="1:4" ht="12.75" customHeight="1" x14ac:dyDescent="0.2">
      <c r="A260" s="4" t="s">
        <v>158</v>
      </c>
      <c r="B260" s="5">
        <v>-57.17179999999999</v>
      </c>
      <c r="C260" s="5">
        <v>-34.5749</v>
      </c>
      <c r="D260" s="7">
        <v>-49.564799999999998</v>
      </c>
    </row>
    <row r="261" spans="1:4" ht="12.75" customHeight="1" x14ac:dyDescent="0.2">
      <c r="A261" s="4" t="s">
        <v>159</v>
      </c>
      <c r="B261" s="5">
        <v>-44.326100000000004</v>
      </c>
      <c r="C261" s="5">
        <v>-39.100300000000004</v>
      </c>
      <c r="D261" s="7">
        <v>-45.91</v>
      </c>
    </row>
    <row r="262" spans="1:4" ht="14.1" customHeight="1" x14ac:dyDescent="0.2">
      <c r="A262" s="4" t="s">
        <v>160</v>
      </c>
      <c r="B262" s="17">
        <f>SUM(B263:B264)</f>
        <v>-3470.3776000000007</v>
      </c>
      <c r="C262" s="17">
        <f>SUM(C263:C264)</f>
        <v>-3043.028299999999</v>
      </c>
      <c r="D262" s="18">
        <f>SUM(D263:D264)</f>
        <v>-4212.5204000000012</v>
      </c>
    </row>
    <row r="263" spans="1:4" ht="14.1" customHeight="1" x14ac:dyDescent="0.2">
      <c r="A263" s="3" t="s">
        <v>6</v>
      </c>
      <c r="B263" s="5">
        <f>SUM(B266+B271)</f>
        <v>2259.9611999999997</v>
      </c>
      <c r="C263" s="5">
        <f>SUM(C266+C271)</f>
        <v>2489.5627000000004</v>
      </c>
      <c r="D263" s="7">
        <f>SUM(D266+D271)</f>
        <v>2551.5475999999999</v>
      </c>
    </row>
    <row r="264" spans="1:4" ht="14.1" customHeight="1" x14ac:dyDescent="0.2">
      <c r="A264" s="3" t="s">
        <v>7</v>
      </c>
      <c r="B264" s="5">
        <f>SUM(B269+B272)</f>
        <v>-5730.3388000000004</v>
      </c>
      <c r="C264" s="5">
        <f>SUM(C269+C272)</f>
        <v>-5532.5909999999994</v>
      </c>
      <c r="D264" s="7">
        <f>SUM(D269+D272)</f>
        <v>-6764.0680000000011</v>
      </c>
    </row>
    <row r="265" spans="1:4" ht="12.95" customHeight="1" x14ac:dyDescent="0.2">
      <c r="A265" s="4" t="s">
        <v>161</v>
      </c>
      <c r="B265" s="19">
        <f t="shared" ref="B265:D265" si="67">SUM(B266+B269)</f>
        <v>74.180300000000003</v>
      </c>
      <c r="C265" s="19">
        <f t="shared" si="67"/>
        <v>84.7059</v>
      </c>
      <c r="D265" s="20">
        <f t="shared" si="67"/>
        <v>78.499099999999999</v>
      </c>
    </row>
    <row r="266" spans="1:4" ht="12.75" customHeight="1" x14ac:dyDescent="0.2">
      <c r="A266" s="3" t="s">
        <v>6</v>
      </c>
      <c r="B266" s="5">
        <f t="shared" ref="B266:D266" si="68">SUM(B267:B268)</f>
        <v>76.432299999999998</v>
      </c>
      <c r="C266" s="5">
        <f t="shared" si="68"/>
        <v>89.606899999999996</v>
      </c>
      <c r="D266" s="7">
        <f t="shared" si="68"/>
        <v>81.124099999999999</v>
      </c>
    </row>
    <row r="267" spans="1:4" ht="12.75" customHeight="1" x14ac:dyDescent="0.2">
      <c r="A267" s="4" t="s">
        <v>162</v>
      </c>
      <c r="B267" s="5">
        <v>30.881399999999999</v>
      </c>
      <c r="C267" s="5">
        <v>43.386000000000003</v>
      </c>
      <c r="D267" s="7">
        <v>36.453000000000003</v>
      </c>
    </row>
    <row r="268" spans="1:4" ht="12.75" customHeight="1" x14ac:dyDescent="0.2">
      <c r="A268" s="4" t="s">
        <v>163</v>
      </c>
      <c r="B268" s="5">
        <v>45.550900000000006</v>
      </c>
      <c r="C268" s="5">
        <v>46.2209</v>
      </c>
      <c r="D268" s="7">
        <v>44.671100000000003</v>
      </c>
    </row>
    <row r="269" spans="1:4" ht="12.75" customHeight="1" x14ac:dyDescent="0.2">
      <c r="A269" s="3" t="s">
        <v>7</v>
      </c>
      <c r="B269" s="5">
        <v>-2.2519999999999998</v>
      </c>
      <c r="C269" s="5">
        <v>-4.9009999999999998</v>
      </c>
      <c r="D269" s="7">
        <v>-2.6249999999999996</v>
      </c>
    </row>
    <row r="270" spans="1:4" ht="12.95" customHeight="1" x14ac:dyDescent="0.2">
      <c r="A270" s="4" t="s">
        <v>164</v>
      </c>
      <c r="B270" s="19">
        <f t="shared" ref="B270:D270" si="69">SUM(B271:B272)</f>
        <v>-3544.5579000000002</v>
      </c>
      <c r="C270" s="19">
        <f t="shared" si="69"/>
        <v>-3127.7341999999994</v>
      </c>
      <c r="D270" s="20">
        <f t="shared" si="69"/>
        <v>-4291.0195000000012</v>
      </c>
    </row>
    <row r="271" spans="1:4" ht="12.75" customHeight="1" x14ac:dyDescent="0.2">
      <c r="A271" s="3" t="s">
        <v>6</v>
      </c>
      <c r="B271" s="5">
        <f t="shared" ref="B271:D272" si="70">SUM(B274+B301+B359)</f>
        <v>2183.5288999999998</v>
      </c>
      <c r="C271" s="5">
        <f t="shared" si="70"/>
        <v>2399.9558000000002</v>
      </c>
      <c r="D271" s="7">
        <f t="shared" si="70"/>
        <v>2470.4234999999999</v>
      </c>
    </row>
    <row r="272" spans="1:4" ht="12.75" customHeight="1" x14ac:dyDescent="0.2">
      <c r="A272" s="3" t="s">
        <v>7</v>
      </c>
      <c r="B272" s="5">
        <f t="shared" si="70"/>
        <v>-5728.0868</v>
      </c>
      <c r="C272" s="5">
        <f t="shared" si="70"/>
        <v>-5527.69</v>
      </c>
      <c r="D272" s="7">
        <f t="shared" si="70"/>
        <v>-6761.4430000000011</v>
      </c>
    </row>
    <row r="273" spans="1:4" ht="12.95" customHeight="1" x14ac:dyDescent="0.2">
      <c r="A273" s="4" t="s">
        <v>165</v>
      </c>
      <c r="B273" s="19">
        <f t="shared" ref="B273" si="71">SUM(B274:B275)</f>
        <v>-3276.9858999999997</v>
      </c>
      <c r="C273" s="19">
        <f t="shared" ref="C273:D273" si="72">SUM(C274:C275)</f>
        <v>-2807.2576999999997</v>
      </c>
      <c r="D273" s="20">
        <f t="shared" si="72"/>
        <v>-3768.6624999999999</v>
      </c>
    </row>
    <row r="274" spans="1:4" ht="12.75" customHeight="1" x14ac:dyDescent="0.2">
      <c r="A274" s="3" t="s">
        <v>6</v>
      </c>
      <c r="B274" s="5">
        <f t="shared" ref="B274:D275" si="73">SUM(B277+B298)</f>
        <v>425.262</v>
      </c>
      <c r="C274" s="5">
        <f t="shared" si="73"/>
        <v>535.64010000000007</v>
      </c>
      <c r="D274" s="7">
        <f t="shared" si="73"/>
        <v>542.58029999999997</v>
      </c>
    </row>
    <row r="275" spans="1:4" ht="12.75" customHeight="1" x14ac:dyDescent="0.2">
      <c r="A275" s="3" t="s">
        <v>7</v>
      </c>
      <c r="B275" s="5">
        <f t="shared" si="73"/>
        <v>-3702.2478999999998</v>
      </c>
      <c r="C275" s="5">
        <f t="shared" si="73"/>
        <v>-3342.8977999999997</v>
      </c>
      <c r="D275" s="7">
        <f t="shared" si="73"/>
        <v>-4311.2428</v>
      </c>
    </row>
    <row r="276" spans="1:4" ht="12.95" customHeight="1" x14ac:dyDescent="0.2">
      <c r="A276" s="4" t="s">
        <v>166</v>
      </c>
      <c r="B276" s="5">
        <f t="shared" ref="B276" si="74">SUM(B277:B278)</f>
        <v>-3276.9858999999997</v>
      </c>
      <c r="C276" s="5">
        <f t="shared" ref="C276:D276" si="75">SUM(C277:C278)</f>
        <v>-2807.2576999999997</v>
      </c>
      <c r="D276" s="7">
        <f t="shared" si="75"/>
        <v>-3768.6624999999999</v>
      </c>
    </row>
    <row r="277" spans="1:4" ht="12.75" customHeight="1" x14ac:dyDescent="0.2">
      <c r="A277" s="3" t="s">
        <v>6</v>
      </c>
      <c r="B277" s="5">
        <f>SUM(B280+B291)</f>
        <v>425.262</v>
      </c>
      <c r="C277" s="5">
        <f>SUM(C280+C291)</f>
        <v>535.64010000000007</v>
      </c>
      <c r="D277" s="7">
        <f>SUM(D280+D291)</f>
        <v>542.58029999999997</v>
      </c>
    </row>
    <row r="278" spans="1:4" ht="12.75" customHeight="1" x14ac:dyDescent="0.2">
      <c r="A278" s="3" t="s">
        <v>7</v>
      </c>
      <c r="B278" s="5">
        <f>SUM(B285+B292)</f>
        <v>-3702.2478999999998</v>
      </c>
      <c r="C278" s="5">
        <f>SUM(C285+C292)</f>
        <v>-3342.8977999999997</v>
      </c>
      <c r="D278" s="7">
        <f>SUM(D285+D292)</f>
        <v>-4311.2428</v>
      </c>
    </row>
    <row r="279" spans="1:4" ht="12.95" customHeight="1" x14ac:dyDescent="0.2">
      <c r="A279" s="4" t="s">
        <v>167</v>
      </c>
      <c r="B279" s="5">
        <f>SUM(B280+B285)</f>
        <v>-1151.8862999999999</v>
      </c>
      <c r="C279" s="5">
        <f>SUM(C280+C285)</f>
        <v>-1016.9534999999996</v>
      </c>
      <c r="D279" s="7">
        <f>SUM(D280+D285)</f>
        <v>-979.56090000000006</v>
      </c>
    </row>
    <row r="280" spans="1:4" ht="12.75" customHeight="1" x14ac:dyDescent="0.2">
      <c r="A280" s="3" t="s">
        <v>6</v>
      </c>
      <c r="B280" s="5">
        <f t="shared" ref="B280" si="76">SUM(B281:B284)</f>
        <v>425.262</v>
      </c>
      <c r="C280" s="5">
        <f t="shared" ref="C280:D280" si="77">SUM(C281:C284)</f>
        <v>535.64010000000007</v>
      </c>
      <c r="D280" s="7">
        <f t="shared" si="77"/>
        <v>542.58029999999997</v>
      </c>
    </row>
    <row r="281" spans="1:4" ht="12.75" customHeight="1" x14ac:dyDescent="0.2">
      <c r="A281" s="4" t="s">
        <v>169</v>
      </c>
      <c r="B281" s="5">
        <v>332.88929999999999</v>
      </c>
      <c r="C281" s="5">
        <v>448.90090000000004</v>
      </c>
      <c r="D281" s="7">
        <v>430.05419999999998</v>
      </c>
    </row>
    <row r="282" spans="1:4" ht="12.75" customHeight="1" x14ac:dyDescent="0.2">
      <c r="A282" s="4" t="s">
        <v>168</v>
      </c>
      <c r="B282" s="5">
        <v>92.372700000000009</v>
      </c>
      <c r="C282" s="5">
        <v>86.739200000000011</v>
      </c>
      <c r="D282" s="7">
        <v>112.52609999999999</v>
      </c>
    </row>
    <row r="283" spans="1:4" ht="12.75" customHeight="1" x14ac:dyDescent="0.2">
      <c r="A283" s="4" t="s">
        <v>170</v>
      </c>
      <c r="B283" s="5">
        <v>0</v>
      </c>
      <c r="C283" s="5">
        <v>0</v>
      </c>
      <c r="D283" s="7">
        <v>0</v>
      </c>
    </row>
    <row r="284" spans="1:4" ht="12.75" customHeight="1" x14ac:dyDescent="0.2">
      <c r="A284" s="4" t="s">
        <v>171</v>
      </c>
      <c r="B284" s="5">
        <v>0</v>
      </c>
      <c r="C284" s="5">
        <v>0</v>
      </c>
      <c r="D284" s="7">
        <v>0</v>
      </c>
    </row>
    <row r="285" spans="1:4" ht="12.75" customHeight="1" x14ac:dyDescent="0.2">
      <c r="A285" s="3" t="s">
        <v>7</v>
      </c>
      <c r="B285" s="5">
        <f t="shared" ref="B285:D285" si="78">SUM(B286:B289)</f>
        <v>-1577.1482999999998</v>
      </c>
      <c r="C285" s="5">
        <f t="shared" si="78"/>
        <v>-1552.5935999999997</v>
      </c>
      <c r="D285" s="7">
        <f t="shared" si="78"/>
        <v>-1522.1412</v>
      </c>
    </row>
    <row r="286" spans="1:4" ht="12.75" customHeight="1" x14ac:dyDescent="0.2">
      <c r="A286" s="4" t="s">
        <v>169</v>
      </c>
      <c r="B286" s="5">
        <v>-316.2011</v>
      </c>
      <c r="C286" s="5">
        <v>-332.45839999999998</v>
      </c>
      <c r="D286" s="7">
        <v>-611.09690000000001</v>
      </c>
    </row>
    <row r="287" spans="1:4" ht="12.75" customHeight="1" x14ac:dyDescent="0.2">
      <c r="A287" s="4" t="s">
        <v>168</v>
      </c>
      <c r="B287" s="5">
        <v>-48.404000000000003</v>
      </c>
      <c r="C287" s="5">
        <v>-116.0886</v>
      </c>
      <c r="D287" s="7">
        <v>-107.07710000000002</v>
      </c>
    </row>
    <row r="288" spans="1:4" ht="12.75" customHeight="1" x14ac:dyDescent="0.2">
      <c r="A288" s="4" t="s">
        <v>170</v>
      </c>
      <c r="B288" s="5">
        <v>-282.1035</v>
      </c>
      <c r="C288" s="5">
        <v>-367.19349999999997</v>
      </c>
      <c r="D288" s="7">
        <v>-178.58939999999998</v>
      </c>
    </row>
    <row r="289" spans="1:4" ht="12.75" customHeight="1" x14ac:dyDescent="0.2">
      <c r="A289" s="4" t="s">
        <v>171</v>
      </c>
      <c r="B289" s="5">
        <v>-930.43970000000002</v>
      </c>
      <c r="C289" s="5">
        <v>-736.85309999999993</v>
      </c>
      <c r="D289" s="7">
        <v>-625.37779999999998</v>
      </c>
    </row>
    <row r="290" spans="1:4" ht="12.95" customHeight="1" x14ac:dyDescent="0.2">
      <c r="A290" s="4" t="s">
        <v>401</v>
      </c>
      <c r="B290" s="5">
        <f t="shared" ref="B290:D290" si="79">SUM(B291:B292)</f>
        <v>-2125.0996</v>
      </c>
      <c r="C290" s="5">
        <f t="shared" si="79"/>
        <v>-1790.3041999999998</v>
      </c>
      <c r="D290" s="7">
        <f t="shared" si="79"/>
        <v>-2789.1016</v>
      </c>
    </row>
    <row r="291" spans="1:4" ht="12.75" customHeight="1" x14ac:dyDescent="0.2">
      <c r="A291" s="3" t="s">
        <v>6</v>
      </c>
      <c r="B291" s="5">
        <v>0</v>
      </c>
      <c r="C291" s="5">
        <v>0</v>
      </c>
      <c r="D291" s="7">
        <v>0</v>
      </c>
    </row>
    <row r="292" spans="1:4" ht="12.75" customHeight="1" x14ac:dyDescent="0.2">
      <c r="A292" s="3" t="s">
        <v>7</v>
      </c>
      <c r="B292" s="5">
        <f t="shared" ref="B292:D292" si="80">SUM(B293:B296)</f>
        <v>-2125.0996</v>
      </c>
      <c r="C292" s="5">
        <f t="shared" si="80"/>
        <v>-1790.3041999999998</v>
      </c>
      <c r="D292" s="7">
        <f t="shared" si="80"/>
        <v>-2789.1016</v>
      </c>
    </row>
    <row r="293" spans="1:4" ht="12.75" customHeight="1" x14ac:dyDescent="0.2">
      <c r="A293" s="4" t="s">
        <v>169</v>
      </c>
      <c r="B293" s="5">
        <v>-291.2473</v>
      </c>
      <c r="C293" s="5">
        <v>-356.1499</v>
      </c>
      <c r="D293" s="7">
        <v>-128.43310000000002</v>
      </c>
    </row>
    <row r="294" spans="1:4" ht="12.75" customHeight="1" x14ac:dyDescent="0.2">
      <c r="A294" s="4" t="s">
        <v>168</v>
      </c>
      <c r="B294" s="5">
        <v>-245.0967</v>
      </c>
      <c r="C294" s="5">
        <v>-175.25229999999999</v>
      </c>
      <c r="D294" s="7">
        <v>-227.06259999999997</v>
      </c>
    </row>
    <row r="295" spans="1:4" ht="12.75" customHeight="1" x14ac:dyDescent="0.2">
      <c r="A295" s="4" t="s">
        <v>170</v>
      </c>
      <c r="B295" s="5">
        <v>-115.24420000000001</v>
      </c>
      <c r="C295" s="5">
        <v>151.07409999999999</v>
      </c>
      <c r="D295" s="7">
        <v>-240.98860000000002</v>
      </c>
    </row>
    <row r="296" spans="1:4" ht="12.75" customHeight="1" x14ac:dyDescent="0.2">
      <c r="A296" s="4" t="s">
        <v>171</v>
      </c>
      <c r="B296" s="5">
        <v>-1473.5114000000001</v>
      </c>
      <c r="C296" s="5">
        <v>-1409.9760999999999</v>
      </c>
      <c r="D296" s="7">
        <v>-2192.6172999999999</v>
      </c>
    </row>
    <row r="297" spans="1:4" ht="12.95" customHeight="1" x14ac:dyDescent="0.2">
      <c r="A297" s="4" t="s">
        <v>172</v>
      </c>
      <c r="B297" s="5">
        <f t="shared" ref="B297:D297" si="81">SUM(B298:B299)</f>
        <v>0</v>
      </c>
      <c r="C297" s="5">
        <f t="shared" si="81"/>
        <v>0</v>
      </c>
      <c r="D297" s="7">
        <f t="shared" si="81"/>
        <v>0</v>
      </c>
    </row>
    <row r="298" spans="1:4" ht="12.75" customHeight="1" x14ac:dyDescent="0.2">
      <c r="A298" s="3" t="s">
        <v>6</v>
      </c>
      <c r="B298" s="5">
        <v>0</v>
      </c>
      <c r="C298" s="5">
        <v>0</v>
      </c>
      <c r="D298" s="7">
        <v>0</v>
      </c>
    </row>
    <row r="299" spans="1:4" ht="12.75" customHeight="1" x14ac:dyDescent="0.2">
      <c r="A299" s="3" t="s">
        <v>7</v>
      </c>
      <c r="B299" s="5">
        <v>0</v>
      </c>
      <c r="C299" s="5">
        <v>0</v>
      </c>
      <c r="D299" s="7">
        <v>0</v>
      </c>
    </row>
    <row r="300" spans="1:4" ht="12.95" customHeight="1" x14ac:dyDescent="0.2">
      <c r="A300" s="4" t="s">
        <v>173</v>
      </c>
      <c r="B300" s="19">
        <f>SUM(B301:B302)</f>
        <v>-432.04089999999991</v>
      </c>
      <c r="C300" s="19">
        <f>SUM(C301:C302)</f>
        <v>-426.03969999999998</v>
      </c>
      <c r="D300" s="20">
        <f>SUM(D301:D302)</f>
        <v>-567.13550000000009</v>
      </c>
    </row>
    <row r="301" spans="1:4" ht="12.75" customHeight="1" x14ac:dyDescent="0.2">
      <c r="A301" s="3" t="s">
        <v>6</v>
      </c>
      <c r="B301" s="5">
        <f t="shared" ref="B301:D302" si="82">SUM(B304+B320)</f>
        <v>246.42699999999996</v>
      </c>
      <c r="C301" s="5">
        <f t="shared" si="82"/>
        <v>348.48719999999997</v>
      </c>
      <c r="D301" s="7">
        <f t="shared" si="82"/>
        <v>281.7235</v>
      </c>
    </row>
    <row r="302" spans="1:4" ht="12.75" customHeight="1" x14ac:dyDescent="0.2">
      <c r="A302" s="3" t="s">
        <v>7</v>
      </c>
      <c r="B302" s="5">
        <f t="shared" si="82"/>
        <v>-678.46789999999987</v>
      </c>
      <c r="C302" s="5">
        <f t="shared" si="82"/>
        <v>-774.52689999999996</v>
      </c>
      <c r="D302" s="7">
        <f t="shared" si="82"/>
        <v>-848.85900000000004</v>
      </c>
    </row>
    <row r="303" spans="1:4" ht="12.95" customHeight="1" x14ac:dyDescent="0.2">
      <c r="A303" s="4" t="s">
        <v>174</v>
      </c>
      <c r="B303" s="5">
        <f t="shared" ref="B303" si="83">SUM(B304:B305)</f>
        <v>9.9492999999999991</v>
      </c>
      <c r="C303" s="5">
        <f t="shared" ref="C303:D303" si="84">SUM(C304:C305)</f>
        <v>5.4249999999999998</v>
      </c>
      <c r="D303" s="7">
        <f t="shared" si="84"/>
        <v>7.6731999999999996</v>
      </c>
    </row>
    <row r="304" spans="1:4" ht="12.75" customHeight="1" x14ac:dyDescent="0.2">
      <c r="A304" s="3" t="s">
        <v>6</v>
      </c>
      <c r="B304" s="5">
        <f t="shared" ref="B304:D305" si="85">SUM(B307+B310+B314+B317)</f>
        <v>9.9492999999999991</v>
      </c>
      <c r="C304" s="5">
        <f t="shared" si="85"/>
        <v>5.4249999999999998</v>
      </c>
      <c r="D304" s="7">
        <f t="shared" si="85"/>
        <v>7.6731999999999996</v>
      </c>
    </row>
    <row r="305" spans="1:4" ht="12.75" customHeight="1" x14ac:dyDescent="0.2">
      <c r="A305" s="3" t="s">
        <v>7</v>
      </c>
      <c r="B305" s="5">
        <f t="shared" si="85"/>
        <v>0</v>
      </c>
      <c r="C305" s="5">
        <f t="shared" si="85"/>
        <v>0</v>
      </c>
      <c r="D305" s="7">
        <f t="shared" si="85"/>
        <v>0</v>
      </c>
    </row>
    <row r="306" spans="1:4" ht="12.95" customHeight="1" x14ac:dyDescent="0.2">
      <c r="A306" s="4" t="s">
        <v>175</v>
      </c>
      <c r="B306" s="5">
        <f t="shared" ref="B306" si="86">SUM(B307:B308)</f>
        <v>0</v>
      </c>
      <c r="C306" s="5">
        <f t="shared" ref="C306:D306" si="87">SUM(C307:C308)</f>
        <v>0</v>
      </c>
      <c r="D306" s="7">
        <f t="shared" si="87"/>
        <v>0</v>
      </c>
    </row>
    <row r="307" spans="1:4" ht="12.75" customHeight="1" x14ac:dyDescent="0.2">
      <c r="A307" s="3" t="s">
        <v>6</v>
      </c>
      <c r="B307" s="5">
        <v>0</v>
      </c>
      <c r="C307" s="5">
        <v>0</v>
      </c>
      <c r="D307" s="7">
        <v>0</v>
      </c>
    </row>
    <row r="308" spans="1:4" ht="12.75" customHeight="1" x14ac:dyDescent="0.2">
      <c r="A308" s="3" t="s">
        <v>7</v>
      </c>
      <c r="B308" s="5">
        <v>0</v>
      </c>
      <c r="C308" s="5">
        <v>0</v>
      </c>
      <c r="D308" s="7">
        <v>0</v>
      </c>
    </row>
    <row r="309" spans="1:4" ht="12.95" customHeight="1" x14ac:dyDescent="0.2">
      <c r="A309" s="4" t="s">
        <v>176</v>
      </c>
      <c r="B309" s="5">
        <f t="shared" ref="B309:D309" si="88">SUM(B310:B311)</f>
        <v>0</v>
      </c>
      <c r="C309" s="5">
        <f t="shared" si="88"/>
        <v>0</v>
      </c>
      <c r="D309" s="7">
        <f t="shared" si="88"/>
        <v>0</v>
      </c>
    </row>
    <row r="310" spans="1:4" ht="12.75" customHeight="1" x14ac:dyDescent="0.2">
      <c r="A310" s="3" t="s">
        <v>6</v>
      </c>
      <c r="B310" s="5">
        <v>0</v>
      </c>
      <c r="C310" s="5">
        <v>0</v>
      </c>
      <c r="D310" s="7">
        <v>0</v>
      </c>
    </row>
    <row r="311" spans="1:4" ht="12.75" customHeight="1" x14ac:dyDescent="0.2">
      <c r="A311" s="3" t="s">
        <v>7</v>
      </c>
      <c r="B311" s="5">
        <v>0</v>
      </c>
      <c r="C311" s="5">
        <v>0</v>
      </c>
      <c r="D311" s="7">
        <v>0</v>
      </c>
    </row>
    <row r="312" spans="1:4" ht="12.95" customHeight="1" x14ac:dyDescent="0.2">
      <c r="A312" s="4" t="s">
        <v>405</v>
      </c>
      <c r="B312" s="17"/>
      <c r="C312" s="17"/>
      <c r="D312" s="18"/>
    </row>
    <row r="313" spans="1:4" ht="14.1" customHeight="1" x14ac:dyDescent="0.2">
      <c r="A313" s="4" t="s">
        <v>177</v>
      </c>
      <c r="B313" s="5">
        <f>SUM(B314:B315)</f>
        <v>0</v>
      </c>
      <c r="C313" s="5">
        <f>SUM(C314:C315)</f>
        <v>0</v>
      </c>
      <c r="D313" s="7">
        <f>SUM(D314:D315)</f>
        <v>0</v>
      </c>
    </row>
    <row r="314" spans="1:4" ht="12.95" customHeight="1" x14ac:dyDescent="0.2">
      <c r="A314" s="3" t="s">
        <v>6</v>
      </c>
      <c r="B314" s="5">
        <v>0</v>
      </c>
      <c r="C314" s="5">
        <v>0</v>
      </c>
      <c r="D314" s="7">
        <v>0</v>
      </c>
    </row>
    <row r="315" spans="1:4" ht="12.95" customHeight="1" x14ac:dyDescent="0.2">
      <c r="A315" s="3" t="s">
        <v>7</v>
      </c>
      <c r="B315" s="5">
        <v>0</v>
      </c>
      <c r="C315" s="5">
        <v>0</v>
      </c>
      <c r="D315" s="7">
        <v>0</v>
      </c>
    </row>
    <row r="316" spans="1:4" ht="14.1" customHeight="1" x14ac:dyDescent="0.2">
      <c r="A316" s="4" t="s">
        <v>178</v>
      </c>
      <c r="B316" s="5">
        <f t="shared" ref="B316:D316" si="89">SUM(B317:B318)</f>
        <v>9.9492999999999991</v>
      </c>
      <c r="C316" s="5">
        <f t="shared" si="89"/>
        <v>5.4249999999999998</v>
      </c>
      <c r="D316" s="7">
        <f t="shared" si="89"/>
        <v>7.6731999999999996</v>
      </c>
    </row>
    <row r="317" spans="1:4" ht="12.95" customHeight="1" x14ac:dyDescent="0.2">
      <c r="A317" s="3" t="s">
        <v>6</v>
      </c>
      <c r="B317" s="5">
        <v>9.9492999999999991</v>
      </c>
      <c r="C317" s="5">
        <v>5.4249999999999998</v>
      </c>
      <c r="D317" s="7">
        <v>7.6731999999999996</v>
      </c>
    </row>
    <row r="318" spans="1:4" ht="12.95" customHeight="1" x14ac:dyDescent="0.2">
      <c r="A318" s="3" t="s">
        <v>7</v>
      </c>
      <c r="B318" s="5">
        <v>0</v>
      </c>
      <c r="C318" s="5">
        <v>0</v>
      </c>
      <c r="D318" s="7">
        <v>0</v>
      </c>
    </row>
    <row r="319" spans="1:4" ht="14.1" customHeight="1" x14ac:dyDescent="0.2">
      <c r="A319" s="4" t="s">
        <v>179</v>
      </c>
      <c r="B319" s="5">
        <f>SUM(B320:B321)</f>
        <v>-441.9901999999999</v>
      </c>
      <c r="C319" s="5">
        <f>SUM(C320:C321)</f>
        <v>-431.46469999999999</v>
      </c>
      <c r="D319" s="7">
        <f>SUM(D320:D321)</f>
        <v>-574.80870000000004</v>
      </c>
    </row>
    <row r="320" spans="1:4" ht="12.95" customHeight="1" x14ac:dyDescent="0.2">
      <c r="A320" s="3" t="s">
        <v>6</v>
      </c>
      <c r="B320" s="5">
        <f t="shared" ref="B320:D321" si="90">SUM(B323+B344)</f>
        <v>236.47769999999997</v>
      </c>
      <c r="C320" s="5">
        <f t="shared" si="90"/>
        <v>343.06219999999996</v>
      </c>
      <c r="D320" s="7">
        <f t="shared" si="90"/>
        <v>274.05029999999999</v>
      </c>
    </row>
    <row r="321" spans="1:4" ht="12.95" customHeight="1" x14ac:dyDescent="0.2">
      <c r="A321" s="3" t="s">
        <v>7</v>
      </c>
      <c r="B321" s="5">
        <f t="shared" si="90"/>
        <v>-678.46789999999987</v>
      </c>
      <c r="C321" s="5">
        <f t="shared" si="90"/>
        <v>-774.52689999999996</v>
      </c>
      <c r="D321" s="7">
        <f t="shared" si="90"/>
        <v>-848.85900000000004</v>
      </c>
    </row>
    <row r="322" spans="1:4" ht="14.1" customHeight="1" x14ac:dyDescent="0.2">
      <c r="A322" s="4" t="s">
        <v>180</v>
      </c>
      <c r="B322" s="5">
        <f>SUM(B323:B324)</f>
        <v>-464.82539999999989</v>
      </c>
      <c r="C322" s="5">
        <f>SUM(C323:C324)</f>
        <v>-455.5865</v>
      </c>
      <c r="D322" s="7">
        <f>SUM(D323:D324)</f>
        <v>-602.52300000000002</v>
      </c>
    </row>
    <row r="323" spans="1:4" ht="12.95" customHeight="1" x14ac:dyDescent="0.2">
      <c r="A323" s="3" t="s">
        <v>6</v>
      </c>
      <c r="B323" s="5">
        <f>SUM(B326+B329+B334+B341)</f>
        <v>213.64249999999998</v>
      </c>
      <c r="C323" s="5">
        <f>SUM(C326+C329+C334+C341)</f>
        <v>318.94039999999995</v>
      </c>
      <c r="D323" s="7">
        <f>SUM(D326+D329+D334+D341)</f>
        <v>246.33599999999998</v>
      </c>
    </row>
    <row r="324" spans="1:4" ht="12.95" customHeight="1" x14ac:dyDescent="0.2">
      <c r="A324" s="3" t="s">
        <v>7</v>
      </c>
      <c r="B324" s="5">
        <f>SUM(B327+B330+B337+B342)</f>
        <v>-678.46789999999987</v>
      </c>
      <c r="C324" s="5">
        <f>SUM(C327+C330+C337+C342)</f>
        <v>-774.52689999999996</v>
      </c>
      <c r="D324" s="7">
        <f>SUM(D327+D330+D337+D342)</f>
        <v>-848.85900000000004</v>
      </c>
    </row>
    <row r="325" spans="1:4" ht="14.1" customHeight="1" x14ac:dyDescent="0.2">
      <c r="A325" s="4" t="s">
        <v>181</v>
      </c>
      <c r="B325" s="5">
        <f t="shared" ref="B325" si="91">SUM(B326:B327)</f>
        <v>0</v>
      </c>
      <c r="C325" s="5">
        <f t="shared" ref="C325:D325" si="92">SUM(C326:C327)</f>
        <v>8.0000000000000004E-4</v>
      </c>
      <c r="D325" s="7">
        <f t="shared" si="92"/>
        <v>25.9497</v>
      </c>
    </row>
    <row r="326" spans="1:4" ht="12.95" customHeight="1" x14ac:dyDescent="0.2">
      <c r="A326" s="3" t="s">
        <v>6</v>
      </c>
      <c r="B326" s="5">
        <v>0</v>
      </c>
      <c r="C326" s="5">
        <v>8.0000000000000004E-4</v>
      </c>
      <c r="D326" s="7">
        <v>25.9497</v>
      </c>
    </row>
    <row r="327" spans="1:4" ht="12.95" customHeight="1" x14ac:dyDescent="0.2">
      <c r="A327" s="3" t="s">
        <v>7</v>
      </c>
      <c r="B327" s="5">
        <v>0</v>
      </c>
      <c r="C327" s="5">
        <v>0</v>
      </c>
      <c r="D327" s="7">
        <v>0</v>
      </c>
    </row>
    <row r="328" spans="1:4" ht="14.1" customHeight="1" x14ac:dyDescent="0.2">
      <c r="A328" s="4" t="s">
        <v>182</v>
      </c>
      <c r="B328" s="5">
        <f t="shared" ref="B328:D328" si="93">SUM(B329:B330)</f>
        <v>-594.97169999999994</v>
      </c>
      <c r="C328" s="5">
        <f t="shared" si="93"/>
        <v>-627.0850999999999</v>
      </c>
      <c r="D328" s="7">
        <f t="shared" si="93"/>
        <v>-792.4321000000001</v>
      </c>
    </row>
    <row r="329" spans="1:4" ht="12.95" customHeight="1" x14ac:dyDescent="0.2">
      <c r="A329" s="3" t="s">
        <v>6</v>
      </c>
      <c r="B329" s="5">
        <v>7.7282999999999973</v>
      </c>
      <c r="C329" s="5">
        <v>72.104900000000001</v>
      </c>
      <c r="D329" s="7">
        <v>-56.122100000000003</v>
      </c>
    </row>
    <row r="330" spans="1:4" ht="12.95" customHeight="1" x14ac:dyDescent="0.2">
      <c r="A330" s="3" t="s">
        <v>7</v>
      </c>
      <c r="B330" s="5">
        <f t="shared" ref="B330:D330" si="94">SUM(B331:B332)</f>
        <v>-602.69999999999993</v>
      </c>
      <c r="C330" s="5">
        <f t="shared" si="94"/>
        <v>-699.18999999999994</v>
      </c>
      <c r="D330" s="7">
        <f t="shared" si="94"/>
        <v>-736.31000000000006</v>
      </c>
    </row>
    <row r="331" spans="1:4" ht="12.95" customHeight="1" x14ac:dyDescent="0.2">
      <c r="A331" s="4" t="s">
        <v>183</v>
      </c>
      <c r="B331" s="5">
        <v>0</v>
      </c>
      <c r="C331" s="5">
        <v>0</v>
      </c>
      <c r="D331" s="7">
        <v>0</v>
      </c>
    </row>
    <row r="332" spans="1:4" ht="12.95" customHeight="1" x14ac:dyDescent="0.2">
      <c r="A332" s="4" t="s">
        <v>184</v>
      </c>
      <c r="B332" s="5">
        <v>-602.69999999999993</v>
      </c>
      <c r="C332" s="5">
        <v>-699.18999999999994</v>
      </c>
      <c r="D332" s="7">
        <v>-736.31000000000006</v>
      </c>
    </row>
    <row r="333" spans="1:4" ht="14.1" customHeight="1" x14ac:dyDescent="0.2">
      <c r="A333" s="4" t="s">
        <v>185</v>
      </c>
      <c r="B333" s="5">
        <f t="shared" ref="B333:D333" si="95">SUM(B334+B337)</f>
        <v>33.107200000000006</v>
      </c>
      <c r="C333" s="5">
        <f t="shared" si="95"/>
        <v>31.965799999999987</v>
      </c>
      <c r="D333" s="7">
        <f t="shared" si="95"/>
        <v>29.269800000000004</v>
      </c>
    </row>
    <row r="334" spans="1:4" ht="12.95" customHeight="1" x14ac:dyDescent="0.2">
      <c r="A334" s="3" t="s">
        <v>6</v>
      </c>
      <c r="B334" s="5">
        <f t="shared" ref="B334" si="96">SUM(B335:B336)</f>
        <v>108.8751</v>
      </c>
      <c r="C334" s="5">
        <f t="shared" ref="C334:D334" si="97">SUM(C335:C336)</f>
        <v>107.30269999999999</v>
      </c>
      <c r="D334" s="7">
        <f t="shared" si="97"/>
        <v>141.81880000000001</v>
      </c>
    </row>
    <row r="335" spans="1:4" ht="12.95" customHeight="1" x14ac:dyDescent="0.2">
      <c r="A335" s="25" t="s">
        <v>186</v>
      </c>
      <c r="B335" s="5">
        <v>86.616</v>
      </c>
      <c r="C335" s="5">
        <v>86.013799999999989</v>
      </c>
      <c r="D335" s="7">
        <v>120.2295</v>
      </c>
    </row>
    <row r="336" spans="1:4" ht="12.95" customHeight="1" x14ac:dyDescent="0.2">
      <c r="A336" s="25" t="s">
        <v>187</v>
      </c>
      <c r="B336" s="5">
        <v>22.2591</v>
      </c>
      <c r="C336" s="5">
        <v>21.288899999999998</v>
      </c>
      <c r="D336" s="7">
        <v>21.589300000000001</v>
      </c>
    </row>
    <row r="337" spans="1:4" ht="12.95" customHeight="1" x14ac:dyDescent="0.2">
      <c r="A337" s="13" t="s">
        <v>7</v>
      </c>
      <c r="B337" s="5">
        <f t="shared" ref="B337:D337" si="98">SUM(B338:B339)</f>
        <v>-75.767899999999997</v>
      </c>
      <c r="C337" s="5">
        <f t="shared" si="98"/>
        <v>-75.3369</v>
      </c>
      <c r="D337" s="7">
        <f t="shared" si="98"/>
        <v>-112.54900000000001</v>
      </c>
    </row>
    <row r="338" spans="1:4" ht="12.95" customHeight="1" x14ac:dyDescent="0.2">
      <c r="A338" s="25" t="s">
        <v>188</v>
      </c>
      <c r="B338" s="5">
        <v>-55.701499999999996</v>
      </c>
      <c r="C338" s="5">
        <v>-60.411199999999994</v>
      </c>
      <c r="D338" s="7">
        <v>-100.71570000000001</v>
      </c>
    </row>
    <row r="339" spans="1:4" ht="12.95" customHeight="1" x14ac:dyDescent="0.2">
      <c r="A339" s="25" t="s">
        <v>189</v>
      </c>
      <c r="B339" s="5">
        <v>-20.066400000000002</v>
      </c>
      <c r="C339" s="5">
        <v>-14.925700000000001</v>
      </c>
      <c r="D339" s="7">
        <v>-11.833300000000001</v>
      </c>
    </row>
    <row r="340" spans="1:4" ht="14.1" customHeight="1" x14ac:dyDescent="0.2">
      <c r="A340" s="4" t="s">
        <v>190</v>
      </c>
      <c r="B340" s="5">
        <f t="shared" ref="B340:D340" si="99">SUM(B341:B342)</f>
        <v>97.039100000000005</v>
      </c>
      <c r="C340" s="5">
        <f t="shared" si="99"/>
        <v>139.53200000000001</v>
      </c>
      <c r="D340" s="7">
        <f t="shared" si="99"/>
        <v>134.68959999999998</v>
      </c>
    </row>
    <row r="341" spans="1:4" ht="12.95" customHeight="1" x14ac:dyDescent="0.2">
      <c r="A341" s="3" t="s">
        <v>6</v>
      </c>
      <c r="B341" s="5">
        <v>97.039100000000005</v>
      </c>
      <c r="C341" s="5">
        <v>139.53200000000001</v>
      </c>
      <c r="D341" s="7">
        <v>134.68959999999998</v>
      </c>
    </row>
    <row r="342" spans="1:4" ht="12.95" customHeight="1" x14ac:dyDescent="0.2">
      <c r="A342" s="3" t="s">
        <v>7</v>
      </c>
      <c r="B342" s="5">
        <v>0</v>
      </c>
      <c r="C342" s="5">
        <v>0</v>
      </c>
      <c r="D342" s="7">
        <v>0</v>
      </c>
    </row>
    <row r="343" spans="1:4" ht="26.1" customHeight="1" x14ac:dyDescent="0.2">
      <c r="A343" s="24" t="s">
        <v>402</v>
      </c>
      <c r="B343" s="5">
        <f t="shared" ref="B343:D343" si="100">SUM(B344:B345)</f>
        <v>22.8352</v>
      </c>
      <c r="C343" s="5">
        <f t="shared" si="100"/>
        <v>24.1218</v>
      </c>
      <c r="D343" s="7">
        <f t="shared" si="100"/>
        <v>27.714300000000001</v>
      </c>
    </row>
    <row r="344" spans="1:4" ht="12.95" customHeight="1" x14ac:dyDescent="0.2">
      <c r="A344" s="3" t="s">
        <v>6</v>
      </c>
      <c r="B344" s="5">
        <f t="shared" ref="B344:D345" si="101">SUM(B347+B350+B353+B356)</f>
        <v>22.8352</v>
      </c>
      <c r="C344" s="5">
        <f t="shared" si="101"/>
        <v>24.1218</v>
      </c>
      <c r="D344" s="7">
        <f t="shared" si="101"/>
        <v>27.714300000000001</v>
      </c>
    </row>
    <row r="345" spans="1:4" ht="12.95" customHeight="1" x14ac:dyDescent="0.2">
      <c r="A345" s="3" t="s">
        <v>7</v>
      </c>
      <c r="B345" s="5">
        <f t="shared" si="101"/>
        <v>0</v>
      </c>
      <c r="C345" s="5">
        <f t="shared" si="101"/>
        <v>0</v>
      </c>
      <c r="D345" s="7">
        <f t="shared" si="101"/>
        <v>0</v>
      </c>
    </row>
    <row r="346" spans="1:4" ht="14.1" customHeight="1" x14ac:dyDescent="0.2">
      <c r="A346" s="4" t="s">
        <v>191</v>
      </c>
      <c r="B346" s="5">
        <f t="shared" ref="B346" si="102">SUM(B347:B348)</f>
        <v>0</v>
      </c>
      <c r="C346" s="5">
        <f t="shared" ref="C346:D346" si="103">SUM(C347:C348)</f>
        <v>0</v>
      </c>
      <c r="D346" s="7">
        <f t="shared" si="103"/>
        <v>0</v>
      </c>
    </row>
    <row r="347" spans="1:4" ht="12.95" customHeight="1" x14ac:dyDescent="0.2">
      <c r="A347" s="3" t="s">
        <v>6</v>
      </c>
      <c r="B347" s="5">
        <v>0</v>
      </c>
      <c r="C347" s="5">
        <v>0</v>
      </c>
      <c r="D347" s="7">
        <v>0</v>
      </c>
    </row>
    <row r="348" spans="1:4" ht="12.95" customHeight="1" x14ac:dyDescent="0.2">
      <c r="A348" s="3" t="s">
        <v>7</v>
      </c>
      <c r="B348" s="5">
        <v>0</v>
      </c>
      <c r="C348" s="5">
        <v>0</v>
      </c>
      <c r="D348" s="7">
        <v>0</v>
      </c>
    </row>
    <row r="349" spans="1:4" ht="14.1" customHeight="1" x14ac:dyDescent="0.2">
      <c r="A349" s="4" t="s">
        <v>192</v>
      </c>
      <c r="B349" s="5">
        <f t="shared" ref="B349:D349" si="104">SUM(B350:B351)</f>
        <v>0</v>
      </c>
      <c r="C349" s="5">
        <f t="shared" si="104"/>
        <v>0</v>
      </c>
      <c r="D349" s="7">
        <f t="shared" si="104"/>
        <v>0</v>
      </c>
    </row>
    <row r="350" spans="1:4" ht="12.95" customHeight="1" x14ac:dyDescent="0.2">
      <c r="A350" s="3" t="s">
        <v>6</v>
      </c>
      <c r="B350" s="5">
        <v>0</v>
      </c>
      <c r="C350" s="5">
        <v>0</v>
      </c>
      <c r="D350" s="7">
        <v>0</v>
      </c>
    </row>
    <row r="351" spans="1:4" ht="12.95" customHeight="1" x14ac:dyDescent="0.2">
      <c r="A351" s="3" t="s">
        <v>7</v>
      </c>
      <c r="B351" s="5">
        <v>0</v>
      </c>
      <c r="C351" s="5">
        <v>0</v>
      </c>
      <c r="D351" s="7">
        <v>0</v>
      </c>
    </row>
    <row r="352" spans="1:4" ht="14.1" customHeight="1" x14ac:dyDescent="0.2">
      <c r="A352" s="4" t="s">
        <v>193</v>
      </c>
      <c r="B352" s="5">
        <f t="shared" ref="B352:D352" si="105">SUM(B353:B354)</f>
        <v>0</v>
      </c>
      <c r="C352" s="5">
        <f t="shared" si="105"/>
        <v>0</v>
      </c>
      <c r="D352" s="7">
        <f t="shared" si="105"/>
        <v>0</v>
      </c>
    </row>
    <row r="353" spans="1:4" ht="12.95" customHeight="1" x14ac:dyDescent="0.2">
      <c r="A353" s="3" t="s">
        <v>6</v>
      </c>
      <c r="B353" s="5">
        <v>0</v>
      </c>
      <c r="C353" s="5">
        <v>0</v>
      </c>
      <c r="D353" s="7">
        <v>0</v>
      </c>
    </row>
    <row r="354" spans="1:4" ht="12.95" customHeight="1" x14ac:dyDescent="0.2">
      <c r="A354" s="3" t="s">
        <v>7</v>
      </c>
      <c r="B354" s="5">
        <v>0</v>
      </c>
      <c r="C354" s="5">
        <v>0</v>
      </c>
      <c r="D354" s="7">
        <v>0</v>
      </c>
    </row>
    <row r="355" spans="1:4" ht="14.1" customHeight="1" x14ac:dyDescent="0.2">
      <c r="A355" s="4" t="s">
        <v>194</v>
      </c>
      <c r="B355" s="5">
        <f t="shared" ref="B355:D355" si="106">SUM(B356:B357)</f>
        <v>22.8352</v>
      </c>
      <c r="C355" s="5">
        <f t="shared" si="106"/>
        <v>24.1218</v>
      </c>
      <c r="D355" s="7">
        <f t="shared" si="106"/>
        <v>27.714300000000001</v>
      </c>
    </row>
    <row r="356" spans="1:4" ht="12.95" customHeight="1" x14ac:dyDescent="0.2">
      <c r="A356" s="3" t="s">
        <v>6</v>
      </c>
      <c r="B356" s="5">
        <v>22.8352</v>
      </c>
      <c r="C356" s="5">
        <v>24.1218</v>
      </c>
      <c r="D356" s="7">
        <v>27.714300000000001</v>
      </c>
    </row>
    <row r="357" spans="1:4" ht="12.95" customHeight="1" x14ac:dyDescent="0.2">
      <c r="A357" s="3" t="s">
        <v>7</v>
      </c>
      <c r="B357" s="5">
        <v>0</v>
      </c>
      <c r="C357" s="5">
        <v>0</v>
      </c>
      <c r="D357" s="7">
        <v>0</v>
      </c>
    </row>
    <row r="358" spans="1:4" ht="14.1" customHeight="1" x14ac:dyDescent="0.2">
      <c r="A358" s="4" t="s">
        <v>195</v>
      </c>
      <c r="B358" s="19">
        <f>SUM(B359:B360)</f>
        <v>164.46889999999985</v>
      </c>
      <c r="C358" s="19">
        <f>SUM(C359:C360)</f>
        <v>105.56320000000005</v>
      </c>
      <c r="D358" s="20">
        <f>SUM(D359:D360)</f>
        <v>44.778499999999667</v>
      </c>
    </row>
    <row r="359" spans="1:4" ht="14.1" customHeight="1" x14ac:dyDescent="0.2">
      <c r="A359" s="3" t="s">
        <v>6</v>
      </c>
      <c r="B359" s="5">
        <f>SUM(B362+B368+B379+B386)</f>
        <v>1511.8398999999999</v>
      </c>
      <c r="C359" s="5">
        <f>SUM(C362+C368+C379+C386)</f>
        <v>1515.8285000000001</v>
      </c>
      <c r="D359" s="7">
        <f>SUM(D362+D368+D379+D386)</f>
        <v>1646.1197</v>
      </c>
    </row>
    <row r="360" spans="1:4" ht="14.1" customHeight="1" x14ac:dyDescent="0.2">
      <c r="A360" s="3" t="s">
        <v>7</v>
      </c>
      <c r="B360" s="5">
        <f>SUM(B363+B372+B382+B391)</f>
        <v>-1347.3710000000001</v>
      </c>
      <c r="C360" s="5">
        <f>SUM(C363+C372+C382+C391)</f>
        <v>-1410.2653</v>
      </c>
      <c r="D360" s="7">
        <f>SUM(D363+D372+D382+D391)</f>
        <v>-1601.3412000000003</v>
      </c>
    </row>
    <row r="361" spans="1:4" ht="14.1" customHeight="1" x14ac:dyDescent="0.2">
      <c r="A361" s="4" t="s">
        <v>196</v>
      </c>
      <c r="B361" s="5">
        <f>SUM(B362:B363)</f>
        <v>23.282699999999998</v>
      </c>
      <c r="C361" s="5">
        <f>SUM(C362:C363)</f>
        <v>33.720800000000004</v>
      </c>
      <c r="D361" s="7">
        <f>SUM(D362:D363)</f>
        <v>31.086599999999994</v>
      </c>
    </row>
    <row r="362" spans="1:4" ht="14.1" customHeight="1" x14ac:dyDescent="0.2">
      <c r="A362" s="3" t="s">
        <v>6</v>
      </c>
      <c r="B362" s="5">
        <v>23.4087</v>
      </c>
      <c r="C362" s="5">
        <v>33.844900000000003</v>
      </c>
      <c r="D362" s="7">
        <v>31.209399999999995</v>
      </c>
    </row>
    <row r="363" spans="1:4" ht="14.1" customHeight="1" x14ac:dyDescent="0.2">
      <c r="A363" s="3" t="s">
        <v>7</v>
      </c>
      <c r="B363" s="5">
        <f t="shared" ref="B363:D363" si="107">SUM(B364)</f>
        <v>-0.126</v>
      </c>
      <c r="C363" s="5">
        <f t="shared" si="107"/>
        <v>-0.12409999999999999</v>
      </c>
      <c r="D363" s="7">
        <f t="shared" si="107"/>
        <v>-0.12279999999999999</v>
      </c>
    </row>
    <row r="364" spans="1:4" ht="12.95" customHeight="1" x14ac:dyDescent="0.2">
      <c r="A364" s="4" t="s">
        <v>197</v>
      </c>
      <c r="B364" s="5">
        <f>SUM(B365:B366)</f>
        <v>-0.126</v>
      </c>
      <c r="C364" s="5">
        <f>SUM(C365:C366)</f>
        <v>-0.12409999999999999</v>
      </c>
      <c r="D364" s="7">
        <f>SUM(D365:D366)</f>
        <v>-0.12279999999999999</v>
      </c>
    </row>
    <row r="365" spans="1:4" ht="12.95" customHeight="1" x14ac:dyDescent="0.2">
      <c r="A365" s="4" t="s">
        <v>198</v>
      </c>
      <c r="B365" s="5">
        <v>0</v>
      </c>
      <c r="C365" s="5">
        <v>0</v>
      </c>
      <c r="D365" s="7">
        <v>0</v>
      </c>
    </row>
    <row r="366" spans="1:4" ht="12.95" customHeight="1" x14ac:dyDescent="0.2">
      <c r="A366" s="4" t="s">
        <v>199</v>
      </c>
      <c r="B366" s="5">
        <v>-0.126</v>
      </c>
      <c r="C366" s="5">
        <v>-0.12409999999999999</v>
      </c>
      <c r="D366" s="7">
        <v>-0.12279999999999999</v>
      </c>
    </row>
    <row r="367" spans="1:4" ht="14.1" customHeight="1" x14ac:dyDescent="0.2">
      <c r="A367" s="4" t="s">
        <v>200</v>
      </c>
      <c r="B367" s="5">
        <f>SUM(B368+B372)</f>
        <v>-150.16</v>
      </c>
      <c r="C367" s="5">
        <f>SUM(C368+C372)</f>
        <v>-159.0179</v>
      </c>
      <c r="D367" s="7">
        <f>SUM(D368+D372)</f>
        <v>-193.9821</v>
      </c>
    </row>
    <row r="368" spans="1:4" ht="14.1" customHeight="1" x14ac:dyDescent="0.2">
      <c r="A368" s="3" t="s">
        <v>6</v>
      </c>
      <c r="B368" s="5">
        <f>SUM(B369:B370)</f>
        <v>1</v>
      </c>
      <c r="C368" s="5">
        <f>SUM(C369:C370)</f>
        <v>0.46209999999999996</v>
      </c>
      <c r="D368" s="7">
        <f>SUM(D369:D370)</f>
        <v>7.9000000000000008E-3</v>
      </c>
    </row>
    <row r="369" spans="1:4" ht="12.95" customHeight="1" x14ac:dyDescent="0.2">
      <c r="A369" s="4" t="s">
        <v>201</v>
      </c>
      <c r="B369" s="5">
        <v>1</v>
      </c>
      <c r="C369" s="5">
        <v>0.46209999999999996</v>
      </c>
      <c r="D369" s="7">
        <v>7.9000000000000008E-3</v>
      </c>
    </row>
    <row r="370" spans="1:4" ht="12.95" customHeight="1" x14ac:dyDescent="0.2">
      <c r="A370" s="4" t="s">
        <v>202</v>
      </c>
      <c r="B370" s="5">
        <v>0</v>
      </c>
      <c r="C370" s="5">
        <v>0</v>
      </c>
      <c r="D370" s="7">
        <v>0</v>
      </c>
    </row>
    <row r="371" spans="1:4" ht="12.95" customHeight="1" x14ac:dyDescent="0.2">
      <c r="A371" s="4" t="s">
        <v>405</v>
      </c>
      <c r="B371" s="17"/>
      <c r="C371" s="17"/>
      <c r="D371" s="18"/>
    </row>
    <row r="372" spans="1:4" ht="12.95" customHeight="1" x14ac:dyDescent="0.2">
      <c r="A372" s="3" t="s">
        <v>7</v>
      </c>
      <c r="B372" s="5">
        <f t="shared" ref="B372:D372" si="108">SUM(B373:B377)</f>
        <v>-151.16</v>
      </c>
      <c r="C372" s="5">
        <f t="shared" si="108"/>
        <v>-159.47999999999999</v>
      </c>
      <c r="D372" s="7">
        <f t="shared" si="108"/>
        <v>-193.99</v>
      </c>
    </row>
    <row r="373" spans="1:4" ht="12.95" customHeight="1" x14ac:dyDescent="0.2">
      <c r="A373" s="4" t="s">
        <v>203</v>
      </c>
      <c r="B373" s="5">
        <v>-126.46</v>
      </c>
      <c r="C373" s="5">
        <v>-138.13999999999999</v>
      </c>
      <c r="D373" s="7">
        <v>-171.03</v>
      </c>
    </row>
    <row r="374" spans="1:4" ht="12.95" customHeight="1" x14ac:dyDescent="0.2">
      <c r="A374" s="4" t="s">
        <v>204</v>
      </c>
      <c r="B374" s="5">
        <v>-4.21</v>
      </c>
      <c r="C374" s="5">
        <v>-1.6099999999999999</v>
      </c>
      <c r="D374" s="7">
        <v>-2.62</v>
      </c>
    </row>
    <row r="375" spans="1:4" ht="12.95" customHeight="1" x14ac:dyDescent="0.2">
      <c r="A375" s="4" t="s">
        <v>205</v>
      </c>
      <c r="B375" s="5">
        <v>-20.490000000000002</v>
      </c>
      <c r="C375" s="5">
        <v>-19.73</v>
      </c>
      <c r="D375" s="7">
        <v>-20.34</v>
      </c>
    </row>
    <row r="376" spans="1:4" ht="12.95" customHeight="1" x14ac:dyDescent="0.2">
      <c r="A376" s="4" t="s">
        <v>206</v>
      </c>
      <c r="B376" s="5">
        <v>0</v>
      </c>
      <c r="C376" s="5">
        <v>0</v>
      </c>
      <c r="D376" s="7">
        <v>0</v>
      </c>
    </row>
    <row r="377" spans="1:4" ht="12.95" customHeight="1" x14ac:dyDescent="0.2">
      <c r="A377" s="4" t="s">
        <v>207</v>
      </c>
      <c r="B377" s="5">
        <v>0</v>
      </c>
      <c r="C377" s="5">
        <v>0</v>
      </c>
      <c r="D377" s="7">
        <v>0</v>
      </c>
    </row>
    <row r="378" spans="1:4" ht="12.95" customHeight="1" x14ac:dyDescent="0.2">
      <c r="A378" s="4" t="s">
        <v>208</v>
      </c>
      <c r="B378" s="5">
        <f>SUM(B379+B382)</f>
        <v>431.26969999999994</v>
      </c>
      <c r="C378" s="5">
        <f>SUM(C379+C382)</f>
        <v>357.72910000000002</v>
      </c>
      <c r="D378" s="7">
        <f>SUM(D379+D382)</f>
        <v>310.19969999999989</v>
      </c>
    </row>
    <row r="379" spans="1:4" ht="12.95" customHeight="1" x14ac:dyDescent="0.2">
      <c r="A379" s="3" t="s">
        <v>6</v>
      </c>
      <c r="B379" s="5">
        <f t="shared" ref="B379" si="109">SUM(B380:B381)</f>
        <v>1450.8923</v>
      </c>
      <c r="C379" s="5">
        <f t="shared" ref="C379:D379" si="110">SUM(C380:C381)</f>
        <v>1422.8361</v>
      </c>
      <c r="D379" s="7">
        <f t="shared" si="110"/>
        <v>1520.8515</v>
      </c>
    </row>
    <row r="380" spans="1:4" ht="12.95" customHeight="1" x14ac:dyDescent="0.2">
      <c r="A380" s="4" t="s">
        <v>209</v>
      </c>
      <c r="B380" s="5">
        <v>797.82410000000004</v>
      </c>
      <c r="C380" s="5">
        <v>770.25990000000002</v>
      </c>
      <c r="D380" s="7">
        <v>843.4058</v>
      </c>
    </row>
    <row r="381" spans="1:4" ht="12.95" customHeight="1" x14ac:dyDescent="0.2">
      <c r="A381" s="4" t="s">
        <v>210</v>
      </c>
      <c r="B381" s="5">
        <v>653.06819999999993</v>
      </c>
      <c r="C381" s="5">
        <v>652.57619999999997</v>
      </c>
      <c r="D381" s="7">
        <v>677.44569999999999</v>
      </c>
    </row>
    <row r="382" spans="1:4" ht="12.95" customHeight="1" x14ac:dyDescent="0.2">
      <c r="A382" s="3" t="s">
        <v>7</v>
      </c>
      <c r="B382" s="5">
        <f t="shared" ref="B382:D382" si="111">SUM(B383:B384)</f>
        <v>-1019.6226</v>
      </c>
      <c r="C382" s="5">
        <f t="shared" si="111"/>
        <v>-1065.107</v>
      </c>
      <c r="D382" s="7">
        <f t="shared" si="111"/>
        <v>-1210.6518000000001</v>
      </c>
    </row>
    <row r="383" spans="1:4" ht="12.95" customHeight="1" x14ac:dyDescent="0.2">
      <c r="A383" s="4" t="s">
        <v>211</v>
      </c>
      <c r="B383" s="5">
        <v>-594.1481</v>
      </c>
      <c r="C383" s="5">
        <v>-634.97640000000001</v>
      </c>
      <c r="D383" s="7">
        <v>-769.48029999999994</v>
      </c>
    </row>
    <row r="384" spans="1:4" ht="12.95" customHeight="1" x14ac:dyDescent="0.2">
      <c r="A384" s="4" t="s">
        <v>212</v>
      </c>
      <c r="B384" s="5">
        <v>-425.47450000000003</v>
      </c>
      <c r="C384" s="5">
        <v>-430.13060000000002</v>
      </c>
      <c r="D384" s="7">
        <v>-441.17150000000004</v>
      </c>
    </row>
    <row r="385" spans="1:4" ht="12.95" customHeight="1" x14ac:dyDescent="0.2">
      <c r="A385" s="4" t="s">
        <v>213</v>
      </c>
      <c r="B385" s="5">
        <f>SUM(B386+B391)</f>
        <v>-139.92349999999999</v>
      </c>
      <c r="C385" s="5">
        <f>SUM(C386+C391)</f>
        <v>-126.86879999999998</v>
      </c>
      <c r="D385" s="7">
        <f>SUM(D386+D391)</f>
        <v>-102.52569999999997</v>
      </c>
    </row>
    <row r="386" spans="1:4" ht="12.95" customHeight="1" x14ac:dyDescent="0.2">
      <c r="A386" s="3" t="s">
        <v>6</v>
      </c>
      <c r="B386" s="5">
        <f>SUM(B387:B390)</f>
        <v>36.538899999999998</v>
      </c>
      <c r="C386" s="5">
        <f>SUM(C387:C390)</f>
        <v>58.685400000000001</v>
      </c>
      <c r="D386" s="7">
        <f>SUM(D387:D390)</f>
        <v>94.050900000000013</v>
      </c>
    </row>
    <row r="387" spans="1:4" ht="12.95" customHeight="1" x14ac:dyDescent="0.2">
      <c r="A387" s="4" t="s">
        <v>214</v>
      </c>
      <c r="B387" s="5">
        <v>8.4566999999999997</v>
      </c>
      <c r="C387" s="5">
        <v>13.7492</v>
      </c>
      <c r="D387" s="7">
        <v>19.669599999999999</v>
      </c>
    </row>
    <row r="388" spans="1:4" ht="12.95" customHeight="1" x14ac:dyDescent="0.2">
      <c r="A388" s="4" t="s">
        <v>215</v>
      </c>
      <c r="B388" s="5">
        <v>13.295599999999999</v>
      </c>
      <c r="C388" s="5">
        <v>26.480600000000003</v>
      </c>
      <c r="D388" s="7">
        <v>55.608500000000006</v>
      </c>
    </row>
    <row r="389" spans="1:4" ht="12.95" customHeight="1" x14ac:dyDescent="0.2">
      <c r="A389" s="4" t="s">
        <v>216</v>
      </c>
      <c r="B389" s="5">
        <v>1.7145999999999999</v>
      </c>
      <c r="C389" s="5">
        <v>5.0827999999999998</v>
      </c>
      <c r="D389" s="7">
        <v>5.4991999999999992</v>
      </c>
    </row>
    <row r="390" spans="1:4" ht="12.95" customHeight="1" x14ac:dyDescent="0.2">
      <c r="A390" s="4" t="s">
        <v>217</v>
      </c>
      <c r="B390" s="5">
        <v>13.071999999999999</v>
      </c>
      <c r="C390" s="5">
        <v>13.372800000000002</v>
      </c>
      <c r="D390" s="7">
        <v>13.2736</v>
      </c>
    </row>
    <row r="391" spans="1:4" ht="12.95" customHeight="1" x14ac:dyDescent="0.2">
      <c r="A391" s="3" t="s">
        <v>7</v>
      </c>
      <c r="B391" s="5">
        <f>SUM(B392+B398+B399+B400+B401)</f>
        <v>-176.4624</v>
      </c>
      <c r="C391" s="5">
        <f>SUM(C392+C398+C399+C400+C401)</f>
        <v>-185.55419999999998</v>
      </c>
      <c r="D391" s="7">
        <f>SUM(D392+D398+D399+D400+D401)</f>
        <v>-196.57659999999998</v>
      </c>
    </row>
    <row r="392" spans="1:4" ht="12.95" customHeight="1" x14ac:dyDescent="0.2">
      <c r="A392" s="4" t="s">
        <v>218</v>
      </c>
      <c r="B392" s="5">
        <f t="shared" ref="B392:D392" si="112">SUM(B393:B397)</f>
        <v>-0.89000000000000012</v>
      </c>
      <c r="C392" s="5">
        <f t="shared" si="112"/>
        <v>-0.87000000000000011</v>
      </c>
      <c r="D392" s="7">
        <f t="shared" si="112"/>
        <v>-0.64</v>
      </c>
    </row>
    <row r="393" spans="1:4" ht="12.95" customHeight="1" x14ac:dyDescent="0.2">
      <c r="A393" s="4" t="s">
        <v>219</v>
      </c>
      <c r="B393" s="5">
        <v>-0.89000000000000012</v>
      </c>
      <c r="C393" s="5">
        <v>-0.87000000000000011</v>
      </c>
      <c r="D393" s="7">
        <v>-0.64</v>
      </c>
    </row>
    <row r="394" spans="1:4" ht="12.95" customHeight="1" x14ac:dyDescent="0.2">
      <c r="A394" s="4" t="s">
        <v>220</v>
      </c>
      <c r="B394" s="5">
        <v>0</v>
      </c>
      <c r="C394" s="5">
        <v>0</v>
      </c>
      <c r="D394" s="7">
        <v>0</v>
      </c>
    </row>
    <row r="395" spans="1:4" ht="12.95" customHeight="1" x14ac:dyDescent="0.2">
      <c r="A395" s="4" t="s">
        <v>221</v>
      </c>
      <c r="B395" s="5">
        <v>0</v>
      </c>
      <c r="C395" s="5">
        <v>0</v>
      </c>
      <c r="D395" s="7">
        <v>0</v>
      </c>
    </row>
    <row r="396" spans="1:4" ht="12.95" customHeight="1" x14ac:dyDescent="0.2">
      <c r="A396" s="4" t="s">
        <v>222</v>
      </c>
      <c r="B396" s="5">
        <v>0</v>
      </c>
      <c r="C396" s="5">
        <v>0</v>
      </c>
      <c r="D396" s="7">
        <v>0</v>
      </c>
    </row>
    <row r="397" spans="1:4" ht="12.95" customHeight="1" x14ac:dyDescent="0.2">
      <c r="A397" s="4" t="s">
        <v>223</v>
      </c>
      <c r="B397" s="5">
        <v>0</v>
      </c>
      <c r="C397" s="5">
        <v>0</v>
      </c>
      <c r="D397" s="7">
        <v>0</v>
      </c>
    </row>
    <row r="398" spans="1:4" ht="12.95" customHeight="1" x14ac:dyDescent="0.2">
      <c r="A398" s="4" t="s">
        <v>224</v>
      </c>
      <c r="B398" s="5">
        <v>-56.040499999999994</v>
      </c>
      <c r="C398" s="5">
        <v>-56.331699999999998</v>
      </c>
      <c r="D398" s="7">
        <v>-56.938400000000001</v>
      </c>
    </row>
    <row r="399" spans="1:4" ht="12.95" customHeight="1" x14ac:dyDescent="0.2">
      <c r="A399" s="4" t="s">
        <v>225</v>
      </c>
      <c r="B399" s="5">
        <v>0</v>
      </c>
      <c r="C399" s="5">
        <v>0</v>
      </c>
      <c r="D399" s="7">
        <v>0</v>
      </c>
    </row>
    <row r="400" spans="1:4" ht="12.95" customHeight="1" x14ac:dyDescent="0.2">
      <c r="A400" s="4" t="s">
        <v>226</v>
      </c>
      <c r="B400" s="5">
        <v>-7.2409000000000008</v>
      </c>
      <c r="C400" s="5">
        <v>-11.616499999999998</v>
      </c>
      <c r="D400" s="7">
        <v>-11.789200000000001</v>
      </c>
    </row>
    <row r="401" spans="1:4" ht="12.95" customHeight="1" x14ac:dyDescent="0.2">
      <c r="A401" s="4" t="s">
        <v>227</v>
      </c>
      <c r="B401" s="5">
        <v>-112.29100000000001</v>
      </c>
      <c r="C401" s="5">
        <v>-116.736</v>
      </c>
      <c r="D401" s="7">
        <v>-127.20899999999999</v>
      </c>
    </row>
    <row r="402" spans="1:4" ht="14.1" customHeight="1" x14ac:dyDescent="0.2">
      <c r="A402" s="4" t="s">
        <v>228</v>
      </c>
      <c r="B402" s="17">
        <f>SUM(B403:B404)</f>
        <v>-104.0575</v>
      </c>
      <c r="C402" s="17">
        <f>SUM(C403:C404)</f>
        <v>-124.37950000000012</v>
      </c>
      <c r="D402" s="18">
        <f>SUM(D403:D404)</f>
        <v>-70.20880000000011</v>
      </c>
    </row>
    <row r="403" spans="1:4" ht="14.1" customHeight="1" x14ac:dyDescent="0.2">
      <c r="A403" s="3" t="s">
        <v>6</v>
      </c>
      <c r="B403" s="5">
        <f>SUM(B406+B414)</f>
        <v>905.90989999999999</v>
      </c>
      <c r="C403" s="5">
        <f>SUM(C406+C414)</f>
        <v>903.21989999999994</v>
      </c>
      <c r="D403" s="7">
        <f>SUM(D406+D414)</f>
        <v>918.60419999999988</v>
      </c>
    </row>
    <row r="404" spans="1:4" ht="14.1" customHeight="1" x14ac:dyDescent="0.2">
      <c r="A404" s="3" t="s">
        <v>7</v>
      </c>
      <c r="B404" s="5">
        <f>SUM(B412+B415)</f>
        <v>-1009.9674</v>
      </c>
      <c r="C404" s="5">
        <f>SUM(C412+C415)</f>
        <v>-1027.5994000000001</v>
      </c>
      <c r="D404" s="7">
        <f>SUM(D412+D415)</f>
        <v>-988.81299999999999</v>
      </c>
    </row>
    <row r="405" spans="1:4" ht="12.95" customHeight="1" x14ac:dyDescent="0.2">
      <c r="A405" s="4" t="s">
        <v>229</v>
      </c>
      <c r="B405" s="19">
        <f>SUM(B406+B412)</f>
        <v>156.01240000000001</v>
      </c>
      <c r="C405" s="19">
        <f>SUM(C406+C412)</f>
        <v>155.15379999999999</v>
      </c>
      <c r="D405" s="20">
        <f t="shared" ref="D405" si="113">SUM(D406+D412)</f>
        <v>157.07810000000001</v>
      </c>
    </row>
    <row r="406" spans="1:4" ht="12.95" customHeight="1" x14ac:dyDescent="0.2">
      <c r="A406" s="3" t="s">
        <v>6</v>
      </c>
      <c r="B406" s="5">
        <f>SUM(B407:B409)</f>
        <v>172.2124</v>
      </c>
      <c r="C406" s="5">
        <f>SUM(C407:C409)</f>
        <v>170.75379999999998</v>
      </c>
      <c r="D406" s="7">
        <f>SUM(D407:D409)</f>
        <v>174.1781</v>
      </c>
    </row>
    <row r="407" spans="1:4" ht="12.95" customHeight="1" x14ac:dyDescent="0.2">
      <c r="A407" s="4" t="s">
        <v>230</v>
      </c>
      <c r="B407" s="5">
        <v>0</v>
      </c>
      <c r="C407" s="5">
        <v>0</v>
      </c>
      <c r="D407" s="7">
        <v>0</v>
      </c>
    </row>
    <row r="408" spans="1:4" ht="26.1" customHeight="1" x14ac:dyDescent="0.2">
      <c r="A408" s="23" t="s">
        <v>389</v>
      </c>
      <c r="B408" s="5">
        <v>0</v>
      </c>
      <c r="C408" s="5">
        <v>0</v>
      </c>
      <c r="D408" s="7">
        <v>0</v>
      </c>
    </row>
    <row r="409" spans="1:4" ht="12.95" customHeight="1" x14ac:dyDescent="0.2">
      <c r="A409" s="4" t="s">
        <v>231</v>
      </c>
      <c r="B409" s="5">
        <f t="shared" ref="B409:D409" si="114">SUM(B410:B411)</f>
        <v>172.2124</v>
      </c>
      <c r="C409" s="5">
        <f t="shared" si="114"/>
        <v>170.75379999999998</v>
      </c>
      <c r="D409" s="7">
        <f t="shared" si="114"/>
        <v>174.1781</v>
      </c>
    </row>
    <row r="410" spans="1:4" ht="25.5" customHeight="1" x14ac:dyDescent="0.2">
      <c r="A410" s="9" t="s">
        <v>157</v>
      </c>
      <c r="B410" s="5">
        <v>20.645099999999999</v>
      </c>
      <c r="C410" s="5">
        <v>15.429699999999999</v>
      </c>
      <c r="D410" s="7">
        <v>17.055500000000002</v>
      </c>
    </row>
    <row r="411" spans="1:4" ht="12.95" customHeight="1" x14ac:dyDescent="0.2">
      <c r="A411" s="4" t="s">
        <v>232</v>
      </c>
      <c r="B411" s="5">
        <v>151.56729999999999</v>
      </c>
      <c r="C411" s="5">
        <v>155.32409999999999</v>
      </c>
      <c r="D411" s="7">
        <v>157.12260000000001</v>
      </c>
    </row>
    <row r="412" spans="1:4" ht="12.95" customHeight="1" x14ac:dyDescent="0.2">
      <c r="A412" s="3" t="s">
        <v>7</v>
      </c>
      <c r="B412" s="5">
        <v>-16.200000000000003</v>
      </c>
      <c r="C412" s="5">
        <v>-15.600000000000001</v>
      </c>
      <c r="D412" s="7">
        <v>-17.100000000000001</v>
      </c>
    </row>
    <row r="413" spans="1:4" ht="12.95" customHeight="1" x14ac:dyDescent="0.2">
      <c r="A413" s="4" t="s">
        <v>233</v>
      </c>
      <c r="B413" s="19">
        <f>SUM(B414:B415)</f>
        <v>-260.06989999999996</v>
      </c>
      <c r="C413" s="19">
        <f>SUM(C414:C415)</f>
        <v>-279.53330000000005</v>
      </c>
      <c r="D413" s="20">
        <f>SUM(D414:D415)</f>
        <v>-227.28690000000006</v>
      </c>
    </row>
    <row r="414" spans="1:4" ht="12.95" customHeight="1" x14ac:dyDescent="0.2">
      <c r="A414" s="3" t="s">
        <v>6</v>
      </c>
      <c r="B414" s="5">
        <f>SUM(B417+B420)</f>
        <v>733.69749999999999</v>
      </c>
      <c r="C414" s="5">
        <f>SUM(C417+C420)</f>
        <v>732.46609999999998</v>
      </c>
      <c r="D414" s="7">
        <f>SUM(D417+D420)</f>
        <v>744.42609999999991</v>
      </c>
    </row>
    <row r="415" spans="1:4" ht="12.95" customHeight="1" x14ac:dyDescent="0.2">
      <c r="A415" s="3" t="s">
        <v>7</v>
      </c>
      <c r="B415" s="5">
        <f>SUM(B418+B422)</f>
        <v>-993.76739999999995</v>
      </c>
      <c r="C415" s="5">
        <f>SUM(C418+C422)</f>
        <v>-1011.9994</v>
      </c>
      <c r="D415" s="7">
        <f>SUM(D418+D422)</f>
        <v>-971.71299999999997</v>
      </c>
    </row>
    <row r="416" spans="1:4" ht="12.95" customHeight="1" x14ac:dyDescent="0.2">
      <c r="A416" s="4" t="s">
        <v>234</v>
      </c>
      <c r="B416" s="19">
        <f>SUM(B417:B418)</f>
        <v>-410.45190000000002</v>
      </c>
      <c r="C416" s="19">
        <f>SUM(C417:C418)</f>
        <v>-389.75810000000001</v>
      </c>
      <c r="D416" s="20">
        <f>SUM(D417:D418)</f>
        <v>-337.66070000000008</v>
      </c>
    </row>
    <row r="417" spans="1:4" ht="12.95" customHeight="1" x14ac:dyDescent="0.2">
      <c r="A417" s="3" t="s">
        <v>6</v>
      </c>
      <c r="B417" s="5">
        <v>426.08619999999996</v>
      </c>
      <c r="C417" s="5">
        <v>443.74900000000002</v>
      </c>
      <c r="D417" s="7">
        <v>456.75309999999996</v>
      </c>
    </row>
    <row r="418" spans="1:4" ht="12.95" customHeight="1" x14ac:dyDescent="0.2">
      <c r="A418" s="3" t="s">
        <v>7</v>
      </c>
      <c r="B418" s="5">
        <v>-836.53809999999999</v>
      </c>
      <c r="C418" s="5">
        <v>-833.50710000000004</v>
      </c>
      <c r="D418" s="7">
        <v>-794.41380000000004</v>
      </c>
    </row>
    <row r="419" spans="1:4" ht="12.95" customHeight="1" x14ac:dyDescent="0.2">
      <c r="A419" s="4" t="s">
        <v>235</v>
      </c>
      <c r="B419" s="19">
        <f>SUM(B420+B422)</f>
        <v>150.38200000000001</v>
      </c>
      <c r="C419" s="19">
        <f>SUM(C420+C422)</f>
        <v>110.22479999999996</v>
      </c>
      <c r="D419" s="20">
        <f>SUM(D420+D422)</f>
        <v>110.37380000000002</v>
      </c>
    </row>
    <row r="420" spans="1:4" ht="12.95" customHeight="1" x14ac:dyDescent="0.2">
      <c r="A420" s="3" t="s">
        <v>6</v>
      </c>
      <c r="B420" s="5">
        <f>SUM(B421)</f>
        <v>307.61130000000003</v>
      </c>
      <c r="C420" s="5">
        <f>SUM(C421)</f>
        <v>288.71709999999996</v>
      </c>
      <c r="D420" s="7">
        <f t="shared" ref="D420" si="115">SUM(D421)</f>
        <v>287.673</v>
      </c>
    </row>
    <row r="421" spans="1:4" ht="12.95" customHeight="1" x14ac:dyDescent="0.2">
      <c r="A421" s="4" t="s">
        <v>236</v>
      </c>
      <c r="B421" s="5">
        <v>307.61130000000003</v>
      </c>
      <c r="C421" s="5">
        <v>288.71709999999996</v>
      </c>
      <c r="D421" s="7">
        <v>287.673</v>
      </c>
    </row>
    <row r="422" spans="1:4" ht="12.95" customHeight="1" x14ac:dyDescent="0.2">
      <c r="A422" s="3" t="s">
        <v>7</v>
      </c>
      <c r="B422" s="5">
        <f>SUM(B423:B425)</f>
        <v>-157.22930000000002</v>
      </c>
      <c r="C422" s="5">
        <f>SUM(C423:C425)</f>
        <v>-178.4923</v>
      </c>
      <c r="D422" s="7">
        <f>SUM(D423:D425)</f>
        <v>-177.29919999999998</v>
      </c>
    </row>
    <row r="423" spans="1:4" ht="12.95" customHeight="1" x14ac:dyDescent="0.2">
      <c r="A423" s="4" t="s">
        <v>237</v>
      </c>
      <c r="B423" s="5">
        <v>-14.121600000000001</v>
      </c>
      <c r="C423" s="5">
        <v>-17.193899999999999</v>
      </c>
      <c r="D423" s="7">
        <v>-16.498099999999997</v>
      </c>
    </row>
    <row r="424" spans="1:4" ht="12.95" customHeight="1" x14ac:dyDescent="0.2">
      <c r="A424" s="4" t="s">
        <v>238</v>
      </c>
      <c r="B424" s="5">
        <v>-3.2928999999999999</v>
      </c>
      <c r="C424" s="5">
        <v>-6.430600000000001</v>
      </c>
      <c r="D424" s="7">
        <v>-9.0501999999999985</v>
      </c>
    </row>
    <row r="425" spans="1:4" ht="12.95" customHeight="1" x14ac:dyDescent="0.2">
      <c r="A425" s="4" t="s">
        <v>239</v>
      </c>
      <c r="B425" s="5">
        <v>-139.81480000000002</v>
      </c>
      <c r="C425" s="5">
        <v>-154.86779999999999</v>
      </c>
      <c r="D425" s="7">
        <v>-151.7509</v>
      </c>
    </row>
    <row r="426" spans="1:4" ht="15" customHeight="1" x14ac:dyDescent="0.2">
      <c r="A426" s="4" t="s">
        <v>240</v>
      </c>
      <c r="B426" s="17">
        <f>SUM(B427+B443)</f>
        <v>7706.0626000000002</v>
      </c>
      <c r="C426" s="17">
        <f>SUM(C427+C443)</f>
        <v>5823.2727999999997</v>
      </c>
      <c r="D426" s="18">
        <f>SUM(D427+D443)</f>
        <v>6381.708700000001</v>
      </c>
    </row>
    <row r="427" spans="1:4" ht="14.1" customHeight="1" x14ac:dyDescent="0.2">
      <c r="A427" s="4" t="s">
        <v>241</v>
      </c>
      <c r="B427" s="17">
        <f>SUM(B428:B429)</f>
        <v>24.014200000000002</v>
      </c>
      <c r="C427" s="17">
        <f>SUM(C428:C429)</f>
        <v>25.209499999999998</v>
      </c>
      <c r="D427" s="18">
        <f>SUM(D428:D429)</f>
        <v>22.650299999999998</v>
      </c>
    </row>
    <row r="428" spans="1:4" ht="14.1" customHeight="1" x14ac:dyDescent="0.2">
      <c r="A428" s="3" t="s">
        <v>6</v>
      </c>
      <c r="B428" s="5">
        <f t="shared" ref="B428" si="116">SUM(B432)</f>
        <v>24.014200000000002</v>
      </c>
      <c r="C428" s="5">
        <f t="shared" ref="C428:D429" si="117">SUM(C432)</f>
        <v>25.209499999999998</v>
      </c>
      <c r="D428" s="7">
        <f t="shared" si="117"/>
        <v>22.650299999999998</v>
      </c>
    </row>
    <row r="429" spans="1:4" ht="14.1" customHeight="1" x14ac:dyDescent="0.2">
      <c r="A429" s="3" t="s">
        <v>7</v>
      </c>
      <c r="B429" s="5">
        <f t="shared" ref="B429" si="118">SUM(B433)</f>
        <v>0</v>
      </c>
      <c r="C429" s="5">
        <f t="shared" si="117"/>
        <v>0</v>
      </c>
      <c r="D429" s="7">
        <f t="shared" si="117"/>
        <v>0</v>
      </c>
    </row>
    <row r="430" spans="1:4" ht="12.95" customHeight="1" x14ac:dyDescent="0.2">
      <c r="A430" s="4" t="s">
        <v>406</v>
      </c>
      <c r="B430" s="5"/>
      <c r="C430" s="5"/>
      <c r="D430" s="7"/>
    </row>
    <row r="431" spans="1:4" ht="14.1" customHeight="1" x14ac:dyDescent="0.2">
      <c r="A431" s="4" t="s">
        <v>242</v>
      </c>
      <c r="B431" s="19">
        <f>SUM(B432:B433)</f>
        <v>24.014200000000002</v>
      </c>
      <c r="C431" s="19">
        <f>SUM(C432:C433)</f>
        <v>25.209499999999998</v>
      </c>
      <c r="D431" s="20">
        <f>SUM(D432:D433)</f>
        <v>22.650299999999998</v>
      </c>
    </row>
    <row r="432" spans="1:4" ht="12.95" customHeight="1" x14ac:dyDescent="0.2">
      <c r="A432" s="3" t="s">
        <v>6</v>
      </c>
      <c r="B432" s="5">
        <f t="shared" ref="B432" si="119">SUM(B435)</f>
        <v>24.014200000000002</v>
      </c>
      <c r="C432" s="5">
        <f t="shared" ref="C432:D433" si="120">SUM(C435)</f>
        <v>25.209499999999998</v>
      </c>
      <c r="D432" s="7">
        <f t="shared" si="120"/>
        <v>22.650299999999998</v>
      </c>
    </row>
    <row r="433" spans="1:4" ht="12.95" customHeight="1" x14ac:dyDescent="0.2">
      <c r="A433" s="3" t="s">
        <v>7</v>
      </c>
      <c r="B433" s="5">
        <f t="shared" ref="B433" si="121">SUM(B436)</f>
        <v>0</v>
      </c>
      <c r="C433" s="5">
        <f t="shared" si="120"/>
        <v>0</v>
      </c>
      <c r="D433" s="7">
        <f t="shared" si="120"/>
        <v>0</v>
      </c>
    </row>
    <row r="434" spans="1:4" ht="12.95" customHeight="1" x14ac:dyDescent="0.2">
      <c r="A434" s="4" t="s">
        <v>243</v>
      </c>
      <c r="B434" s="19">
        <f>SUM(B435:B436)</f>
        <v>24.014200000000002</v>
      </c>
      <c r="C434" s="19">
        <f>SUM(C435:C436)</f>
        <v>25.209499999999998</v>
      </c>
      <c r="D434" s="20">
        <f>SUM(D435:D436)</f>
        <v>22.650299999999998</v>
      </c>
    </row>
    <row r="435" spans="1:4" ht="12.95" customHeight="1" x14ac:dyDescent="0.2">
      <c r="A435" s="3" t="s">
        <v>6</v>
      </c>
      <c r="B435" s="5">
        <f t="shared" ref="B435:D436" si="122">SUM(B438+B441)</f>
        <v>24.014200000000002</v>
      </c>
      <c r="C435" s="5">
        <f t="shared" si="122"/>
        <v>25.209499999999998</v>
      </c>
      <c r="D435" s="7">
        <f t="shared" si="122"/>
        <v>22.650299999999998</v>
      </c>
    </row>
    <row r="436" spans="1:4" ht="12.95" customHeight="1" x14ac:dyDescent="0.2">
      <c r="A436" s="3" t="s">
        <v>7</v>
      </c>
      <c r="B436" s="5">
        <f t="shared" si="122"/>
        <v>0</v>
      </c>
      <c r="C436" s="5">
        <f t="shared" si="122"/>
        <v>0</v>
      </c>
      <c r="D436" s="7">
        <f t="shared" si="122"/>
        <v>0</v>
      </c>
    </row>
    <row r="437" spans="1:4" ht="12.95" customHeight="1" x14ac:dyDescent="0.2">
      <c r="A437" s="4" t="s">
        <v>244</v>
      </c>
      <c r="B437" s="5">
        <f>SUM(B438:B439)</f>
        <v>0</v>
      </c>
      <c r="C437" s="5">
        <f>SUM(C438:C439)</f>
        <v>0</v>
      </c>
      <c r="D437" s="7">
        <f>SUM(D438:D439)</f>
        <v>0</v>
      </c>
    </row>
    <row r="438" spans="1:4" ht="12.95" customHeight="1" x14ac:dyDescent="0.2">
      <c r="A438" s="3" t="s">
        <v>6</v>
      </c>
      <c r="B438" s="5">
        <v>0</v>
      </c>
      <c r="C438" s="5">
        <v>0</v>
      </c>
      <c r="D438" s="7">
        <v>0</v>
      </c>
    </row>
    <row r="439" spans="1:4" ht="12.95" customHeight="1" x14ac:dyDescent="0.2">
      <c r="A439" s="3" t="s">
        <v>7</v>
      </c>
      <c r="B439" s="5">
        <v>0</v>
      </c>
      <c r="C439" s="5">
        <v>0</v>
      </c>
      <c r="D439" s="7">
        <v>0</v>
      </c>
    </row>
    <row r="440" spans="1:4" ht="12.95" customHeight="1" x14ac:dyDescent="0.2">
      <c r="A440" s="4" t="s">
        <v>245</v>
      </c>
      <c r="B440" s="5">
        <f>SUM(B441:B442)</f>
        <v>24.014200000000002</v>
      </c>
      <c r="C440" s="5">
        <f>SUM(C441:C442)</f>
        <v>25.209499999999998</v>
      </c>
      <c r="D440" s="7">
        <f>SUM(D441:D442)</f>
        <v>22.650299999999998</v>
      </c>
    </row>
    <row r="441" spans="1:4" ht="12.95" customHeight="1" x14ac:dyDescent="0.2">
      <c r="A441" s="3" t="s">
        <v>6</v>
      </c>
      <c r="B441" s="5">
        <v>24.014200000000002</v>
      </c>
      <c r="C441" s="5">
        <v>25.209499999999998</v>
      </c>
      <c r="D441" s="7">
        <v>22.650299999999998</v>
      </c>
    </row>
    <row r="442" spans="1:4" ht="12.95" customHeight="1" x14ac:dyDescent="0.2">
      <c r="A442" s="3" t="s">
        <v>7</v>
      </c>
      <c r="B442" s="5">
        <v>0</v>
      </c>
      <c r="C442" s="5">
        <v>0</v>
      </c>
      <c r="D442" s="7">
        <v>0</v>
      </c>
    </row>
    <row r="443" spans="1:4" ht="15" customHeight="1" x14ac:dyDescent="0.2">
      <c r="A443" s="4" t="s">
        <v>246</v>
      </c>
      <c r="B443" s="17">
        <f>SUM(B444+B478+B545+B703)</f>
        <v>7682.0484000000006</v>
      </c>
      <c r="C443" s="17">
        <f>SUM(C444+C478+C545+C703)</f>
        <v>5798.0632999999998</v>
      </c>
      <c r="D443" s="18">
        <f>SUM(D444+D478+D545+D703)</f>
        <v>6359.0584000000008</v>
      </c>
    </row>
    <row r="444" spans="1:4" ht="14.1" customHeight="1" x14ac:dyDescent="0.2">
      <c r="A444" s="4" t="s">
        <v>247</v>
      </c>
      <c r="B444" s="19">
        <f>SUM(B445+B457)</f>
        <v>4557.2272000000003</v>
      </c>
      <c r="C444" s="19">
        <f>SUM(C445+C457)</f>
        <v>4314.4860000000008</v>
      </c>
      <c r="D444" s="20">
        <f t="shared" ref="D444" si="123">SUM(D445+D457)</f>
        <v>5134.0694000000003</v>
      </c>
    </row>
    <row r="445" spans="1:4" ht="14.1" customHeight="1" x14ac:dyDescent="0.2">
      <c r="A445" s="4" t="s">
        <v>248</v>
      </c>
      <c r="B445" s="19">
        <f>SUM(B446+B453+B454)</f>
        <v>-188.19530000000003</v>
      </c>
      <c r="C445" s="19">
        <f>SUM(C446+C453+C454)</f>
        <v>137.84099999999998</v>
      </c>
      <c r="D445" s="20">
        <f t="shared" ref="D445" si="124">SUM(D446+D453+D454)</f>
        <v>-163.08940000000001</v>
      </c>
    </row>
    <row r="446" spans="1:4" ht="12.95" customHeight="1" x14ac:dyDescent="0.2">
      <c r="A446" s="4" t="s">
        <v>249</v>
      </c>
      <c r="B446" s="5">
        <f>SUM(B447+B452)</f>
        <v>-188.19530000000003</v>
      </c>
      <c r="C446" s="5">
        <f>SUM(C447+C452)</f>
        <v>137.84099999999998</v>
      </c>
      <c r="D446" s="7">
        <f t="shared" ref="D446" si="125">SUM(D447+D452)</f>
        <v>-163.08940000000001</v>
      </c>
    </row>
    <row r="447" spans="1:4" ht="12.95" customHeight="1" x14ac:dyDescent="0.2">
      <c r="A447" s="4" t="s">
        <v>391</v>
      </c>
      <c r="B447" s="5">
        <f t="shared" ref="B447:D447" si="126">SUM(B448:B451)</f>
        <v>-188.19530000000003</v>
      </c>
      <c r="C447" s="5">
        <f t="shared" si="126"/>
        <v>137.84099999999998</v>
      </c>
      <c r="D447" s="7">
        <f t="shared" si="126"/>
        <v>-163.08940000000001</v>
      </c>
    </row>
    <row r="448" spans="1:4" ht="12.95" customHeight="1" x14ac:dyDescent="0.2">
      <c r="A448" s="4" t="s">
        <v>169</v>
      </c>
      <c r="B448" s="5">
        <v>-185.15490000000003</v>
      </c>
      <c r="C448" s="5">
        <v>-256.31450000000001</v>
      </c>
      <c r="D448" s="7">
        <v>-104.5598</v>
      </c>
    </row>
    <row r="449" spans="1:4" ht="12.95" customHeight="1" x14ac:dyDescent="0.2">
      <c r="A449" s="4" t="s">
        <v>168</v>
      </c>
      <c r="B449" s="5">
        <v>-29.833999999999996</v>
      </c>
      <c r="C449" s="5">
        <v>388.58609999999999</v>
      </c>
      <c r="D449" s="7">
        <v>-2.5428000000000002</v>
      </c>
    </row>
    <row r="450" spans="1:4" ht="12.95" customHeight="1" x14ac:dyDescent="0.2">
      <c r="A450" s="4" t="s">
        <v>170</v>
      </c>
      <c r="B450" s="5">
        <v>27.968</v>
      </c>
      <c r="C450" s="5">
        <v>-8.9308999999999994</v>
      </c>
      <c r="D450" s="7">
        <v>-57.206600000000002</v>
      </c>
    </row>
    <row r="451" spans="1:4" ht="12.95" customHeight="1" x14ac:dyDescent="0.2">
      <c r="A451" s="4" t="s">
        <v>171</v>
      </c>
      <c r="B451" s="5">
        <v>-1.1743999999999994</v>
      </c>
      <c r="C451" s="5">
        <v>14.500299999999998</v>
      </c>
      <c r="D451" s="7">
        <v>1.2198</v>
      </c>
    </row>
    <row r="452" spans="1:4" ht="12.95" customHeight="1" x14ac:dyDescent="0.2">
      <c r="A452" s="4" t="s">
        <v>392</v>
      </c>
      <c r="B452" s="5">
        <v>0</v>
      </c>
      <c r="C452" s="5">
        <v>0</v>
      </c>
      <c r="D452" s="7">
        <v>0</v>
      </c>
    </row>
    <row r="453" spans="1:4" ht="12.95" customHeight="1" x14ac:dyDescent="0.2">
      <c r="A453" s="4" t="s">
        <v>250</v>
      </c>
      <c r="B453" s="5">
        <v>0</v>
      </c>
      <c r="C453" s="5">
        <v>0</v>
      </c>
      <c r="D453" s="7">
        <v>0</v>
      </c>
    </row>
    <row r="454" spans="1:4" ht="12.95" customHeight="1" x14ac:dyDescent="0.2">
      <c r="A454" s="4" t="s">
        <v>251</v>
      </c>
      <c r="B454" s="5">
        <f>SUM(B455:B456)</f>
        <v>0</v>
      </c>
      <c r="C454" s="5">
        <f>SUM(C455:C456)</f>
        <v>0</v>
      </c>
      <c r="D454" s="7">
        <f t="shared" ref="D454" si="127">SUM(D455:D456)</f>
        <v>0</v>
      </c>
    </row>
    <row r="455" spans="1:4" ht="12.95" customHeight="1" x14ac:dyDescent="0.2">
      <c r="A455" s="4" t="s">
        <v>393</v>
      </c>
      <c r="B455" s="5">
        <v>0</v>
      </c>
      <c r="C455" s="5">
        <v>0</v>
      </c>
      <c r="D455" s="7">
        <v>0</v>
      </c>
    </row>
    <row r="456" spans="1:4" ht="12.95" customHeight="1" x14ac:dyDescent="0.2">
      <c r="A456" s="4" t="s">
        <v>394</v>
      </c>
      <c r="B456" s="5">
        <v>0</v>
      </c>
      <c r="C456" s="5">
        <v>0</v>
      </c>
      <c r="D456" s="7">
        <v>0</v>
      </c>
    </row>
    <row r="457" spans="1:4" ht="14.1" customHeight="1" x14ac:dyDescent="0.2">
      <c r="A457" s="4" t="s">
        <v>252</v>
      </c>
      <c r="B457" s="19">
        <f t="shared" ref="B457:D457" si="128">SUM(B458+B466+B471)</f>
        <v>4745.4225000000006</v>
      </c>
      <c r="C457" s="19">
        <f t="shared" si="128"/>
        <v>4176.6450000000004</v>
      </c>
      <c r="D457" s="20">
        <f t="shared" si="128"/>
        <v>5297.1588000000002</v>
      </c>
    </row>
    <row r="458" spans="1:4" ht="12.95" customHeight="1" x14ac:dyDescent="0.2">
      <c r="A458" s="4" t="s">
        <v>253</v>
      </c>
      <c r="B458" s="5">
        <f t="shared" ref="B458:D458" si="129">SUM(B459:B460)</f>
        <v>916.51310000000001</v>
      </c>
      <c r="C458" s="5">
        <f t="shared" si="129"/>
        <v>-24.396899999999988</v>
      </c>
      <c r="D458" s="7">
        <f t="shared" si="129"/>
        <v>97.250299999999996</v>
      </c>
    </row>
    <row r="459" spans="1:4" ht="12.95" customHeight="1" x14ac:dyDescent="0.2">
      <c r="A459" s="4" t="s">
        <v>254</v>
      </c>
      <c r="B459" s="5">
        <v>0</v>
      </c>
      <c r="C459" s="5">
        <v>0</v>
      </c>
      <c r="D459" s="7">
        <v>0</v>
      </c>
    </row>
    <row r="460" spans="1:4" ht="12.95" customHeight="1" x14ac:dyDescent="0.2">
      <c r="A460" s="4" t="s">
        <v>255</v>
      </c>
      <c r="B460" s="5">
        <f>SUM(B461)</f>
        <v>916.51310000000001</v>
      </c>
      <c r="C460" s="5">
        <f>SUM(C461)</f>
        <v>-24.396899999999988</v>
      </c>
      <c r="D460" s="7">
        <f t="shared" ref="D460" si="130">SUM(D461)</f>
        <v>97.250299999999996</v>
      </c>
    </row>
    <row r="461" spans="1:4" ht="12.95" customHeight="1" x14ac:dyDescent="0.2">
      <c r="A461" s="4" t="s">
        <v>256</v>
      </c>
      <c r="B461" s="5">
        <f>SUM(B462:B465)</f>
        <v>916.51310000000001</v>
      </c>
      <c r="C461" s="5">
        <f>SUM(C462:C465)</f>
        <v>-24.396899999999988</v>
      </c>
      <c r="D461" s="7">
        <f>SUM(D462:D465)</f>
        <v>97.250299999999996</v>
      </c>
    </row>
    <row r="462" spans="1:4" ht="12.95" customHeight="1" x14ac:dyDescent="0.2">
      <c r="A462" s="4" t="s">
        <v>257</v>
      </c>
      <c r="B462" s="5">
        <v>84.313199999999995</v>
      </c>
      <c r="C462" s="5">
        <v>87.299700000000001</v>
      </c>
      <c r="D462" s="7">
        <v>57.888599999999997</v>
      </c>
    </row>
    <row r="463" spans="1:4" ht="12.95" customHeight="1" x14ac:dyDescent="0.2">
      <c r="A463" s="4" t="s">
        <v>258</v>
      </c>
      <c r="B463" s="5">
        <v>221.74290000000002</v>
      </c>
      <c r="C463" s="5">
        <v>-332.59899999999999</v>
      </c>
      <c r="D463" s="7">
        <v>6.59</v>
      </c>
    </row>
    <row r="464" spans="1:4" ht="12.95" customHeight="1" x14ac:dyDescent="0.2">
      <c r="A464" s="4" t="s">
        <v>259</v>
      </c>
      <c r="B464" s="5">
        <v>3.2440000000000002</v>
      </c>
      <c r="C464" s="5">
        <v>9.8930000000000007</v>
      </c>
      <c r="D464" s="7">
        <v>7.9280999999999997</v>
      </c>
    </row>
    <row r="465" spans="1:4" ht="12.95" customHeight="1" x14ac:dyDescent="0.2">
      <c r="A465" s="4" t="s">
        <v>260</v>
      </c>
      <c r="B465" s="5">
        <v>607.21299999999997</v>
      </c>
      <c r="C465" s="5">
        <v>211.0094</v>
      </c>
      <c r="D465" s="7">
        <v>24.843599999999995</v>
      </c>
    </row>
    <row r="466" spans="1:4" ht="12.95" customHeight="1" x14ac:dyDescent="0.2">
      <c r="A466" s="4" t="s">
        <v>261</v>
      </c>
      <c r="B466" s="5">
        <f>SUM(B467:B470)</f>
        <v>2125.0996</v>
      </c>
      <c r="C466" s="5">
        <f>SUM(C467:C470)</f>
        <v>1790.3041999999998</v>
      </c>
      <c r="D466" s="7">
        <f>SUM(D467:D470)</f>
        <v>2789.1016</v>
      </c>
    </row>
    <row r="467" spans="1:4" ht="12.95" customHeight="1" x14ac:dyDescent="0.2">
      <c r="A467" s="4" t="s">
        <v>262</v>
      </c>
      <c r="B467" s="5">
        <v>291.2473</v>
      </c>
      <c r="C467" s="5">
        <v>356.1499</v>
      </c>
      <c r="D467" s="7">
        <v>128.43310000000002</v>
      </c>
    </row>
    <row r="468" spans="1:4" ht="12.95" customHeight="1" x14ac:dyDescent="0.2">
      <c r="A468" s="4" t="s">
        <v>263</v>
      </c>
      <c r="B468" s="5">
        <v>245.0967</v>
      </c>
      <c r="C468" s="5">
        <v>175.25229999999999</v>
      </c>
      <c r="D468" s="7">
        <v>227.06259999999997</v>
      </c>
    </row>
    <row r="469" spans="1:4" ht="12.95" customHeight="1" x14ac:dyDescent="0.2">
      <c r="A469" s="4" t="s">
        <v>264</v>
      </c>
      <c r="B469" s="5">
        <v>115.24420000000001</v>
      </c>
      <c r="C469" s="5">
        <v>-151.07409999999999</v>
      </c>
      <c r="D469" s="7">
        <v>240.98860000000002</v>
      </c>
    </row>
    <row r="470" spans="1:4" ht="12.95" customHeight="1" x14ac:dyDescent="0.2">
      <c r="A470" s="4" t="s">
        <v>265</v>
      </c>
      <c r="B470" s="5">
        <v>1473.5114000000001</v>
      </c>
      <c r="C470" s="5">
        <v>1409.9760999999999</v>
      </c>
      <c r="D470" s="7">
        <v>2192.6172999999999</v>
      </c>
    </row>
    <row r="471" spans="1:4" ht="12.95" customHeight="1" x14ac:dyDescent="0.2">
      <c r="A471" s="4" t="s">
        <v>266</v>
      </c>
      <c r="B471" s="5">
        <f>SUM(B472+B475)</f>
        <v>1703.8098</v>
      </c>
      <c r="C471" s="5">
        <f>SUM(C472+C475)</f>
        <v>2410.7377000000001</v>
      </c>
      <c r="D471" s="7">
        <f>SUM(D472+D475)</f>
        <v>2410.8069</v>
      </c>
    </row>
    <row r="472" spans="1:4" ht="12.95" customHeight="1" x14ac:dyDescent="0.2">
      <c r="A472" s="4" t="s">
        <v>267</v>
      </c>
      <c r="B472" s="5">
        <f>SUM(B473:B474)</f>
        <v>-502.93189999999993</v>
      </c>
      <c r="C472" s="5">
        <f>SUM(C473:C474)</f>
        <v>199.77700000000004</v>
      </c>
      <c r="D472" s="7">
        <f>SUM(D473:D474)</f>
        <v>-647.95119999999997</v>
      </c>
    </row>
    <row r="473" spans="1:4" ht="12.95" customHeight="1" x14ac:dyDescent="0.2">
      <c r="A473" s="4" t="s">
        <v>170</v>
      </c>
      <c r="B473" s="5">
        <v>-24.6114</v>
      </c>
      <c r="C473" s="5">
        <v>34.085999999999999</v>
      </c>
      <c r="D473" s="7">
        <v>-24.646599999999999</v>
      </c>
    </row>
    <row r="474" spans="1:4" ht="12.95" customHeight="1" x14ac:dyDescent="0.2">
      <c r="A474" s="4" t="s">
        <v>171</v>
      </c>
      <c r="B474" s="5">
        <v>-478.32049999999992</v>
      </c>
      <c r="C474" s="5">
        <v>165.69100000000003</v>
      </c>
      <c r="D474" s="7">
        <v>-623.30459999999994</v>
      </c>
    </row>
    <row r="475" spans="1:4" ht="12.95" customHeight="1" x14ac:dyDescent="0.2">
      <c r="A475" s="4" t="s">
        <v>268</v>
      </c>
      <c r="B475" s="5">
        <f>SUM(B476:B477)</f>
        <v>2206.7417</v>
      </c>
      <c r="C475" s="5">
        <f>SUM(C476:C477)</f>
        <v>2210.9607000000001</v>
      </c>
      <c r="D475" s="7">
        <f>SUM(D476:D477)</f>
        <v>3058.7581</v>
      </c>
    </row>
    <row r="476" spans="1:4" ht="12.95" customHeight="1" x14ac:dyDescent="0.2">
      <c r="A476" s="4" t="s">
        <v>170</v>
      </c>
      <c r="B476" s="5">
        <v>249.70409999999998</v>
      </c>
      <c r="C476" s="5">
        <v>462.51780000000002</v>
      </c>
      <c r="D476" s="7">
        <v>399.58660000000003</v>
      </c>
    </row>
    <row r="477" spans="1:4" ht="12.95" customHeight="1" x14ac:dyDescent="0.2">
      <c r="A477" s="4" t="s">
        <v>171</v>
      </c>
      <c r="B477" s="5">
        <v>1957.0376000000001</v>
      </c>
      <c r="C477" s="5">
        <v>1748.4429</v>
      </c>
      <c r="D477" s="7">
        <v>2659.1714999999999</v>
      </c>
    </row>
    <row r="478" spans="1:4" ht="14.1" customHeight="1" x14ac:dyDescent="0.2">
      <c r="A478" s="4" t="s">
        <v>269</v>
      </c>
      <c r="B478" s="19">
        <f>SUM(B479+B512)</f>
        <v>183.47680000000003</v>
      </c>
      <c r="C478" s="19">
        <f>SUM(C479+C512)</f>
        <v>669.90539999999976</v>
      </c>
      <c r="D478" s="20">
        <f>SUM(D479+D512)</f>
        <v>351.81430000000023</v>
      </c>
    </row>
    <row r="479" spans="1:4" ht="14.1" customHeight="1" x14ac:dyDescent="0.2">
      <c r="A479" s="4" t="s">
        <v>270</v>
      </c>
      <c r="B479" s="19">
        <f>SUM(B480+B487)</f>
        <v>-149.85759999999999</v>
      </c>
      <c r="C479" s="19">
        <f>SUM(C480+C487)</f>
        <v>-669.34319999999991</v>
      </c>
      <c r="D479" s="20">
        <f>SUM(D480+D487)</f>
        <v>-1217.8356999999996</v>
      </c>
    </row>
    <row r="480" spans="1:4" ht="12.95" customHeight="1" x14ac:dyDescent="0.2">
      <c r="A480" s="4" t="s">
        <v>271</v>
      </c>
      <c r="B480" s="5">
        <f>SUM(B481:B484)</f>
        <v>-8.1704999999999988</v>
      </c>
      <c r="C480" s="5">
        <f>SUM(C481:C484)</f>
        <v>-24.1248</v>
      </c>
      <c r="D480" s="7">
        <f>SUM(D481:D484)</f>
        <v>0.9977999999999998</v>
      </c>
    </row>
    <row r="481" spans="1:4" ht="12.95" customHeight="1" x14ac:dyDescent="0.2">
      <c r="A481" s="4" t="s">
        <v>272</v>
      </c>
      <c r="B481" s="5">
        <v>0</v>
      </c>
      <c r="C481" s="5">
        <v>0</v>
      </c>
      <c r="D481" s="7">
        <v>0</v>
      </c>
    </row>
    <row r="482" spans="1:4" ht="12.95" customHeight="1" x14ac:dyDescent="0.2">
      <c r="A482" s="4" t="s">
        <v>273</v>
      </c>
      <c r="B482" s="5">
        <v>2.9053</v>
      </c>
      <c r="C482" s="5">
        <v>-13.590000000000002</v>
      </c>
      <c r="D482" s="7">
        <v>6.3150000000000004</v>
      </c>
    </row>
    <row r="483" spans="1:4" ht="12.95" customHeight="1" x14ac:dyDescent="0.2">
      <c r="A483" s="4" t="s">
        <v>274</v>
      </c>
      <c r="B483" s="5">
        <v>0</v>
      </c>
      <c r="C483" s="5">
        <v>0</v>
      </c>
      <c r="D483" s="7">
        <v>0</v>
      </c>
    </row>
    <row r="484" spans="1:4" ht="12.95" customHeight="1" x14ac:dyDescent="0.2">
      <c r="A484" s="4" t="s">
        <v>275</v>
      </c>
      <c r="B484" s="5">
        <f>SUM(B485:B486)</f>
        <v>-11.075799999999999</v>
      </c>
      <c r="C484" s="5">
        <f>SUM(C485:C486)</f>
        <v>-10.534800000000001</v>
      </c>
      <c r="D484" s="7">
        <f>SUM(D485:D486)</f>
        <v>-5.3172000000000006</v>
      </c>
    </row>
    <row r="485" spans="1:4" ht="12.95" customHeight="1" x14ac:dyDescent="0.2">
      <c r="A485" s="4" t="s">
        <v>170</v>
      </c>
      <c r="B485" s="5">
        <v>-1.6698</v>
      </c>
      <c r="C485" s="5">
        <v>-0.35580000000000001</v>
      </c>
      <c r="D485" s="7">
        <v>-0.21609999999999999</v>
      </c>
    </row>
    <row r="486" spans="1:4" ht="12.95" customHeight="1" x14ac:dyDescent="0.2">
      <c r="A486" s="4" t="s">
        <v>171</v>
      </c>
      <c r="B486" s="5">
        <v>-9.4059999999999988</v>
      </c>
      <c r="C486" s="5">
        <v>-10.179</v>
      </c>
      <c r="D486" s="7">
        <v>-5.1011000000000006</v>
      </c>
    </row>
    <row r="487" spans="1:4" ht="12.95" customHeight="1" x14ac:dyDescent="0.2">
      <c r="A487" s="4" t="s">
        <v>276</v>
      </c>
      <c r="B487" s="5">
        <f>SUM(B488+B498+B505)</f>
        <v>-141.68709999999999</v>
      </c>
      <c r="C487" s="5">
        <f>SUM(C488+C498+C505)</f>
        <v>-645.21839999999986</v>
      </c>
      <c r="D487" s="7">
        <f>SUM(D488+D498+D505)</f>
        <v>-1218.8334999999997</v>
      </c>
    </row>
    <row r="488" spans="1:4" ht="12.95" customHeight="1" x14ac:dyDescent="0.2">
      <c r="A488" s="4" t="s">
        <v>280</v>
      </c>
      <c r="B488" s="5">
        <f>SUM(B489+B490+B492+B495)</f>
        <v>-119.50799999999998</v>
      </c>
      <c r="C488" s="5">
        <f>SUM(C489+C490+C492+C495)</f>
        <v>-763.77869999999996</v>
      </c>
      <c r="D488" s="7">
        <f>SUM(D489+D490+D492+D495)</f>
        <v>-1190.9687999999999</v>
      </c>
    </row>
    <row r="489" spans="1:4" ht="12.95" customHeight="1" x14ac:dyDescent="0.2">
      <c r="A489" s="4" t="s">
        <v>277</v>
      </c>
      <c r="B489" s="5">
        <v>0</v>
      </c>
      <c r="C489" s="5">
        <v>0</v>
      </c>
      <c r="D489" s="7">
        <v>0</v>
      </c>
    </row>
    <row r="490" spans="1:4" ht="12.95" customHeight="1" x14ac:dyDescent="0.2">
      <c r="A490" s="4" t="s">
        <v>278</v>
      </c>
      <c r="B490" s="5">
        <v>62.927499999999995</v>
      </c>
      <c r="C490" s="5">
        <v>-186.10509999999999</v>
      </c>
      <c r="D490" s="7">
        <v>63.962899999999998</v>
      </c>
    </row>
    <row r="491" spans="1:4" ht="12.95" customHeight="1" x14ac:dyDescent="0.2">
      <c r="A491" s="4" t="s">
        <v>407</v>
      </c>
      <c r="B491" s="5"/>
      <c r="C491" s="5"/>
      <c r="D491" s="7"/>
    </row>
    <row r="492" spans="1:4" ht="12.95" customHeight="1" x14ac:dyDescent="0.2">
      <c r="A492" s="4" t="s">
        <v>279</v>
      </c>
      <c r="B492" s="5">
        <f t="shared" ref="B492:D492" si="131">SUM(B493:B494)</f>
        <v>341.8621</v>
      </c>
      <c r="C492" s="5">
        <f t="shared" si="131"/>
        <v>-669.93299999999999</v>
      </c>
      <c r="D492" s="7">
        <f t="shared" si="131"/>
        <v>-172.67110000000008</v>
      </c>
    </row>
    <row r="493" spans="1:4" ht="12.75" customHeight="1" x14ac:dyDescent="0.2">
      <c r="A493" s="4" t="s">
        <v>257</v>
      </c>
      <c r="B493" s="5">
        <v>272.94110000000001</v>
      </c>
      <c r="C493" s="5">
        <v>-637.83389999999997</v>
      </c>
      <c r="D493" s="7">
        <v>-610.47810000000004</v>
      </c>
    </row>
    <row r="494" spans="1:4" ht="12.75" customHeight="1" x14ac:dyDescent="0.2">
      <c r="A494" s="4" t="s">
        <v>258</v>
      </c>
      <c r="B494" s="5">
        <v>68.920999999999992</v>
      </c>
      <c r="C494" s="5">
        <v>-32.0991</v>
      </c>
      <c r="D494" s="7">
        <v>437.80699999999996</v>
      </c>
    </row>
    <row r="495" spans="1:4" ht="12.95" customHeight="1" x14ac:dyDescent="0.2">
      <c r="A495" s="4" t="s">
        <v>281</v>
      </c>
      <c r="B495" s="5">
        <f>SUM(B496:B497)</f>
        <v>-524.29759999999999</v>
      </c>
      <c r="C495" s="5">
        <f>SUM(C496:C497)</f>
        <v>92.259399999999985</v>
      </c>
      <c r="D495" s="7">
        <f t="shared" ref="D495" si="132">SUM(D496:D497)</f>
        <v>-1082.2605999999998</v>
      </c>
    </row>
    <row r="496" spans="1:4" ht="12.75" customHeight="1" x14ac:dyDescent="0.2">
      <c r="A496" s="4" t="s">
        <v>259</v>
      </c>
      <c r="B496" s="5">
        <v>-1.2687999999999999</v>
      </c>
      <c r="C496" s="5">
        <v>6.4299999999999996E-2</v>
      </c>
      <c r="D496" s="7">
        <v>-9.654399999999999</v>
      </c>
    </row>
    <row r="497" spans="1:4" ht="12.75" customHeight="1" x14ac:dyDescent="0.2">
      <c r="A497" s="4" t="s">
        <v>260</v>
      </c>
      <c r="B497" s="5">
        <v>-523.02879999999993</v>
      </c>
      <c r="C497" s="5">
        <v>92.195099999999982</v>
      </c>
      <c r="D497" s="7">
        <v>-1072.6061999999999</v>
      </c>
    </row>
    <row r="498" spans="1:4" ht="12.95" customHeight="1" x14ac:dyDescent="0.2">
      <c r="A498" s="4" t="s">
        <v>282</v>
      </c>
      <c r="B498" s="5">
        <f t="shared" ref="B498:D498" si="133">SUM(B499+B500+B501+B504)</f>
        <v>-19.599800000000005</v>
      </c>
      <c r="C498" s="5">
        <f t="shared" si="133"/>
        <v>104.44310000000002</v>
      </c>
      <c r="D498" s="7">
        <f t="shared" si="133"/>
        <v>-10.121599999999997</v>
      </c>
    </row>
    <row r="499" spans="1:4" ht="12.75" customHeight="1" x14ac:dyDescent="0.2">
      <c r="A499" s="4" t="s">
        <v>277</v>
      </c>
      <c r="B499" s="5">
        <v>0</v>
      </c>
      <c r="C499" s="5">
        <v>0</v>
      </c>
      <c r="D499" s="7">
        <v>0</v>
      </c>
    </row>
    <row r="500" spans="1:4" ht="12.75" customHeight="1" x14ac:dyDescent="0.2">
      <c r="A500" s="4" t="s">
        <v>278</v>
      </c>
      <c r="B500" s="5">
        <v>0</v>
      </c>
      <c r="C500" s="5">
        <v>0</v>
      </c>
      <c r="D500" s="7">
        <v>0</v>
      </c>
    </row>
    <row r="501" spans="1:4" ht="12.95" customHeight="1" x14ac:dyDescent="0.2">
      <c r="A501" s="4" t="s">
        <v>279</v>
      </c>
      <c r="B501" s="5">
        <f t="shared" ref="B501:D501" si="134">SUM(B502:B503)</f>
        <v>-19.599800000000005</v>
      </c>
      <c r="C501" s="5">
        <f t="shared" si="134"/>
        <v>61.2729</v>
      </c>
      <c r="D501" s="7">
        <f t="shared" si="134"/>
        <v>-0.41079999999999828</v>
      </c>
    </row>
    <row r="502" spans="1:4" ht="12.75" customHeight="1" x14ac:dyDescent="0.2">
      <c r="A502" s="4" t="s">
        <v>257</v>
      </c>
      <c r="B502" s="5">
        <v>-5.8901000000000003</v>
      </c>
      <c r="C502" s="5">
        <v>66.880600000000001</v>
      </c>
      <c r="D502" s="7">
        <v>18.501900000000003</v>
      </c>
    </row>
    <row r="503" spans="1:4" ht="12.75" customHeight="1" x14ac:dyDescent="0.2">
      <c r="A503" s="4" t="s">
        <v>258</v>
      </c>
      <c r="B503" s="5">
        <v>-13.709700000000005</v>
      </c>
      <c r="C503" s="5">
        <v>-5.6077000000000004</v>
      </c>
      <c r="D503" s="7">
        <v>-18.912700000000001</v>
      </c>
    </row>
    <row r="504" spans="1:4" ht="12.75" customHeight="1" x14ac:dyDescent="0.2">
      <c r="A504" s="4" t="s">
        <v>281</v>
      </c>
      <c r="B504" s="5">
        <v>0</v>
      </c>
      <c r="C504" s="5">
        <v>43.170200000000008</v>
      </c>
      <c r="D504" s="7">
        <v>-9.710799999999999</v>
      </c>
    </row>
    <row r="505" spans="1:4" ht="12.95" customHeight="1" x14ac:dyDescent="0.2">
      <c r="A505" s="4" t="s">
        <v>283</v>
      </c>
      <c r="B505" s="5">
        <f>SUM(B506+B507+B508+B511)</f>
        <v>-2.5792999999999964</v>
      </c>
      <c r="C505" s="5">
        <f>SUM(C506+C507+C508+C511)</f>
        <v>14.117200000000002</v>
      </c>
      <c r="D505" s="7">
        <f>SUM(D506+D507+D508+D511)</f>
        <v>-17.743100000000005</v>
      </c>
    </row>
    <row r="506" spans="1:4" ht="12.75" customHeight="1" x14ac:dyDescent="0.2">
      <c r="A506" s="4" t="s">
        <v>277</v>
      </c>
      <c r="B506" s="5">
        <v>0</v>
      </c>
      <c r="C506" s="5">
        <v>0</v>
      </c>
      <c r="D506" s="7">
        <v>0</v>
      </c>
    </row>
    <row r="507" spans="1:4" ht="12.75" customHeight="1" x14ac:dyDescent="0.2">
      <c r="A507" s="4" t="s">
        <v>278</v>
      </c>
      <c r="B507" s="5">
        <v>-5.6147</v>
      </c>
      <c r="C507" s="5">
        <v>5.7703000000000007</v>
      </c>
      <c r="D507" s="7">
        <v>2.12E-2</v>
      </c>
    </row>
    <row r="508" spans="1:4" ht="12.95" customHeight="1" x14ac:dyDescent="0.2">
      <c r="A508" s="4" t="s">
        <v>279</v>
      </c>
      <c r="B508" s="5">
        <f t="shared" ref="B508:D508" si="135">SUM(B509:B510)</f>
        <v>3.0354000000000037</v>
      </c>
      <c r="C508" s="5">
        <f t="shared" si="135"/>
        <v>8.3469000000000015</v>
      </c>
      <c r="D508" s="7">
        <f t="shared" si="135"/>
        <v>-17.764300000000006</v>
      </c>
    </row>
    <row r="509" spans="1:4" ht="12.75" customHeight="1" x14ac:dyDescent="0.2">
      <c r="A509" s="4" t="s">
        <v>257</v>
      </c>
      <c r="B509" s="5">
        <v>1.814200000000004</v>
      </c>
      <c r="C509" s="5">
        <v>8.5343000000000018</v>
      </c>
      <c r="D509" s="7">
        <v>10.045199999999999</v>
      </c>
    </row>
    <row r="510" spans="1:4" ht="12.75" customHeight="1" x14ac:dyDescent="0.2">
      <c r="A510" s="4" t="s">
        <v>258</v>
      </c>
      <c r="B510" s="5">
        <v>1.2211999999999998</v>
      </c>
      <c r="C510" s="5">
        <v>-0.1873999999999999</v>
      </c>
      <c r="D510" s="7">
        <v>-27.809500000000003</v>
      </c>
    </row>
    <row r="511" spans="1:4" ht="12.75" customHeight="1" x14ac:dyDescent="0.2">
      <c r="A511" s="4" t="s">
        <v>281</v>
      </c>
      <c r="B511" s="5">
        <v>0</v>
      </c>
      <c r="C511" s="5">
        <v>0</v>
      </c>
      <c r="D511" s="7">
        <v>0</v>
      </c>
    </row>
    <row r="512" spans="1:4" ht="14.1" customHeight="1" x14ac:dyDescent="0.2">
      <c r="A512" s="4" t="s">
        <v>284</v>
      </c>
      <c r="B512" s="19">
        <f t="shared" ref="B512:D512" si="136">SUM(B513+B516)</f>
        <v>333.33440000000002</v>
      </c>
      <c r="C512" s="19">
        <f t="shared" si="136"/>
        <v>1339.2485999999997</v>
      </c>
      <c r="D512" s="20">
        <f t="shared" si="136"/>
        <v>1569.6499999999999</v>
      </c>
    </row>
    <row r="513" spans="1:4" ht="12.95" customHeight="1" x14ac:dyDescent="0.2">
      <c r="A513" s="4" t="s">
        <v>390</v>
      </c>
      <c r="B513" s="5">
        <f>SUM(B514:B515)</f>
        <v>0</v>
      </c>
      <c r="C513" s="5">
        <f>SUM(C514:C515)</f>
        <v>0</v>
      </c>
      <c r="D513" s="7">
        <f>SUM(D514:D515)</f>
        <v>0</v>
      </c>
    </row>
    <row r="514" spans="1:4" ht="12.95" customHeight="1" x14ac:dyDescent="0.2">
      <c r="A514" s="4" t="s">
        <v>395</v>
      </c>
      <c r="B514" s="5">
        <v>0</v>
      </c>
      <c r="C514" s="5">
        <v>0</v>
      </c>
      <c r="D514" s="7">
        <v>0</v>
      </c>
    </row>
    <row r="515" spans="1:4" ht="12.95" customHeight="1" x14ac:dyDescent="0.2">
      <c r="A515" s="4" t="s">
        <v>396</v>
      </c>
      <c r="B515" s="5">
        <v>0</v>
      </c>
      <c r="C515" s="5">
        <v>0</v>
      </c>
      <c r="D515" s="7">
        <v>0</v>
      </c>
    </row>
    <row r="516" spans="1:4" ht="12.95" customHeight="1" x14ac:dyDescent="0.2">
      <c r="A516" s="4" t="s">
        <v>285</v>
      </c>
      <c r="B516" s="5">
        <f>SUM(B517+B530+B538)</f>
        <v>333.33440000000002</v>
      </c>
      <c r="C516" s="5">
        <f>SUM(C517+C530+C538)</f>
        <v>1339.2485999999997</v>
      </c>
      <c r="D516" s="7">
        <f>SUM(D517+D530+D538)</f>
        <v>1569.6499999999999</v>
      </c>
    </row>
    <row r="517" spans="1:4" ht="12.95" customHeight="1" x14ac:dyDescent="0.2">
      <c r="A517" s="4" t="s">
        <v>180</v>
      </c>
      <c r="B517" s="5">
        <f t="shared" ref="B517:D517" si="137">SUM(B518+B519+B525+B529)</f>
        <v>481.94299999999998</v>
      </c>
      <c r="C517" s="5">
        <f t="shared" si="137"/>
        <v>1544.7833999999998</v>
      </c>
      <c r="D517" s="7">
        <f t="shared" si="137"/>
        <v>1522.2131999999999</v>
      </c>
    </row>
    <row r="518" spans="1:4" ht="12.75" customHeight="1" x14ac:dyDescent="0.2">
      <c r="A518" s="4" t="s">
        <v>277</v>
      </c>
      <c r="B518" s="5">
        <v>0</v>
      </c>
      <c r="C518" s="5">
        <v>0</v>
      </c>
      <c r="D518" s="7">
        <v>0</v>
      </c>
    </row>
    <row r="519" spans="1:4" ht="12.95" customHeight="1" x14ac:dyDescent="0.2">
      <c r="A519" s="4" t="s">
        <v>278</v>
      </c>
      <c r="B519" s="5">
        <f>SUM(B520)</f>
        <v>1000</v>
      </c>
      <c r="C519" s="5">
        <f>SUM(C520)</f>
        <v>1046.58</v>
      </c>
      <c r="D519" s="7">
        <f t="shared" ref="D519" si="138">SUM(D520)</f>
        <v>1750</v>
      </c>
    </row>
    <row r="520" spans="1:4" ht="12.95" customHeight="1" x14ac:dyDescent="0.2">
      <c r="A520" s="4" t="s">
        <v>286</v>
      </c>
      <c r="B520" s="5">
        <f>SUM(B521:B524)</f>
        <v>1000</v>
      </c>
      <c r="C520" s="5">
        <f>SUM(C521:C524)</f>
        <v>1046.58</v>
      </c>
      <c r="D520" s="7">
        <f t="shared" ref="D520" si="139">SUM(D521:D524)</f>
        <v>1750</v>
      </c>
    </row>
    <row r="521" spans="1:4" ht="12.75" customHeight="1" x14ac:dyDescent="0.2">
      <c r="A521" s="4" t="s">
        <v>287</v>
      </c>
      <c r="B521" s="5">
        <v>1000</v>
      </c>
      <c r="C521" s="5">
        <v>1422.28</v>
      </c>
      <c r="D521" s="7">
        <v>1750</v>
      </c>
    </row>
    <row r="522" spans="1:4" ht="12.75" customHeight="1" x14ac:dyDescent="0.2">
      <c r="A522" s="4" t="s">
        <v>288</v>
      </c>
      <c r="B522" s="5">
        <v>0</v>
      </c>
      <c r="C522" s="5">
        <v>-375.7</v>
      </c>
      <c r="D522" s="7">
        <v>0</v>
      </c>
    </row>
    <row r="523" spans="1:4" ht="12.75" customHeight="1" x14ac:dyDescent="0.2">
      <c r="A523" s="4" t="s">
        <v>289</v>
      </c>
      <c r="B523" s="5">
        <v>0</v>
      </c>
      <c r="C523" s="5">
        <v>0</v>
      </c>
      <c r="D523" s="7">
        <v>0</v>
      </c>
    </row>
    <row r="524" spans="1:4" ht="12.75" customHeight="1" x14ac:dyDescent="0.2">
      <c r="A524" s="4" t="s">
        <v>290</v>
      </c>
      <c r="B524" s="5">
        <v>0</v>
      </c>
      <c r="C524" s="5">
        <v>0</v>
      </c>
      <c r="D524" s="7">
        <v>0</v>
      </c>
    </row>
    <row r="525" spans="1:4" ht="12.95" customHeight="1" x14ac:dyDescent="0.2">
      <c r="A525" s="4" t="s">
        <v>279</v>
      </c>
      <c r="B525" s="5">
        <f>SUM(B526)</f>
        <v>-518.05700000000002</v>
      </c>
      <c r="C525" s="5">
        <f>SUM(C526)</f>
        <v>498.20339999999999</v>
      </c>
      <c r="D525" s="7">
        <f t="shared" ref="D525" si="140">SUM(D526)</f>
        <v>-227.7868</v>
      </c>
    </row>
    <row r="526" spans="1:4" ht="12.95" customHeight="1" x14ac:dyDescent="0.2">
      <c r="A526" s="4" t="s">
        <v>291</v>
      </c>
      <c r="B526" s="5">
        <f t="shared" ref="B526:D526" si="141">SUM(B527:B528)</f>
        <v>-518.05700000000002</v>
      </c>
      <c r="C526" s="5">
        <f t="shared" si="141"/>
        <v>498.20339999999999</v>
      </c>
      <c r="D526" s="7">
        <f t="shared" si="141"/>
        <v>-227.7868</v>
      </c>
    </row>
    <row r="527" spans="1:4" ht="12.75" customHeight="1" x14ac:dyDescent="0.2">
      <c r="A527" s="4" t="s">
        <v>292</v>
      </c>
      <c r="B527" s="5">
        <v>-237.97180000000003</v>
      </c>
      <c r="C527" s="5">
        <v>647.24630000000002</v>
      </c>
      <c r="D527" s="7">
        <v>156.56519999999998</v>
      </c>
    </row>
    <row r="528" spans="1:4" ht="12.75" customHeight="1" x14ac:dyDescent="0.2">
      <c r="A528" s="4" t="s">
        <v>293</v>
      </c>
      <c r="B528" s="5">
        <v>-280.08519999999999</v>
      </c>
      <c r="C528" s="5">
        <v>-149.0429</v>
      </c>
      <c r="D528" s="7">
        <v>-384.35199999999998</v>
      </c>
    </row>
    <row r="529" spans="1:4" ht="12.75" customHeight="1" x14ac:dyDescent="0.2">
      <c r="A529" s="4" t="s">
        <v>281</v>
      </c>
      <c r="B529" s="5">
        <v>0</v>
      </c>
      <c r="C529" s="5">
        <v>0</v>
      </c>
      <c r="D529" s="7">
        <v>0</v>
      </c>
    </row>
    <row r="530" spans="1:4" ht="12.95" customHeight="1" x14ac:dyDescent="0.2">
      <c r="A530" s="4" t="s">
        <v>294</v>
      </c>
      <c r="B530" s="5">
        <f t="shared" ref="B530:D530" si="142">SUM(B531+B532+B533+B537)</f>
        <v>-212.9512</v>
      </c>
      <c r="C530" s="5">
        <f t="shared" si="142"/>
        <v>-176.6728</v>
      </c>
      <c r="D530" s="7">
        <f t="shared" si="142"/>
        <v>50.68130000000005</v>
      </c>
    </row>
    <row r="531" spans="1:4" ht="12.75" customHeight="1" x14ac:dyDescent="0.2">
      <c r="A531" s="4" t="s">
        <v>277</v>
      </c>
      <c r="B531" s="5">
        <v>0</v>
      </c>
      <c r="C531" s="5">
        <v>0</v>
      </c>
      <c r="D531" s="7">
        <v>0</v>
      </c>
    </row>
    <row r="532" spans="1:4" ht="12.75" customHeight="1" x14ac:dyDescent="0.2">
      <c r="A532" s="4" t="s">
        <v>278</v>
      </c>
      <c r="B532" s="5">
        <v>0</v>
      </c>
      <c r="C532" s="5">
        <v>0</v>
      </c>
      <c r="D532" s="7">
        <v>0</v>
      </c>
    </row>
    <row r="533" spans="1:4" ht="12.95" customHeight="1" x14ac:dyDescent="0.2">
      <c r="A533" s="4" t="s">
        <v>279</v>
      </c>
      <c r="B533" s="5">
        <f>SUM(B534)</f>
        <v>-212.9512</v>
      </c>
      <c r="C533" s="5">
        <f>SUM(C534)</f>
        <v>-176.6728</v>
      </c>
      <c r="D533" s="7">
        <f t="shared" ref="D533" si="143">SUM(D534)</f>
        <v>50.68130000000005</v>
      </c>
    </row>
    <row r="534" spans="1:4" ht="12.95" customHeight="1" x14ac:dyDescent="0.2">
      <c r="A534" s="4" t="s">
        <v>291</v>
      </c>
      <c r="B534" s="5">
        <f>SUM(B535:B536)</f>
        <v>-212.9512</v>
      </c>
      <c r="C534" s="5">
        <f>SUM(C535:C536)</f>
        <v>-176.6728</v>
      </c>
      <c r="D534" s="7">
        <f t="shared" ref="D534" si="144">SUM(D535:D536)</f>
        <v>50.68130000000005</v>
      </c>
    </row>
    <row r="535" spans="1:4" ht="12.75" customHeight="1" x14ac:dyDescent="0.2">
      <c r="A535" s="4" t="s">
        <v>292</v>
      </c>
      <c r="B535" s="5">
        <v>-200.411</v>
      </c>
      <c r="C535" s="5">
        <v>-245.90640000000002</v>
      </c>
      <c r="D535" s="7">
        <v>204.75030000000001</v>
      </c>
    </row>
    <row r="536" spans="1:4" ht="12.75" customHeight="1" x14ac:dyDescent="0.2">
      <c r="A536" s="4" t="s">
        <v>293</v>
      </c>
      <c r="B536" s="5">
        <v>-12.540199999999995</v>
      </c>
      <c r="C536" s="5">
        <v>69.23360000000001</v>
      </c>
      <c r="D536" s="7">
        <v>-154.06899999999996</v>
      </c>
    </row>
    <row r="537" spans="1:4" ht="12.75" customHeight="1" x14ac:dyDescent="0.2">
      <c r="A537" s="4" t="s">
        <v>281</v>
      </c>
      <c r="B537" s="5">
        <v>0</v>
      </c>
      <c r="C537" s="5">
        <v>0</v>
      </c>
      <c r="D537" s="7">
        <v>0</v>
      </c>
    </row>
    <row r="538" spans="1:4" ht="12.95" customHeight="1" x14ac:dyDescent="0.2">
      <c r="A538" s="4" t="s">
        <v>295</v>
      </c>
      <c r="B538" s="5">
        <f>SUM(B539+B540+B541+B544)</f>
        <v>64.342600000000004</v>
      </c>
      <c r="C538" s="5">
        <f>SUM(C539+C540+C541+C544)</f>
        <v>-28.862000000000005</v>
      </c>
      <c r="D538" s="7">
        <f t="shared" ref="D538" si="145">SUM(D539+D540+D541+D544)</f>
        <v>-3.2444999999999986</v>
      </c>
    </row>
    <row r="539" spans="1:4" ht="12.75" customHeight="1" x14ac:dyDescent="0.2">
      <c r="A539" s="4" t="s">
        <v>277</v>
      </c>
      <c r="B539" s="5">
        <v>0</v>
      </c>
      <c r="C539" s="5">
        <v>0</v>
      </c>
      <c r="D539" s="7">
        <v>0</v>
      </c>
    </row>
    <row r="540" spans="1:4" ht="12.75" customHeight="1" x14ac:dyDescent="0.2">
      <c r="A540" s="4" t="s">
        <v>278</v>
      </c>
      <c r="B540" s="5">
        <v>0</v>
      </c>
      <c r="C540" s="5">
        <v>6.0465</v>
      </c>
      <c r="D540" s="7">
        <v>-1.9039999999999999</v>
      </c>
    </row>
    <row r="541" spans="1:4" ht="12.95" customHeight="1" x14ac:dyDescent="0.2">
      <c r="A541" s="4" t="s">
        <v>279</v>
      </c>
      <c r="B541" s="5">
        <f t="shared" ref="B541:D541" si="146">SUM(B542:B543)</f>
        <v>65.337600000000009</v>
      </c>
      <c r="C541" s="5">
        <f t="shared" si="146"/>
        <v>-34.959500000000006</v>
      </c>
      <c r="D541" s="7">
        <f t="shared" si="146"/>
        <v>-20.7545</v>
      </c>
    </row>
    <row r="542" spans="1:4" ht="12.75" customHeight="1" x14ac:dyDescent="0.2">
      <c r="A542" s="4" t="s">
        <v>257</v>
      </c>
      <c r="B542" s="5">
        <v>60.508100000000006</v>
      </c>
      <c r="C542" s="5">
        <v>-31.254900000000006</v>
      </c>
      <c r="D542" s="7">
        <v>-18.910699999999999</v>
      </c>
    </row>
    <row r="543" spans="1:4" ht="12.75" customHeight="1" x14ac:dyDescent="0.2">
      <c r="A543" s="4" t="s">
        <v>258</v>
      </c>
      <c r="B543" s="5">
        <v>4.8294999999999995</v>
      </c>
      <c r="C543" s="5">
        <v>-3.7046000000000001</v>
      </c>
      <c r="D543" s="7">
        <v>-1.8437999999999999</v>
      </c>
    </row>
    <row r="544" spans="1:4" ht="12.75" customHeight="1" x14ac:dyDescent="0.2">
      <c r="A544" s="4" t="s">
        <v>281</v>
      </c>
      <c r="B544" s="5">
        <v>-0.995</v>
      </c>
      <c r="C544" s="5">
        <v>5.0999999999999997E-2</v>
      </c>
      <c r="D544" s="7">
        <v>19.414000000000001</v>
      </c>
    </row>
    <row r="545" spans="1:4" ht="14.1" customHeight="1" x14ac:dyDescent="0.2">
      <c r="A545" s="4" t="s">
        <v>296</v>
      </c>
      <c r="B545" s="19">
        <f>SUM(B546+B601)</f>
        <v>3550.1086999999998</v>
      </c>
      <c r="C545" s="19">
        <f>SUM(C546+C601)</f>
        <v>-157.4373000000005</v>
      </c>
      <c r="D545" s="20">
        <f>SUM(D546+D601)</f>
        <v>240.83430000000044</v>
      </c>
    </row>
    <row r="546" spans="1:4" ht="12.95" customHeight="1" x14ac:dyDescent="0.2">
      <c r="A546" s="4" t="s">
        <v>297</v>
      </c>
      <c r="B546" s="19">
        <f>SUM(B547+B561+B570+B581)</f>
        <v>781.36750000000006</v>
      </c>
      <c r="C546" s="19">
        <f>SUM(C547+C561+C570+C581)</f>
        <v>3590.8171000000007</v>
      </c>
      <c r="D546" s="20">
        <f>SUM(D547+D561+D570+D581)</f>
        <v>-987.14869999999974</v>
      </c>
    </row>
    <row r="547" spans="1:4" ht="12.95" customHeight="1" x14ac:dyDescent="0.2">
      <c r="A547" s="4" t="s">
        <v>298</v>
      </c>
      <c r="B547" s="5">
        <f t="shared" ref="B547:D547" si="147">SUM(B548:B549)</f>
        <v>-92.899999999999991</v>
      </c>
      <c r="C547" s="5">
        <f t="shared" si="147"/>
        <v>-656.59999999999991</v>
      </c>
      <c r="D547" s="7">
        <f t="shared" si="147"/>
        <v>-497.9</v>
      </c>
    </row>
    <row r="548" spans="1:4" ht="12.95" customHeight="1" x14ac:dyDescent="0.2">
      <c r="A548" s="4" t="s">
        <v>397</v>
      </c>
      <c r="B548" s="5">
        <v>0</v>
      </c>
      <c r="C548" s="5">
        <v>0</v>
      </c>
      <c r="D548" s="7">
        <v>0</v>
      </c>
    </row>
    <row r="549" spans="1:4" ht="12.95" customHeight="1" x14ac:dyDescent="0.2">
      <c r="A549" s="4" t="s">
        <v>299</v>
      </c>
      <c r="B549" s="5">
        <f>SUM(B550+B556)</f>
        <v>-92.899999999999991</v>
      </c>
      <c r="C549" s="5">
        <f>SUM(C550+C556)</f>
        <v>-656.59999999999991</v>
      </c>
      <c r="D549" s="7">
        <f>SUM(D550+D556)</f>
        <v>-497.9</v>
      </c>
    </row>
    <row r="550" spans="1:4" ht="12.95" customHeight="1" x14ac:dyDescent="0.2">
      <c r="A550" s="4" t="s">
        <v>300</v>
      </c>
      <c r="B550" s="5">
        <f>SUM(B551:B555)</f>
        <v>2.5</v>
      </c>
      <c r="C550" s="5">
        <f>SUM(C551:C555)</f>
        <v>-28</v>
      </c>
      <c r="D550" s="7">
        <f>SUM(D551:D555)</f>
        <v>-168.20000000000002</v>
      </c>
    </row>
    <row r="551" spans="1:4" ht="12.75" customHeight="1" x14ac:dyDescent="0.2">
      <c r="A551" s="4" t="s">
        <v>301</v>
      </c>
      <c r="B551" s="5">
        <v>-21.2</v>
      </c>
      <c r="C551" s="5">
        <v>-69.2</v>
      </c>
      <c r="D551" s="7">
        <v>-2</v>
      </c>
    </row>
    <row r="552" spans="1:4" ht="12.75" customHeight="1" x14ac:dyDescent="0.2">
      <c r="A552" s="4" t="s">
        <v>302</v>
      </c>
      <c r="B552" s="5">
        <v>0</v>
      </c>
      <c r="C552" s="5">
        <v>0</v>
      </c>
      <c r="D552" s="7">
        <v>0</v>
      </c>
    </row>
    <row r="553" spans="1:4" ht="12.95" customHeight="1" x14ac:dyDescent="0.2">
      <c r="A553" s="4" t="s">
        <v>407</v>
      </c>
      <c r="B553" s="5"/>
      <c r="C553" s="5"/>
      <c r="D553" s="7"/>
    </row>
    <row r="554" spans="1:4" ht="12.75" customHeight="1" x14ac:dyDescent="0.2">
      <c r="A554" s="4" t="s">
        <v>259</v>
      </c>
      <c r="B554" s="5">
        <v>55.7</v>
      </c>
      <c r="C554" s="5">
        <v>41.2</v>
      </c>
      <c r="D554" s="7">
        <v>-165.4</v>
      </c>
    </row>
    <row r="555" spans="1:4" ht="12.75" customHeight="1" x14ac:dyDescent="0.2">
      <c r="A555" s="4" t="s">
        <v>303</v>
      </c>
      <c r="B555" s="5">
        <v>-32</v>
      </c>
      <c r="C555" s="5">
        <v>0</v>
      </c>
      <c r="D555" s="7">
        <v>-0.8</v>
      </c>
    </row>
    <row r="556" spans="1:4" ht="12.95" customHeight="1" x14ac:dyDescent="0.2">
      <c r="A556" s="4" t="s">
        <v>304</v>
      </c>
      <c r="B556" s="5">
        <f t="shared" ref="B556:D556" si="148">SUM(B557:B560)</f>
        <v>-95.399999999999991</v>
      </c>
      <c r="C556" s="5">
        <f t="shared" si="148"/>
        <v>-628.59999999999991</v>
      </c>
      <c r="D556" s="7">
        <f t="shared" si="148"/>
        <v>-329.7</v>
      </c>
    </row>
    <row r="557" spans="1:4" ht="12.95" customHeight="1" x14ac:dyDescent="0.2">
      <c r="A557" s="4" t="s">
        <v>301</v>
      </c>
      <c r="B557" s="5">
        <v>-93</v>
      </c>
      <c r="C557" s="5">
        <v>-56.5</v>
      </c>
      <c r="D557" s="7">
        <v>0</v>
      </c>
    </row>
    <row r="558" spans="1:4" ht="12.95" customHeight="1" x14ac:dyDescent="0.2">
      <c r="A558" s="4" t="s">
        <v>302</v>
      </c>
      <c r="B558" s="5">
        <v>0</v>
      </c>
      <c r="C558" s="5">
        <v>0</v>
      </c>
      <c r="D558" s="7">
        <v>0</v>
      </c>
    </row>
    <row r="559" spans="1:4" ht="12.95" customHeight="1" x14ac:dyDescent="0.2">
      <c r="A559" s="4" t="s">
        <v>259</v>
      </c>
      <c r="B559" s="5">
        <v>8.3999999999999986</v>
      </c>
      <c r="C559" s="5">
        <v>-572.09999999999991</v>
      </c>
      <c r="D559" s="7">
        <v>-272.5</v>
      </c>
    </row>
    <row r="560" spans="1:4" ht="12.95" customHeight="1" x14ac:dyDescent="0.2">
      <c r="A560" s="4" t="s">
        <v>303</v>
      </c>
      <c r="B560" s="5">
        <v>-10.8</v>
      </c>
      <c r="C560" s="5">
        <v>0</v>
      </c>
      <c r="D560" s="7">
        <v>-57.2</v>
      </c>
    </row>
    <row r="561" spans="1:4" ht="14.1" customHeight="1" x14ac:dyDescent="0.2">
      <c r="A561" s="4" t="s">
        <v>305</v>
      </c>
      <c r="B561" s="5">
        <f>SUM(B562+B563+B564+B569)</f>
        <v>1009.3578</v>
      </c>
      <c r="C561" s="5">
        <f>SUM(C562+C563+C564+C569)</f>
        <v>2299.0241000000005</v>
      </c>
      <c r="D561" s="7">
        <f t="shared" ref="D561" si="149">SUM(D562+D563+D564+D569)</f>
        <v>361.18460000000016</v>
      </c>
    </row>
    <row r="562" spans="1:4" ht="14.1" customHeight="1" x14ac:dyDescent="0.2">
      <c r="A562" s="4" t="s">
        <v>306</v>
      </c>
      <c r="B562" s="5">
        <v>0</v>
      </c>
      <c r="C562" s="5">
        <v>0</v>
      </c>
      <c r="D562" s="7">
        <v>0</v>
      </c>
    </row>
    <row r="563" spans="1:4" ht="14.1" customHeight="1" x14ac:dyDescent="0.2">
      <c r="A563" s="4" t="s">
        <v>307</v>
      </c>
      <c r="B563" s="5">
        <v>0</v>
      </c>
      <c r="C563" s="5">
        <v>0</v>
      </c>
      <c r="D563" s="7">
        <v>0</v>
      </c>
    </row>
    <row r="564" spans="1:4" ht="14.1" customHeight="1" x14ac:dyDescent="0.2">
      <c r="A564" s="4" t="s">
        <v>308</v>
      </c>
      <c r="B564" s="5">
        <f>SUM(B565:B566)</f>
        <v>1009.3578</v>
      </c>
      <c r="C564" s="5">
        <f>SUM(C565:C566)</f>
        <v>2299.0241000000005</v>
      </c>
      <c r="D564" s="7">
        <f t="shared" ref="D564" si="150">SUM(D565:D566)</f>
        <v>361.18460000000016</v>
      </c>
    </row>
    <row r="565" spans="1:4" ht="12.95" customHeight="1" x14ac:dyDescent="0.2">
      <c r="A565" s="4" t="s">
        <v>300</v>
      </c>
      <c r="B565" s="5">
        <v>0</v>
      </c>
      <c r="C565" s="5">
        <v>0</v>
      </c>
      <c r="D565" s="7">
        <v>0</v>
      </c>
    </row>
    <row r="566" spans="1:4" ht="12.95" customHeight="1" x14ac:dyDescent="0.2">
      <c r="A566" s="4" t="s">
        <v>304</v>
      </c>
      <c r="B566" s="5">
        <f t="shared" ref="B566:D566" si="151">SUM(B567:B568)</f>
        <v>1009.3578</v>
      </c>
      <c r="C566" s="5">
        <f t="shared" si="151"/>
        <v>2299.0241000000005</v>
      </c>
      <c r="D566" s="7">
        <f t="shared" si="151"/>
        <v>361.18460000000016</v>
      </c>
    </row>
    <row r="567" spans="1:4" ht="12.95" customHeight="1" x14ac:dyDescent="0.2">
      <c r="A567" s="4" t="s">
        <v>257</v>
      </c>
      <c r="B567" s="5">
        <v>431.67519999999996</v>
      </c>
      <c r="C567" s="5">
        <v>1998.9192000000003</v>
      </c>
      <c r="D567" s="7">
        <v>-335.98179999999991</v>
      </c>
    </row>
    <row r="568" spans="1:4" ht="12.95" customHeight="1" x14ac:dyDescent="0.2">
      <c r="A568" s="4" t="s">
        <v>258</v>
      </c>
      <c r="B568" s="5">
        <v>577.68260000000009</v>
      </c>
      <c r="C568" s="5">
        <v>300.10490000000004</v>
      </c>
      <c r="D568" s="7">
        <v>697.16640000000007</v>
      </c>
    </row>
    <row r="569" spans="1:4" ht="14.1" customHeight="1" x14ac:dyDescent="0.2">
      <c r="A569" s="4" t="s">
        <v>309</v>
      </c>
      <c r="B569" s="5">
        <v>0</v>
      </c>
      <c r="C569" s="5">
        <v>0</v>
      </c>
      <c r="D569" s="7">
        <v>0</v>
      </c>
    </row>
    <row r="570" spans="1:4" ht="14.1" customHeight="1" x14ac:dyDescent="0.2">
      <c r="A570" s="4" t="s">
        <v>310</v>
      </c>
      <c r="B570" s="5">
        <f>SUM(B571+B572+B573+B580)</f>
        <v>-66.100199999999973</v>
      </c>
      <c r="C570" s="5">
        <f>SUM(C571+C572+C573+C580)</f>
        <v>2972.1138999999998</v>
      </c>
      <c r="D570" s="7">
        <f>SUM(D571+D572+D573+D580)</f>
        <v>-582.82249999999999</v>
      </c>
    </row>
    <row r="571" spans="1:4" ht="14.1" customHeight="1" x14ac:dyDescent="0.2">
      <c r="A571" s="4" t="s">
        <v>311</v>
      </c>
      <c r="B571" s="5">
        <v>0</v>
      </c>
      <c r="C571" s="5">
        <v>0</v>
      </c>
      <c r="D571" s="7">
        <v>0</v>
      </c>
    </row>
    <row r="572" spans="1:4" ht="14.1" customHeight="1" x14ac:dyDescent="0.2">
      <c r="A572" s="4" t="s">
        <v>312</v>
      </c>
      <c r="B572" s="5">
        <v>-8.8672000000000004</v>
      </c>
      <c r="C572" s="5">
        <v>241.41309999999999</v>
      </c>
      <c r="D572" s="7">
        <v>-37.292200000000001</v>
      </c>
    </row>
    <row r="573" spans="1:4" ht="14.1" customHeight="1" x14ac:dyDescent="0.2">
      <c r="A573" s="4" t="s">
        <v>313</v>
      </c>
      <c r="B573" s="5">
        <f>SUM(B574+B577)</f>
        <v>-646.76839999999993</v>
      </c>
      <c r="C573" s="5">
        <f>SUM(C574+C577)</f>
        <v>3226.433</v>
      </c>
      <c r="D573" s="7">
        <f>SUM(D574+D577)</f>
        <v>-707.61120000000005</v>
      </c>
    </row>
    <row r="574" spans="1:4" ht="12.95" customHeight="1" x14ac:dyDescent="0.2">
      <c r="A574" s="4" t="s">
        <v>169</v>
      </c>
      <c r="B574" s="5">
        <f>SUM(B575:B576)</f>
        <v>17.412999999999997</v>
      </c>
      <c r="C574" s="5">
        <f>SUM(C575:C576)</f>
        <v>2229.2368999999999</v>
      </c>
      <c r="D574" s="7">
        <f t="shared" ref="D574" si="152">SUM(D575:D576)</f>
        <v>-932.03030000000001</v>
      </c>
    </row>
    <row r="575" spans="1:4" ht="12.95" customHeight="1" x14ac:dyDescent="0.2">
      <c r="A575" s="4" t="s">
        <v>314</v>
      </c>
      <c r="B575" s="5">
        <v>-44.5</v>
      </c>
      <c r="C575" s="5">
        <v>-148.154</v>
      </c>
      <c r="D575" s="7">
        <v>-339.67079999999999</v>
      </c>
    </row>
    <row r="576" spans="1:4" ht="12.95" customHeight="1" x14ac:dyDescent="0.2">
      <c r="A576" s="4" t="s">
        <v>315</v>
      </c>
      <c r="B576" s="5">
        <v>61.912999999999997</v>
      </c>
      <c r="C576" s="5">
        <v>2377.3908999999999</v>
      </c>
      <c r="D576" s="7">
        <v>-592.35950000000003</v>
      </c>
    </row>
    <row r="577" spans="1:4" ht="12.95" customHeight="1" x14ac:dyDescent="0.2">
      <c r="A577" s="4" t="s">
        <v>168</v>
      </c>
      <c r="B577" s="5">
        <f>SUM(B578:B579)</f>
        <v>-664.18139999999994</v>
      </c>
      <c r="C577" s="5">
        <f>SUM(C578:C579)</f>
        <v>997.19609999999989</v>
      </c>
      <c r="D577" s="7">
        <f t="shared" ref="D577" si="153">SUM(D578:D579)</f>
        <v>224.41909999999999</v>
      </c>
    </row>
    <row r="578" spans="1:4" ht="12.95" customHeight="1" x14ac:dyDescent="0.2">
      <c r="A578" s="4" t="s">
        <v>314</v>
      </c>
      <c r="B578" s="5">
        <v>-48.284499999999994</v>
      </c>
      <c r="C578" s="5">
        <v>75.31089999999999</v>
      </c>
      <c r="D578" s="7">
        <v>24.496299999999998</v>
      </c>
    </row>
    <row r="579" spans="1:4" ht="12.95" customHeight="1" x14ac:dyDescent="0.2">
      <c r="A579" s="4" t="s">
        <v>315</v>
      </c>
      <c r="B579" s="5">
        <v>-615.89689999999996</v>
      </c>
      <c r="C579" s="5">
        <v>921.88519999999994</v>
      </c>
      <c r="D579" s="7">
        <v>199.9228</v>
      </c>
    </row>
    <row r="580" spans="1:4" ht="14.1" customHeight="1" x14ac:dyDescent="0.2">
      <c r="A580" s="4" t="s">
        <v>316</v>
      </c>
      <c r="B580" s="5">
        <v>589.53539999999998</v>
      </c>
      <c r="C580" s="5">
        <v>-495.73220000000003</v>
      </c>
      <c r="D580" s="7">
        <v>162.08089999999999</v>
      </c>
    </row>
    <row r="581" spans="1:4" ht="14.1" customHeight="1" x14ac:dyDescent="0.2">
      <c r="A581" s="4" t="s">
        <v>317</v>
      </c>
      <c r="B581" s="5">
        <f>SUM(B582+B585+B588+B593)</f>
        <v>-68.990099999999984</v>
      </c>
      <c r="C581" s="5">
        <f>SUM(C582+C585+C588+C593)</f>
        <v>-1023.7208999999999</v>
      </c>
      <c r="D581" s="7">
        <f t="shared" ref="D581" si="154">SUM(D582+D585+D588+D593)</f>
        <v>-267.61079999999998</v>
      </c>
    </row>
    <row r="582" spans="1:4" ht="14.1" customHeight="1" x14ac:dyDescent="0.2">
      <c r="A582" s="4" t="s">
        <v>318</v>
      </c>
      <c r="B582" s="5">
        <f>SUM(B583:B584)</f>
        <v>0</v>
      </c>
      <c r="C582" s="5">
        <f>SUM(C583:C584)</f>
        <v>0</v>
      </c>
      <c r="D582" s="7">
        <f>SUM(D583:D584)</f>
        <v>0</v>
      </c>
    </row>
    <row r="583" spans="1:4" ht="12.95" customHeight="1" x14ac:dyDescent="0.2">
      <c r="A583" s="4" t="s">
        <v>300</v>
      </c>
      <c r="B583" s="5">
        <v>0</v>
      </c>
      <c r="C583" s="5">
        <v>0</v>
      </c>
      <c r="D583" s="7">
        <v>0</v>
      </c>
    </row>
    <row r="584" spans="1:4" ht="12.95" customHeight="1" x14ac:dyDescent="0.2">
      <c r="A584" s="4" t="s">
        <v>304</v>
      </c>
      <c r="B584" s="5">
        <v>0</v>
      </c>
      <c r="C584" s="5">
        <v>0</v>
      </c>
      <c r="D584" s="7">
        <v>0</v>
      </c>
    </row>
    <row r="585" spans="1:4" ht="14.1" customHeight="1" x14ac:dyDescent="0.2">
      <c r="A585" s="4" t="s">
        <v>319</v>
      </c>
      <c r="B585" s="5">
        <f>SUM(B586:B587)</f>
        <v>-5.8846999999999952</v>
      </c>
      <c r="C585" s="5">
        <f>SUM(C586:C587)</f>
        <v>1.9483999999999999</v>
      </c>
      <c r="D585" s="7">
        <f>SUM(D586:D587)</f>
        <v>-65.946899999999999</v>
      </c>
    </row>
    <row r="586" spans="1:4" ht="12.95" customHeight="1" x14ac:dyDescent="0.2">
      <c r="A586" s="4" t="s">
        <v>300</v>
      </c>
      <c r="B586" s="5">
        <v>0</v>
      </c>
      <c r="C586" s="5">
        <v>0</v>
      </c>
      <c r="D586" s="7">
        <v>0</v>
      </c>
    </row>
    <row r="587" spans="1:4" ht="12.95" customHeight="1" x14ac:dyDescent="0.2">
      <c r="A587" s="4" t="s">
        <v>304</v>
      </c>
      <c r="B587" s="5">
        <v>-5.8846999999999952</v>
      </c>
      <c r="C587" s="5">
        <v>1.9483999999999999</v>
      </c>
      <c r="D587" s="7">
        <v>-65.946899999999999</v>
      </c>
    </row>
    <row r="588" spans="1:4" ht="14.1" customHeight="1" x14ac:dyDescent="0.2">
      <c r="A588" s="4" t="s">
        <v>320</v>
      </c>
      <c r="B588" s="5">
        <f>SUM(B589:B590)</f>
        <v>28.594599999999993</v>
      </c>
      <c r="C588" s="5">
        <f>SUM(C589:C590)</f>
        <v>1.6307</v>
      </c>
      <c r="D588" s="7">
        <f t="shared" ref="D588" si="155">SUM(D589:D590)</f>
        <v>-104.4639</v>
      </c>
    </row>
    <row r="589" spans="1:4" ht="12.95" customHeight="1" x14ac:dyDescent="0.2">
      <c r="A589" s="4" t="s">
        <v>300</v>
      </c>
      <c r="B589" s="5">
        <v>0</v>
      </c>
      <c r="C589" s="5">
        <v>0</v>
      </c>
      <c r="D589" s="7">
        <v>0</v>
      </c>
    </row>
    <row r="590" spans="1:4" ht="12.95" customHeight="1" x14ac:dyDescent="0.2">
      <c r="A590" s="4" t="s">
        <v>304</v>
      </c>
      <c r="B590" s="5">
        <f>SUM(B591:B592)</f>
        <v>28.594599999999993</v>
      </c>
      <c r="C590" s="5">
        <f>SUM(C591:C592)</f>
        <v>1.6307</v>
      </c>
      <c r="D590" s="7">
        <f t="shared" ref="D590" si="156">SUM(D591:D592)</f>
        <v>-104.4639</v>
      </c>
    </row>
    <row r="591" spans="1:4" ht="12.95" customHeight="1" x14ac:dyDescent="0.2">
      <c r="A591" s="4" t="s">
        <v>257</v>
      </c>
      <c r="B591" s="5">
        <v>-27.9009</v>
      </c>
      <c r="C591" s="5">
        <v>5.1082999999999998</v>
      </c>
      <c r="D591" s="7">
        <v>-116.21079999999999</v>
      </c>
    </row>
    <row r="592" spans="1:4" ht="12.95" customHeight="1" x14ac:dyDescent="0.2">
      <c r="A592" s="4" t="s">
        <v>258</v>
      </c>
      <c r="B592" s="5">
        <v>56.495499999999993</v>
      </c>
      <c r="C592" s="5">
        <v>-3.4775999999999998</v>
      </c>
      <c r="D592" s="7">
        <v>11.746900000000004</v>
      </c>
    </row>
    <row r="593" spans="1:4" ht="14.1" customHeight="1" x14ac:dyDescent="0.2">
      <c r="A593" s="4" t="s">
        <v>321</v>
      </c>
      <c r="B593" s="5">
        <f>SUM(B594:B595)</f>
        <v>-91.699999999999989</v>
      </c>
      <c r="C593" s="5">
        <f>SUM(C594:C595)</f>
        <v>-1027.3</v>
      </c>
      <c r="D593" s="7">
        <f t="shared" ref="D593" si="157">SUM(D594:D595)</f>
        <v>-97.199999999999989</v>
      </c>
    </row>
    <row r="594" spans="1:4" ht="12.95" customHeight="1" x14ac:dyDescent="0.2">
      <c r="A594" s="4" t="s">
        <v>300</v>
      </c>
      <c r="B594" s="5">
        <v>0</v>
      </c>
      <c r="C594" s="5">
        <v>0</v>
      </c>
      <c r="D594" s="7">
        <v>0</v>
      </c>
    </row>
    <row r="595" spans="1:4" ht="12.95" customHeight="1" x14ac:dyDescent="0.2">
      <c r="A595" s="4" t="s">
        <v>304</v>
      </c>
      <c r="B595" s="5">
        <f>SUM(B596:B600)</f>
        <v>-91.699999999999989</v>
      </c>
      <c r="C595" s="5">
        <f>SUM(C596:C600)</f>
        <v>-1027.3</v>
      </c>
      <c r="D595" s="7">
        <f t="shared" ref="D595" si="158">SUM(D596:D600)</f>
        <v>-97.199999999999989</v>
      </c>
    </row>
    <row r="596" spans="1:4" ht="12.95" customHeight="1" x14ac:dyDescent="0.2">
      <c r="A596" s="4" t="s">
        <v>322</v>
      </c>
      <c r="B596" s="5">
        <v>0</v>
      </c>
      <c r="C596" s="5">
        <v>0</v>
      </c>
      <c r="D596" s="7">
        <v>0</v>
      </c>
    </row>
    <row r="597" spans="1:4" ht="12.95" customHeight="1" x14ac:dyDescent="0.2">
      <c r="A597" s="4" t="s">
        <v>301</v>
      </c>
      <c r="B597" s="5">
        <v>-18.399999999999999</v>
      </c>
      <c r="C597" s="5">
        <v>-1026.8</v>
      </c>
      <c r="D597" s="7">
        <v>-9.6</v>
      </c>
    </row>
    <row r="598" spans="1:4" ht="12.95" customHeight="1" x14ac:dyDescent="0.2">
      <c r="A598" s="4" t="s">
        <v>302</v>
      </c>
      <c r="B598" s="5">
        <v>0</v>
      </c>
      <c r="C598" s="5">
        <v>0</v>
      </c>
      <c r="D598" s="7">
        <v>0</v>
      </c>
    </row>
    <row r="599" spans="1:4" ht="12.95" customHeight="1" x14ac:dyDescent="0.2">
      <c r="A599" s="4" t="s">
        <v>259</v>
      </c>
      <c r="B599" s="5">
        <v>-53.7</v>
      </c>
      <c r="C599" s="5">
        <v>-0.5</v>
      </c>
      <c r="D599" s="7">
        <v>-87.199999999999989</v>
      </c>
    </row>
    <row r="600" spans="1:4" ht="12.95" customHeight="1" x14ac:dyDescent="0.2">
      <c r="A600" s="4" t="s">
        <v>303</v>
      </c>
      <c r="B600" s="5">
        <v>-19.600000000000001</v>
      </c>
      <c r="C600" s="5">
        <v>0</v>
      </c>
      <c r="D600" s="7">
        <v>-0.4</v>
      </c>
    </row>
    <row r="601" spans="1:4" ht="14.1" customHeight="1" x14ac:dyDescent="0.2">
      <c r="A601" s="4" t="s">
        <v>323</v>
      </c>
      <c r="B601" s="19">
        <f>SUM(B602+B616+B667+B679)</f>
        <v>2768.7411999999999</v>
      </c>
      <c r="C601" s="19">
        <f>SUM(C602+C616+C667+C679)</f>
        <v>-3748.2544000000012</v>
      </c>
      <c r="D601" s="20">
        <f>SUM(D602+D616+D667+D679)</f>
        <v>1227.9830000000002</v>
      </c>
    </row>
    <row r="602" spans="1:4" ht="14.1" customHeight="1" x14ac:dyDescent="0.2">
      <c r="A602" s="4" t="s">
        <v>324</v>
      </c>
      <c r="B602" s="5">
        <f t="shared" ref="B602:D602" si="159">SUM(B603:B604)</f>
        <v>224.5</v>
      </c>
      <c r="C602" s="5">
        <f t="shared" si="159"/>
        <v>194.4</v>
      </c>
      <c r="D602" s="7">
        <f t="shared" si="159"/>
        <v>-98.6</v>
      </c>
    </row>
    <row r="603" spans="1:4" ht="14.1" customHeight="1" x14ac:dyDescent="0.2">
      <c r="A603" s="4" t="s">
        <v>325</v>
      </c>
      <c r="B603" s="5">
        <v>0</v>
      </c>
      <c r="C603" s="5">
        <v>0</v>
      </c>
      <c r="D603" s="7">
        <v>0</v>
      </c>
    </row>
    <row r="604" spans="1:4" ht="14.1" customHeight="1" x14ac:dyDescent="0.2">
      <c r="A604" s="4" t="s">
        <v>326</v>
      </c>
      <c r="B604" s="5">
        <f>SUM(B605+B610)</f>
        <v>224.5</v>
      </c>
      <c r="C604" s="5">
        <f>SUM(C605+C610)</f>
        <v>194.4</v>
      </c>
      <c r="D604" s="7">
        <f>SUM(D605+D610)</f>
        <v>-98.6</v>
      </c>
    </row>
    <row r="605" spans="1:4" ht="12.95" customHeight="1" x14ac:dyDescent="0.2">
      <c r="A605" s="4" t="s">
        <v>300</v>
      </c>
      <c r="B605" s="5">
        <f>SUM(B606:B609)</f>
        <v>103</v>
      </c>
      <c r="C605" s="5">
        <f>SUM(C606:C609)</f>
        <v>124.9</v>
      </c>
      <c r="D605" s="7">
        <f>SUM(D606:D609)</f>
        <v>4.5</v>
      </c>
    </row>
    <row r="606" spans="1:4" ht="12.95" customHeight="1" x14ac:dyDescent="0.2">
      <c r="A606" s="4" t="s">
        <v>301</v>
      </c>
      <c r="B606" s="5">
        <v>129.6</v>
      </c>
      <c r="C606" s="5">
        <v>97.2</v>
      </c>
      <c r="D606" s="7">
        <v>10.4</v>
      </c>
    </row>
    <row r="607" spans="1:4" ht="12.95" customHeight="1" x14ac:dyDescent="0.2">
      <c r="A607" s="4" t="s">
        <v>302</v>
      </c>
      <c r="B607" s="5">
        <v>0</v>
      </c>
      <c r="C607" s="5">
        <v>0</v>
      </c>
      <c r="D607" s="7">
        <v>0</v>
      </c>
    </row>
    <row r="608" spans="1:4" ht="12.95" customHeight="1" x14ac:dyDescent="0.2">
      <c r="A608" s="4" t="s">
        <v>259</v>
      </c>
      <c r="B608" s="5">
        <v>3.8</v>
      </c>
      <c r="C608" s="5">
        <v>27.7</v>
      </c>
      <c r="D608" s="7">
        <v>-47.1</v>
      </c>
    </row>
    <row r="609" spans="1:4" ht="12.95" customHeight="1" x14ac:dyDescent="0.2">
      <c r="A609" s="4" t="s">
        <v>303</v>
      </c>
      <c r="B609" s="5">
        <v>-30.4</v>
      </c>
      <c r="C609" s="5">
        <v>0</v>
      </c>
      <c r="D609" s="7">
        <v>41.2</v>
      </c>
    </row>
    <row r="610" spans="1:4" ht="12.95" customHeight="1" x14ac:dyDescent="0.2">
      <c r="A610" s="4" t="s">
        <v>304</v>
      </c>
      <c r="B610" s="5">
        <f>SUM(B611:B615)</f>
        <v>121.5</v>
      </c>
      <c r="C610" s="5">
        <f>SUM(C611:C615)</f>
        <v>69.5</v>
      </c>
      <c r="D610" s="7">
        <f>SUM(D611:D615)</f>
        <v>-103.1</v>
      </c>
    </row>
    <row r="611" spans="1:4" ht="12.95" customHeight="1" x14ac:dyDescent="0.2">
      <c r="A611" s="4" t="s">
        <v>301</v>
      </c>
      <c r="B611" s="5">
        <v>99.6</v>
      </c>
      <c r="C611" s="5">
        <v>63.2</v>
      </c>
      <c r="D611" s="7">
        <v>15.2</v>
      </c>
    </row>
    <row r="612" spans="1:4" ht="12.95" customHeight="1" x14ac:dyDescent="0.2">
      <c r="A612" s="4" t="s">
        <v>302</v>
      </c>
      <c r="B612" s="5">
        <v>0</v>
      </c>
      <c r="C612" s="5">
        <v>0</v>
      </c>
      <c r="D612" s="7">
        <v>0</v>
      </c>
    </row>
    <row r="613" spans="1:4" ht="12.95" customHeight="1" x14ac:dyDescent="0.2">
      <c r="A613" s="4" t="s">
        <v>407</v>
      </c>
      <c r="B613" s="5"/>
      <c r="C613" s="5"/>
      <c r="D613" s="7"/>
    </row>
    <row r="614" spans="1:4" ht="13.15" customHeight="1" x14ac:dyDescent="0.2">
      <c r="A614" s="4" t="s">
        <v>259</v>
      </c>
      <c r="B614" s="5">
        <v>0.30000000000000004</v>
      </c>
      <c r="C614" s="5">
        <v>6.3000000000000007</v>
      </c>
      <c r="D614" s="7">
        <v>-192.7</v>
      </c>
    </row>
    <row r="615" spans="1:4" ht="13.15" customHeight="1" x14ac:dyDescent="0.2">
      <c r="A615" s="4" t="s">
        <v>303</v>
      </c>
      <c r="B615" s="5">
        <v>21.6</v>
      </c>
      <c r="C615" s="5">
        <v>0</v>
      </c>
      <c r="D615" s="7">
        <v>74.400000000000006</v>
      </c>
    </row>
    <row r="616" spans="1:4" ht="13.15" customHeight="1" x14ac:dyDescent="0.2">
      <c r="A616" s="4" t="s">
        <v>327</v>
      </c>
      <c r="B616" s="5">
        <f>SUM(B617+B623+B635+B645)</f>
        <v>2092.2631000000001</v>
      </c>
      <c r="C616" s="5">
        <f>SUM(C617+C623+C635+C645)</f>
        <v>-690.30080000000044</v>
      </c>
      <c r="D616" s="7">
        <f>SUM(D617+D623+D635+D645)</f>
        <v>2276.5482999999999</v>
      </c>
    </row>
    <row r="617" spans="1:4" ht="13.15" customHeight="1" x14ac:dyDescent="0.2">
      <c r="A617" s="4" t="s">
        <v>328</v>
      </c>
      <c r="B617" s="5">
        <f>SUM(B618)</f>
        <v>0</v>
      </c>
      <c r="C617" s="5">
        <f>SUM(C618)</f>
        <v>0</v>
      </c>
      <c r="D617" s="7">
        <f t="shared" ref="B617:D619" si="160">SUM(D618)</f>
        <v>0</v>
      </c>
    </row>
    <row r="618" spans="1:4" ht="13.15" customHeight="1" x14ac:dyDescent="0.2">
      <c r="A618" s="4" t="s">
        <v>329</v>
      </c>
      <c r="B618" s="5">
        <f>SUM(B619)</f>
        <v>0</v>
      </c>
      <c r="C618" s="5">
        <f>SUM(C619)</f>
        <v>0</v>
      </c>
      <c r="D618" s="7">
        <f t="shared" si="160"/>
        <v>0</v>
      </c>
    </row>
    <row r="619" spans="1:4" ht="13.15" customHeight="1" x14ac:dyDescent="0.2">
      <c r="A619" s="4" t="s">
        <v>330</v>
      </c>
      <c r="B619" s="5">
        <f t="shared" si="160"/>
        <v>0</v>
      </c>
      <c r="C619" s="5">
        <f t="shared" si="160"/>
        <v>0</v>
      </c>
      <c r="D619" s="7">
        <f t="shared" si="160"/>
        <v>0</v>
      </c>
    </row>
    <row r="620" spans="1:4" ht="13.15" customHeight="1" x14ac:dyDescent="0.2">
      <c r="A620" s="4" t="s">
        <v>331</v>
      </c>
      <c r="B620" s="5">
        <f t="shared" ref="B620:D620" si="161">SUM(B621:B622)</f>
        <v>0</v>
      </c>
      <c r="C620" s="5">
        <f t="shared" si="161"/>
        <v>0</v>
      </c>
      <c r="D620" s="7">
        <f t="shared" si="161"/>
        <v>0</v>
      </c>
    </row>
    <row r="621" spans="1:4" ht="13.15" customHeight="1" x14ac:dyDescent="0.2">
      <c r="A621" s="4" t="s">
        <v>332</v>
      </c>
      <c r="B621" s="5">
        <v>0</v>
      </c>
      <c r="C621" s="5">
        <v>0</v>
      </c>
      <c r="D621" s="7">
        <v>0</v>
      </c>
    </row>
    <row r="622" spans="1:4" ht="13.15" customHeight="1" x14ac:dyDescent="0.2">
      <c r="A622" s="4" t="s">
        <v>333</v>
      </c>
      <c r="B622" s="5">
        <v>0</v>
      </c>
      <c r="C622" s="5">
        <v>0</v>
      </c>
      <c r="D622" s="7">
        <v>0</v>
      </c>
    </row>
    <row r="623" spans="1:4" ht="13.15" customHeight="1" x14ac:dyDescent="0.2">
      <c r="A623" s="10" t="s">
        <v>334</v>
      </c>
      <c r="B623" s="5">
        <f>SUM(B624)</f>
        <v>241.25999999999993</v>
      </c>
      <c r="C623" s="5">
        <f>SUM(C624)</f>
        <v>401.43999999999994</v>
      </c>
      <c r="D623" s="7">
        <f t="shared" ref="D623" si="162">SUM(D624)</f>
        <v>423.45999999999992</v>
      </c>
    </row>
    <row r="624" spans="1:4" ht="13.15" customHeight="1" x14ac:dyDescent="0.2">
      <c r="A624" s="4" t="s">
        <v>300</v>
      </c>
      <c r="B624" s="5">
        <f t="shared" ref="B624:C624" si="163">SUM(B625+B630)</f>
        <v>241.25999999999993</v>
      </c>
      <c r="C624" s="5">
        <f t="shared" si="163"/>
        <v>401.43999999999994</v>
      </c>
      <c r="D624" s="7">
        <f>SUM(D625+D630)</f>
        <v>423.45999999999992</v>
      </c>
    </row>
    <row r="625" spans="1:4" ht="13.15" customHeight="1" x14ac:dyDescent="0.2">
      <c r="A625" s="4" t="s">
        <v>330</v>
      </c>
      <c r="B625" s="5">
        <f>SUM(B626)</f>
        <v>703.54</v>
      </c>
      <c r="C625" s="5">
        <f>SUM(C626)</f>
        <v>950.95999999999992</v>
      </c>
      <c r="D625" s="7">
        <f>SUM(D626)</f>
        <v>878.28</v>
      </c>
    </row>
    <row r="626" spans="1:4" ht="13.15" customHeight="1" x14ac:dyDescent="0.2">
      <c r="A626" s="4" t="s">
        <v>331</v>
      </c>
      <c r="B626" s="5">
        <f>SUM(B627:B629)</f>
        <v>703.54</v>
      </c>
      <c r="C626" s="5">
        <f>SUM(C627:C629)</f>
        <v>950.95999999999992</v>
      </c>
      <c r="D626" s="7">
        <f>SUM(D627:D629)</f>
        <v>878.28</v>
      </c>
    </row>
    <row r="627" spans="1:4" ht="13.15" customHeight="1" x14ac:dyDescent="0.2">
      <c r="A627" s="11" t="s">
        <v>335</v>
      </c>
      <c r="B627" s="5">
        <v>703.38</v>
      </c>
      <c r="C627" s="5">
        <v>903.68999999999994</v>
      </c>
      <c r="D627" s="7">
        <v>878.28</v>
      </c>
    </row>
    <row r="628" spans="1:4" ht="13.15" customHeight="1" x14ac:dyDescent="0.2">
      <c r="A628" s="4" t="s">
        <v>336</v>
      </c>
      <c r="B628" s="5">
        <v>0.16</v>
      </c>
      <c r="C628" s="5">
        <v>0</v>
      </c>
      <c r="D628" s="7">
        <v>0</v>
      </c>
    </row>
    <row r="629" spans="1:4" ht="13.15" customHeight="1" x14ac:dyDescent="0.2">
      <c r="A629" s="4" t="s">
        <v>337</v>
      </c>
      <c r="B629" s="5">
        <v>0</v>
      </c>
      <c r="C629" s="5">
        <v>47.27</v>
      </c>
      <c r="D629" s="7">
        <v>0</v>
      </c>
    </row>
    <row r="630" spans="1:4" ht="13.15" customHeight="1" x14ac:dyDescent="0.2">
      <c r="A630" s="4" t="s">
        <v>338</v>
      </c>
      <c r="B630" s="5">
        <f>SUM(B631)</f>
        <v>-462.28000000000003</v>
      </c>
      <c r="C630" s="5">
        <f>SUM(C631)</f>
        <v>-549.52</v>
      </c>
      <c r="D630" s="7">
        <f t="shared" ref="D630" si="164">SUM(D631)</f>
        <v>-454.82000000000005</v>
      </c>
    </row>
    <row r="631" spans="1:4" ht="13.15" customHeight="1" x14ac:dyDescent="0.2">
      <c r="A631" s="4" t="s">
        <v>331</v>
      </c>
      <c r="B631" s="5">
        <f>SUM(B632:B634)</f>
        <v>-462.28000000000003</v>
      </c>
      <c r="C631" s="5">
        <f>SUM(C632:C634)</f>
        <v>-549.52</v>
      </c>
      <c r="D631" s="7">
        <f t="shared" ref="D631" si="165">SUM(D632:D634)</f>
        <v>-454.82000000000005</v>
      </c>
    </row>
    <row r="632" spans="1:4" ht="13.15" customHeight="1" x14ac:dyDescent="0.2">
      <c r="A632" s="11" t="s">
        <v>335</v>
      </c>
      <c r="B632" s="5">
        <v>-294.22000000000003</v>
      </c>
      <c r="C632" s="5">
        <v>-352.35</v>
      </c>
      <c r="D632" s="7">
        <v>-343.86</v>
      </c>
    </row>
    <row r="633" spans="1:4" ht="13.15" customHeight="1" x14ac:dyDescent="0.2">
      <c r="A633" s="4" t="s">
        <v>336</v>
      </c>
      <c r="B633" s="5">
        <v>-22.630000000000003</v>
      </c>
      <c r="C633" s="5">
        <v>-19.009999999999998</v>
      </c>
      <c r="D633" s="7">
        <v>-15.75</v>
      </c>
    </row>
    <row r="634" spans="1:4" ht="13.15" customHeight="1" x14ac:dyDescent="0.2">
      <c r="A634" s="4" t="s">
        <v>337</v>
      </c>
      <c r="B634" s="5">
        <v>-145.43</v>
      </c>
      <c r="C634" s="5">
        <v>-178.16000000000003</v>
      </c>
      <c r="D634" s="7">
        <v>-95.210000000000008</v>
      </c>
    </row>
    <row r="635" spans="1:4" ht="13.15" customHeight="1" x14ac:dyDescent="0.2">
      <c r="A635" s="4" t="s">
        <v>339</v>
      </c>
      <c r="B635" s="5">
        <f>SUM(B636+B641)</f>
        <v>991.40499999999997</v>
      </c>
      <c r="C635" s="5">
        <f>SUM(C636+C641)</f>
        <v>-1081.2531000000004</v>
      </c>
      <c r="D635" s="7">
        <f t="shared" ref="D635" si="166">SUM(D636+D641)</f>
        <v>2068.8541</v>
      </c>
    </row>
    <row r="636" spans="1:4" ht="13.15" customHeight="1" x14ac:dyDescent="0.2">
      <c r="A636" s="4" t="s">
        <v>300</v>
      </c>
      <c r="B636" s="5">
        <f>SUM(B637)</f>
        <v>101.26939999999996</v>
      </c>
      <c r="C636" s="5">
        <f>SUM(C637)</f>
        <v>503.73829999999998</v>
      </c>
      <c r="D636" s="7">
        <f t="shared" ref="B636:D637" si="167">SUM(D637)</f>
        <v>268.92449999999997</v>
      </c>
    </row>
    <row r="637" spans="1:4" ht="13.15" customHeight="1" x14ac:dyDescent="0.2">
      <c r="A637" s="4" t="s">
        <v>330</v>
      </c>
      <c r="B637" s="5">
        <f t="shared" si="167"/>
        <v>101.26939999999996</v>
      </c>
      <c r="C637" s="5">
        <f t="shared" si="167"/>
        <v>503.73829999999998</v>
      </c>
      <c r="D637" s="7">
        <f t="shared" si="167"/>
        <v>268.92449999999997</v>
      </c>
    </row>
    <row r="638" spans="1:4" ht="13.15" customHeight="1" x14ac:dyDescent="0.2">
      <c r="A638" s="4" t="s">
        <v>331</v>
      </c>
      <c r="B638" s="5">
        <f>SUM(B639:B640)</f>
        <v>101.26939999999996</v>
      </c>
      <c r="C638" s="5">
        <f>SUM(C639:C640)</f>
        <v>503.73829999999998</v>
      </c>
      <c r="D638" s="7">
        <f t="shared" ref="D638" si="168">SUM(D639:D640)</f>
        <v>268.92449999999997</v>
      </c>
    </row>
    <row r="639" spans="1:4" ht="13.15" customHeight="1" x14ac:dyDescent="0.2">
      <c r="A639" s="4" t="s">
        <v>340</v>
      </c>
      <c r="B639" s="5">
        <v>285.56559999999996</v>
      </c>
      <c r="C639" s="5">
        <v>622.09199999999998</v>
      </c>
      <c r="D639" s="7">
        <v>317.91099999999994</v>
      </c>
    </row>
    <row r="640" spans="1:4" ht="13.15" customHeight="1" x14ac:dyDescent="0.2">
      <c r="A640" s="4" t="s">
        <v>341</v>
      </c>
      <c r="B640" s="5">
        <v>-184.2962</v>
      </c>
      <c r="C640" s="5">
        <v>-118.3537</v>
      </c>
      <c r="D640" s="7">
        <v>-48.986500000000007</v>
      </c>
    </row>
    <row r="641" spans="1:4" ht="13.15" customHeight="1" x14ac:dyDescent="0.2">
      <c r="A641" s="4" t="s">
        <v>304</v>
      </c>
      <c r="B641" s="5">
        <f>SUM(B642)</f>
        <v>890.13560000000007</v>
      </c>
      <c r="C641" s="5">
        <f>SUM(C642)</f>
        <v>-1584.9914000000003</v>
      </c>
      <c r="D641" s="7">
        <f t="shared" ref="D641" si="169">SUM(D642)</f>
        <v>1799.9295999999999</v>
      </c>
    </row>
    <row r="642" spans="1:4" ht="13.15" customHeight="1" x14ac:dyDescent="0.2">
      <c r="A642" s="4" t="s">
        <v>286</v>
      </c>
      <c r="B642" s="5">
        <f>SUM(B643:B644)</f>
        <v>890.13560000000007</v>
      </c>
      <c r="C642" s="5">
        <f>SUM(C643:C644)</f>
        <v>-1584.9914000000003</v>
      </c>
      <c r="D642" s="7">
        <f t="shared" ref="D642" si="170">SUM(D643:D644)</f>
        <v>1799.9295999999999</v>
      </c>
    </row>
    <row r="643" spans="1:4" ht="13.15" customHeight="1" x14ac:dyDescent="0.2">
      <c r="A643" s="4" t="s">
        <v>342</v>
      </c>
      <c r="B643" s="5">
        <v>501.42680000000007</v>
      </c>
      <c r="C643" s="5">
        <v>-1174.8970000000002</v>
      </c>
      <c r="D643" s="7">
        <v>1645.2996000000001</v>
      </c>
    </row>
    <row r="644" spans="1:4" ht="13.15" customHeight="1" x14ac:dyDescent="0.2">
      <c r="A644" s="4" t="s">
        <v>343</v>
      </c>
      <c r="B644" s="5">
        <v>388.7088</v>
      </c>
      <c r="C644" s="5">
        <v>-410.09440000000006</v>
      </c>
      <c r="D644" s="7">
        <v>154.63</v>
      </c>
    </row>
    <row r="645" spans="1:4" ht="13.15" customHeight="1" x14ac:dyDescent="0.2">
      <c r="A645" s="4" t="s">
        <v>344</v>
      </c>
      <c r="B645" s="5">
        <f>SUM(B646+B661)</f>
        <v>859.59809999999993</v>
      </c>
      <c r="C645" s="5">
        <f>SUM(C646+C661)</f>
        <v>-10.487699999999995</v>
      </c>
      <c r="D645" s="7">
        <f t="shared" ref="D645" si="171">SUM(D646+D661)</f>
        <v>-215.76579999999996</v>
      </c>
    </row>
    <row r="646" spans="1:4" ht="13.15" customHeight="1" x14ac:dyDescent="0.2">
      <c r="A646" s="4" t="s">
        <v>300</v>
      </c>
      <c r="B646" s="5">
        <f>SUM(B647+B654)</f>
        <v>776.19219999999996</v>
      </c>
      <c r="C646" s="5">
        <f>SUM(C647+C654)</f>
        <v>-6.8200999999999947</v>
      </c>
      <c r="D646" s="7">
        <f t="shared" ref="D646" si="172">SUM(D647+D654)</f>
        <v>-180.45539999999997</v>
      </c>
    </row>
    <row r="647" spans="1:4" ht="13.15" customHeight="1" x14ac:dyDescent="0.2">
      <c r="A647" s="4" t="s">
        <v>330</v>
      </c>
      <c r="B647" s="5">
        <f>SUM(B648)</f>
        <v>779.09219999999993</v>
      </c>
      <c r="C647" s="5">
        <f>SUM(C648)</f>
        <v>5.869900000000003</v>
      </c>
      <c r="D647" s="7">
        <f t="shared" ref="D647" si="173">SUM(D648)</f>
        <v>-178.18539999999996</v>
      </c>
    </row>
    <row r="648" spans="1:4" ht="13.15" customHeight="1" x14ac:dyDescent="0.2">
      <c r="A648" s="4" t="s">
        <v>331</v>
      </c>
      <c r="B648" s="5">
        <f>SUM(B649:B650)</f>
        <v>779.09219999999993</v>
      </c>
      <c r="C648" s="5">
        <f>SUM(C649:C650)</f>
        <v>5.869900000000003</v>
      </c>
      <c r="D648" s="7">
        <f>SUM(D649:D650)</f>
        <v>-178.18539999999996</v>
      </c>
    </row>
    <row r="649" spans="1:4" ht="13.15" customHeight="1" x14ac:dyDescent="0.2">
      <c r="A649" s="4" t="s">
        <v>345</v>
      </c>
      <c r="B649" s="5">
        <v>779.09219999999993</v>
      </c>
      <c r="C649" s="5">
        <v>5.869900000000003</v>
      </c>
      <c r="D649" s="7">
        <v>-178.18539999999996</v>
      </c>
    </row>
    <row r="650" spans="1:4" ht="13.15" customHeight="1" x14ac:dyDescent="0.2">
      <c r="A650" s="4" t="s">
        <v>346</v>
      </c>
      <c r="B650" s="5">
        <f>SUM(B651:B653)</f>
        <v>0</v>
      </c>
      <c r="C650" s="5">
        <f>SUM(C651:C653)</f>
        <v>0</v>
      </c>
      <c r="D650" s="7">
        <f t="shared" ref="D650" si="174">SUM(D651:D653)</f>
        <v>0</v>
      </c>
    </row>
    <row r="651" spans="1:4" ht="13.15" customHeight="1" x14ac:dyDescent="0.2">
      <c r="A651" s="4" t="s">
        <v>347</v>
      </c>
      <c r="B651" s="5">
        <v>0</v>
      </c>
      <c r="C651" s="5">
        <v>0</v>
      </c>
      <c r="D651" s="7">
        <v>0</v>
      </c>
    </row>
    <row r="652" spans="1:4" ht="13.15" customHeight="1" x14ac:dyDescent="0.2">
      <c r="A652" s="4" t="s">
        <v>349</v>
      </c>
      <c r="B652" s="5">
        <v>0</v>
      </c>
      <c r="C652" s="5">
        <v>0</v>
      </c>
      <c r="D652" s="7">
        <v>0</v>
      </c>
    </row>
    <row r="653" spans="1:4" ht="13.15" customHeight="1" x14ac:dyDescent="0.2">
      <c r="A653" s="4" t="s">
        <v>350</v>
      </c>
      <c r="B653" s="5">
        <v>0</v>
      </c>
      <c r="C653" s="5">
        <v>0</v>
      </c>
      <c r="D653" s="7">
        <v>0</v>
      </c>
    </row>
    <row r="654" spans="1:4" ht="13.15" customHeight="1" x14ac:dyDescent="0.2">
      <c r="A654" s="4" t="s">
        <v>348</v>
      </c>
      <c r="B654" s="5">
        <f>SUM(B655)</f>
        <v>-2.9</v>
      </c>
      <c r="C654" s="5">
        <f>SUM(C655)</f>
        <v>-12.689999999999998</v>
      </c>
      <c r="D654" s="7">
        <f t="shared" ref="D654" si="175">SUM(D655)</f>
        <v>-2.2699999999999996</v>
      </c>
    </row>
    <row r="655" spans="1:4" ht="13.15" customHeight="1" x14ac:dyDescent="0.2">
      <c r="A655" s="4" t="s">
        <v>331</v>
      </c>
      <c r="B655" s="5">
        <f>SUM(B656:B657)</f>
        <v>-2.9</v>
      </c>
      <c r="C655" s="5">
        <f>SUM(C656:C657)</f>
        <v>-12.689999999999998</v>
      </c>
      <c r="D655" s="7">
        <f t="shared" ref="D655" si="176">SUM(D656:D657)</f>
        <v>-2.2699999999999996</v>
      </c>
    </row>
    <row r="656" spans="1:4" ht="13.15" customHeight="1" x14ac:dyDescent="0.2">
      <c r="A656" s="4" t="s">
        <v>345</v>
      </c>
      <c r="B656" s="5">
        <v>0</v>
      </c>
      <c r="C656" s="5">
        <v>0</v>
      </c>
      <c r="D656" s="7">
        <v>0</v>
      </c>
    </row>
    <row r="657" spans="1:4" ht="13.15" customHeight="1" x14ac:dyDescent="0.2">
      <c r="A657" s="4" t="s">
        <v>346</v>
      </c>
      <c r="B657" s="5">
        <f>SUM(B658:B660)</f>
        <v>-2.9</v>
      </c>
      <c r="C657" s="5">
        <f>SUM(C658:C660)</f>
        <v>-12.689999999999998</v>
      </c>
      <c r="D657" s="7">
        <f t="shared" ref="D657" si="177">SUM(D658:D660)</f>
        <v>-2.2699999999999996</v>
      </c>
    </row>
    <row r="658" spans="1:4" ht="13.15" customHeight="1" x14ac:dyDescent="0.2">
      <c r="A658" s="4" t="s">
        <v>347</v>
      </c>
      <c r="B658" s="5">
        <v>-2.9</v>
      </c>
      <c r="C658" s="5">
        <v>-12.689999999999998</v>
      </c>
      <c r="D658" s="7">
        <v>-2.2699999999999996</v>
      </c>
    </row>
    <row r="659" spans="1:4" ht="13.15" customHeight="1" x14ac:dyDescent="0.2">
      <c r="A659" s="4" t="s">
        <v>349</v>
      </c>
      <c r="B659" s="5">
        <v>0</v>
      </c>
      <c r="C659" s="5">
        <v>0</v>
      </c>
      <c r="D659" s="7">
        <v>0</v>
      </c>
    </row>
    <row r="660" spans="1:4" ht="13.15" customHeight="1" x14ac:dyDescent="0.2">
      <c r="A660" s="4" t="s">
        <v>350</v>
      </c>
      <c r="B660" s="5">
        <v>0</v>
      </c>
      <c r="C660" s="5">
        <v>0</v>
      </c>
      <c r="D660" s="7">
        <v>0</v>
      </c>
    </row>
    <row r="661" spans="1:4" ht="13.15" customHeight="1" x14ac:dyDescent="0.2">
      <c r="A661" s="4" t="s">
        <v>304</v>
      </c>
      <c r="B661" s="5">
        <f>SUM(B662)</f>
        <v>83.405899999999988</v>
      </c>
      <c r="C661" s="5">
        <f>SUM(C662)</f>
        <v>-3.6676000000000002</v>
      </c>
      <c r="D661" s="7">
        <f t="shared" ref="D661" si="178">SUM(D662)</f>
        <v>-35.310399999999994</v>
      </c>
    </row>
    <row r="662" spans="1:4" ht="13.15" customHeight="1" x14ac:dyDescent="0.2">
      <c r="A662" s="4" t="s">
        <v>286</v>
      </c>
      <c r="B662" s="5">
        <f>SUM(B663:B666)</f>
        <v>83.405899999999988</v>
      </c>
      <c r="C662" s="5">
        <f>SUM(C663:C666)</f>
        <v>-3.6676000000000002</v>
      </c>
      <c r="D662" s="7">
        <f t="shared" ref="D662" si="179">SUM(D663:D666)</f>
        <v>-35.310399999999994</v>
      </c>
    </row>
    <row r="663" spans="1:4" ht="13.15" customHeight="1" x14ac:dyDescent="0.2">
      <c r="A663" s="4" t="s">
        <v>351</v>
      </c>
      <c r="B663" s="5">
        <v>80.123999999999995</v>
      </c>
      <c r="C663" s="5">
        <v>4.7220000000000004</v>
      </c>
      <c r="D663" s="7">
        <v>0.66320000000000001</v>
      </c>
    </row>
    <row r="664" spans="1:4" ht="13.15" customHeight="1" x14ac:dyDescent="0.2">
      <c r="A664" s="4" t="s">
        <v>352</v>
      </c>
      <c r="B664" s="5">
        <v>0</v>
      </c>
      <c r="C664" s="5">
        <v>0</v>
      </c>
      <c r="D664" s="7">
        <v>0</v>
      </c>
    </row>
    <row r="665" spans="1:4" ht="13.15" customHeight="1" x14ac:dyDescent="0.2">
      <c r="A665" s="4" t="s">
        <v>353</v>
      </c>
      <c r="B665" s="5">
        <v>-7.9303000000000008</v>
      </c>
      <c r="C665" s="5">
        <v>-11.424900000000001</v>
      </c>
      <c r="D665" s="7">
        <v>-36.179099999999998</v>
      </c>
    </row>
    <row r="666" spans="1:4" ht="13.15" customHeight="1" x14ac:dyDescent="0.2">
      <c r="A666" s="4" t="s">
        <v>354</v>
      </c>
      <c r="B666" s="5">
        <v>11.212199999999999</v>
      </c>
      <c r="C666" s="5">
        <v>3.0353000000000003</v>
      </c>
      <c r="D666" s="7">
        <v>0.20550000000000002</v>
      </c>
    </row>
    <row r="667" spans="1:4" ht="13.15" customHeight="1" x14ac:dyDescent="0.2">
      <c r="A667" s="4" t="s">
        <v>355</v>
      </c>
      <c r="B667" s="5">
        <f>SUM(B668+B669+B670+B678)</f>
        <v>399.72749999999996</v>
      </c>
      <c r="C667" s="5">
        <f>SUM(C668+C669+C670+C678)</f>
        <v>-3411.5867000000007</v>
      </c>
      <c r="D667" s="7">
        <f>SUM(D668+D669+D670+D678)</f>
        <v>-1020.1609</v>
      </c>
    </row>
    <row r="668" spans="1:4" ht="13.15" customHeight="1" x14ac:dyDescent="0.2">
      <c r="A668" s="4" t="s">
        <v>356</v>
      </c>
      <c r="B668" s="5">
        <v>-13.380800000000001</v>
      </c>
      <c r="C668" s="5">
        <v>9.7454000000000001</v>
      </c>
      <c r="D668" s="7">
        <v>0.88099999999999956</v>
      </c>
    </row>
    <row r="669" spans="1:4" ht="13.15" customHeight="1" x14ac:dyDescent="0.2">
      <c r="A669" s="4" t="s">
        <v>357</v>
      </c>
      <c r="B669" s="5">
        <v>0</v>
      </c>
      <c r="C669" s="5">
        <v>0</v>
      </c>
      <c r="D669" s="7">
        <v>0</v>
      </c>
    </row>
    <row r="670" spans="1:4" ht="13.15" customHeight="1" x14ac:dyDescent="0.2">
      <c r="A670" s="4" t="s">
        <v>358</v>
      </c>
      <c r="B670" s="5">
        <f>SUM(B671+B675)</f>
        <v>413.10829999999999</v>
      </c>
      <c r="C670" s="5">
        <f>SUM(C671+C675)</f>
        <v>-3421.3321000000005</v>
      </c>
      <c r="D670" s="7">
        <f t="shared" ref="D670" si="180">SUM(D671+D675)</f>
        <v>-1021.0418999999999</v>
      </c>
    </row>
    <row r="671" spans="1:4" ht="13.15" customHeight="1" x14ac:dyDescent="0.2">
      <c r="A671" s="4" t="s">
        <v>169</v>
      </c>
      <c r="B671" s="5">
        <f>SUM(B672:B673)</f>
        <v>861.91520000000003</v>
      </c>
      <c r="C671" s="5">
        <f>SUM(C672:C673)</f>
        <v>-2622.2577000000006</v>
      </c>
      <c r="D671" s="7">
        <f t="shared" ref="D671" si="181">SUM(D672:D673)</f>
        <v>143.84049999999999</v>
      </c>
    </row>
    <row r="672" spans="1:4" ht="13.15" customHeight="1" x14ac:dyDescent="0.2">
      <c r="A672" s="4" t="s">
        <v>314</v>
      </c>
      <c r="B672" s="5">
        <v>385.9162</v>
      </c>
      <c r="C672" s="5">
        <v>529.34299999999996</v>
      </c>
      <c r="D672" s="7">
        <v>235.13240000000002</v>
      </c>
    </row>
    <row r="673" spans="1:4" ht="13.15" customHeight="1" x14ac:dyDescent="0.2">
      <c r="A673" s="4" t="s">
        <v>315</v>
      </c>
      <c r="B673" s="5">
        <v>475.99900000000002</v>
      </c>
      <c r="C673" s="5">
        <v>-3151.6007000000004</v>
      </c>
      <c r="D673" s="7">
        <v>-91.291900000000027</v>
      </c>
    </row>
    <row r="674" spans="1:4" ht="12.95" customHeight="1" x14ac:dyDescent="0.2">
      <c r="A674" s="4" t="s">
        <v>407</v>
      </c>
      <c r="B674" s="5"/>
      <c r="C674" s="5"/>
      <c r="D674" s="7"/>
    </row>
    <row r="675" spans="1:4" ht="12.95" customHeight="1" x14ac:dyDescent="0.2">
      <c r="A675" s="4" t="s">
        <v>168</v>
      </c>
      <c r="B675" s="5">
        <f>SUM(B676:B677)</f>
        <v>-448.80690000000004</v>
      </c>
      <c r="C675" s="5">
        <f>SUM(C676:C677)</f>
        <v>-799.07439999999997</v>
      </c>
      <c r="D675" s="7">
        <f t="shared" ref="D675" si="182">SUM(D676:D677)</f>
        <v>-1164.8824</v>
      </c>
    </row>
    <row r="676" spans="1:4" ht="12.75" customHeight="1" x14ac:dyDescent="0.2">
      <c r="A676" s="4" t="s">
        <v>314</v>
      </c>
      <c r="B676" s="5">
        <v>28.356700000000004</v>
      </c>
      <c r="C676" s="5">
        <v>-424.00670000000002</v>
      </c>
      <c r="D676" s="7">
        <v>93.882300000000001</v>
      </c>
    </row>
    <row r="677" spans="1:4" ht="12.75" customHeight="1" x14ac:dyDescent="0.2">
      <c r="A677" s="4" t="s">
        <v>315</v>
      </c>
      <c r="B677" s="5">
        <v>-477.16360000000003</v>
      </c>
      <c r="C677" s="5">
        <v>-375.0677</v>
      </c>
      <c r="D677" s="7">
        <v>-1258.7646999999999</v>
      </c>
    </row>
    <row r="678" spans="1:4" ht="12.95" customHeight="1" x14ac:dyDescent="0.2">
      <c r="A678" s="4" t="s">
        <v>359</v>
      </c>
      <c r="B678" s="5">
        <v>0</v>
      </c>
      <c r="C678" s="5">
        <v>0</v>
      </c>
      <c r="D678" s="7">
        <v>0</v>
      </c>
    </row>
    <row r="679" spans="1:4" ht="12.95" customHeight="1" x14ac:dyDescent="0.2">
      <c r="A679" s="4" t="s">
        <v>360</v>
      </c>
      <c r="B679" s="5">
        <f>SUM(B680+B684+B688+B694)</f>
        <v>52.250599999999991</v>
      </c>
      <c r="C679" s="5">
        <f>SUM(C680+C684+C688+C694)</f>
        <v>159.23310000000004</v>
      </c>
      <c r="D679" s="7">
        <f>SUM(D680+D684+D688+D694)</f>
        <v>70.195600000000013</v>
      </c>
    </row>
    <row r="680" spans="1:4" ht="12.95" customHeight="1" x14ac:dyDescent="0.2">
      <c r="A680" s="4" t="s">
        <v>361</v>
      </c>
      <c r="B680" s="5">
        <f>SUM(B681:B682)</f>
        <v>0</v>
      </c>
      <c r="C680" s="5">
        <f>SUM(C681:C682)</f>
        <v>0</v>
      </c>
      <c r="D680" s="7">
        <f t="shared" ref="D680" si="183">SUM(D681:D682)</f>
        <v>0</v>
      </c>
    </row>
    <row r="681" spans="1:4" ht="12.95" customHeight="1" x14ac:dyDescent="0.2">
      <c r="A681" s="4" t="s">
        <v>300</v>
      </c>
      <c r="B681" s="5">
        <v>0</v>
      </c>
      <c r="C681" s="5">
        <v>0</v>
      </c>
      <c r="D681" s="7">
        <v>0</v>
      </c>
    </row>
    <row r="682" spans="1:4" ht="12.95" customHeight="1" x14ac:dyDescent="0.2">
      <c r="A682" s="4" t="s">
        <v>304</v>
      </c>
      <c r="B682" s="5">
        <f>SUM(B683)</f>
        <v>0</v>
      </c>
      <c r="C682" s="5">
        <f>SUM(C683)</f>
        <v>0</v>
      </c>
      <c r="D682" s="7">
        <f>SUM(D683)</f>
        <v>0</v>
      </c>
    </row>
    <row r="683" spans="1:4" ht="12.95" customHeight="1" x14ac:dyDescent="0.2">
      <c r="A683" s="4" t="s">
        <v>363</v>
      </c>
      <c r="B683" s="5">
        <v>0</v>
      </c>
      <c r="C683" s="5">
        <v>0</v>
      </c>
      <c r="D683" s="7">
        <v>0</v>
      </c>
    </row>
    <row r="684" spans="1:4" ht="12.95" customHeight="1" x14ac:dyDescent="0.2">
      <c r="A684" s="4" t="s">
        <v>362</v>
      </c>
      <c r="B684" s="5">
        <f t="shared" ref="B684:D684" si="184">SUM(B685:B686)</f>
        <v>-44.217600000000004</v>
      </c>
      <c r="C684" s="5">
        <f t="shared" si="184"/>
        <v>-61.248699999999999</v>
      </c>
      <c r="D684" s="7">
        <f t="shared" si="184"/>
        <v>14.848100000000002</v>
      </c>
    </row>
    <row r="685" spans="1:4" ht="12.95" customHeight="1" x14ac:dyDescent="0.2">
      <c r="A685" s="4" t="s">
        <v>300</v>
      </c>
      <c r="B685" s="5">
        <v>0</v>
      </c>
      <c r="C685" s="5">
        <v>0</v>
      </c>
      <c r="D685" s="7">
        <v>0</v>
      </c>
    </row>
    <row r="686" spans="1:4" ht="12.95" customHeight="1" x14ac:dyDescent="0.2">
      <c r="A686" s="4" t="s">
        <v>304</v>
      </c>
      <c r="B686" s="5">
        <f>SUM(B687)</f>
        <v>-44.217600000000004</v>
      </c>
      <c r="C686" s="5">
        <f>SUM(C687)</f>
        <v>-61.248699999999999</v>
      </c>
      <c r="D686" s="7">
        <f t="shared" ref="D686" si="185">SUM(D687)</f>
        <v>14.848100000000002</v>
      </c>
    </row>
    <row r="687" spans="1:4" ht="12.95" customHeight="1" x14ac:dyDescent="0.2">
      <c r="A687" s="4" t="s">
        <v>286</v>
      </c>
      <c r="B687" s="5">
        <v>-44.217600000000004</v>
      </c>
      <c r="C687" s="5">
        <v>-61.248699999999999</v>
      </c>
      <c r="D687" s="7">
        <v>14.848100000000002</v>
      </c>
    </row>
    <row r="688" spans="1:4" ht="12.95" customHeight="1" x14ac:dyDescent="0.2">
      <c r="A688" s="4" t="s">
        <v>364</v>
      </c>
      <c r="B688" s="5">
        <f>SUM(B689:B690)</f>
        <v>21.652799999999999</v>
      </c>
      <c r="C688" s="5">
        <f>SUM(C689:C690)</f>
        <v>187.67040000000003</v>
      </c>
      <c r="D688" s="7">
        <f t="shared" ref="D688" si="186">SUM(D689:D690)</f>
        <v>-22.964399999999998</v>
      </c>
    </row>
    <row r="689" spans="1:4" ht="12.95" customHeight="1" x14ac:dyDescent="0.2">
      <c r="A689" s="4" t="s">
        <v>300</v>
      </c>
      <c r="B689" s="5">
        <v>0</v>
      </c>
      <c r="C689" s="5">
        <v>0</v>
      </c>
      <c r="D689" s="7">
        <v>0</v>
      </c>
    </row>
    <row r="690" spans="1:4" ht="12.95" customHeight="1" x14ac:dyDescent="0.2">
      <c r="A690" s="4" t="s">
        <v>304</v>
      </c>
      <c r="B690" s="5">
        <f>SUM(B691)</f>
        <v>21.652799999999999</v>
      </c>
      <c r="C690" s="5">
        <f>SUM(C691)</f>
        <v>187.67040000000003</v>
      </c>
      <c r="D690" s="7">
        <f t="shared" ref="D690" si="187">SUM(D691)</f>
        <v>-22.964399999999998</v>
      </c>
    </row>
    <row r="691" spans="1:4" ht="12.95" customHeight="1" x14ac:dyDescent="0.2">
      <c r="A691" s="4" t="s">
        <v>363</v>
      </c>
      <c r="B691" s="5">
        <f>SUM(B692:B693)</f>
        <v>21.652799999999999</v>
      </c>
      <c r="C691" s="5">
        <f>SUM(C692:C693)</f>
        <v>187.67040000000003</v>
      </c>
      <c r="D691" s="7">
        <f t="shared" ref="D691" si="188">SUM(D692:D693)</f>
        <v>-22.964399999999998</v>
      </c>
    </row>
    <row r="692" spans="1:4" ht="12.95" customHeight="1" x14ac:dyDescent="0.2">
      <c r="A692" s="4" t="s">
        <v>365</v>
      </c>
      <c r="B692" s="5">
        <v>18.549599999999998</v>
      </c>
      <c r="C692" s="5">
        <v>198.24640000000002</v>
      </c>
      <c r="D692" s="7">
        <v>-7.345799999999997</v>
      </c>
    </row>
    <row r="693" spans="1:4" ht="12.95" customHeight="1" x14ac:dyDescent="0.2">
      <c r="A693" s="4" t="s">
        <v>366</v>
      </c>
      <c r="B693" s="5">
        <v>3.1032000000000028</v>
      </c>
      <c r="C693" s="5">
        <v>-10.576000000000001</v>
      </c>
      <c r="D693" s="7">
        <v>-15.618600000000001</v>
      </c>
    </row>
    <row r="694" spans="1:4" ht="12.95" customHeight="1" x14ac:dyDescent="0.2">
      <c r="A694" s="4" t="s">
        <v>367</v>
      </c>
      <c r="B694" s="5">
        <f>SUM(B695:B696)</f>
        <v>74.815399999999997</v>
      </c>
      <c r="C694" s="5">
        <f>SUM(C695:C696)</f>
        <v>32.811399999999999</v>
      </c>
      <c r="D694" s="7">
        <f>SUM(D695:D696)</f>
        <v>78.311900000000009</v>
      </c>
    </row>
    <row r="695" spans="1:4" ht="12.95" customHeight="1" x14ac:dyDescent="0.2">
      <c r="A695" s="4" t="s">
        <v>300</v>
      </c>
      <c r="B695" s="5">
        <v>0</v>
      </c>
      <c r="C695" s="5">
        <v>0</v>
      </c>
      <c r="D695" s="7">
        <v>0</v>
      </c>
    </row>
    <row r="696" spans="1:4" ht="12.95" customHeight="1" x14ac:dyDescent="0.2">
      <c r="A696" s="4" t="s">
        <v>304</v>
      </c>
      <c r="B696" s="5">
        <f>SUM(B697)</f>
        <v>74.815399999999997</v>
      </c>
      <c r="C696" s="5">
        <f>SUM(C697)</f>
        <v>32.811399999999999</v>
      </c>
      <c r="D696" s="7">
        <f t="shared" ref="D696" si="189">SUM(D697)</f>
        <v>78.311900000000009</v>
      </c>
    </row>
    <row r="697" spans="1:4" ht="12.95" customHeight="1" x14ac:dyDescent="0.2">
      <c r="A697" s="4" t="s">
        <v>363</v>
      </c>
      <c r="B697" s="5">
        <f>SUM(B698:B702)</f>
        <v>74.815399999999997</v>
      </c>
      <c r="C697" s="5">
        <f>SUM(C698:C702)</f>
        <v>32.811399999999999</v>
      </c>
      <c r="D697" s="7">
        <f t="shared" ref="D697" si="190">SUM(D698:D702)</f>
        <v>78.311900000000009</v>
      </c>
    </row>
    <row r="698" spans="1:4" ht="12.95" customHeight="1" x14ac:dyDescent="0.2">
      <c r="A698" s="4" t="s">
        <v>368</v>
      </c>
      <c r="B698" s="5">
        <v>10.415400000000002</v>
      </c>
      <c r="C698" s="5">
        <v>7.6113999999999997</v>
      </c>
      <c r="D698" s="7">
        <v>7.9118999999999993</v>
      </c>
    </row>
    <row r="699" spans="1:4" ht="12.95" customHeight="1" x14ac:dyDescent="0.2">
      <c r="A699" s="4" t="s">
        <v>369</v>
      </c>
      <c r="B699" s="5">
        <v>0.89999999999999991</v>
      </c>
      <c r="C699" s="5">
        <v>15.7</v>
      </c>
      <c r="D699" s="7">
        <v>22.8</v>
      </c>
    </row>
    <row r="700" spans="1:4" ht="12.95" customHeight="1" x14ac:dyDescent="0.2">
      <c r="A700" s="4" t="s">
        <v>370</v>
      </c>
      <c r="B700" s="5">
        <v>0</v>
      </c>
      <c r="C700" s="5">
        <v>0</v>
      </c>
      <c r="D700" s="7">
        <v>0</v>
      </c>
    </row>
    <row r="701" spans="1:4" ht="12.95" customHeight="1" x14ac:dyDescent="0.2">
      <c r="A701" s="4" t="s">
        <v>371</v>
      </c>
      <c r="B701" s="5">
        <v>58.7</v>
      </c>
      <c r="C701" s="5">
        <v>9.5</v>
      </c>
      <c r="D701" s="7">
        <v>47.199999999999996</v>
      </c>
    </row>
    <row r="702" spans="1:4" ht="12.95" customHeight="1" x14ac:dyDescent="0.2">
      <c r="A702" s="4" t="s">
        <v>372</v>
      </c>
      <c r="B702" s="5">
        <v>4.8</v>
      </c>
      <c r="C702" s="5">
        <v>0</v>
      </c>
      <c r="D702" s="7">
        <v>0.4</v>
      </c>
    </row>
    <row r="703" spans="1:4" ht="12.95" customHeight="1" x14ac:dyDescent="0.2">
      <c r="A703" s="4" t="s">
        <v>373</v>
      </c>
      <c r="B703" s="19">
        <f t="shared" ref="B703:D703" si="191">SUM(B704+B705+B706+B707+B716)</f>
        <v>-608.76430000000005</v>
      </c>
      <c r="C703" s="19">
        <f t="shared" si="191"/>
        <v>971.10919999999987</v>
      </c>
      <c r="D703" s="20">
        <f t="shared" si="191"/>
        <v>632.34040000000005</v>
      </c>
    </row>
    <row r="704" spans="1:4" ht="12.95" customHeight="1" x14ac:dyDescent="0.2">
      <c r="A704" s="4" t="s">
        <v>374</v>
      </c>
      <c r="B704" s="5">
        <v>0</v>
      </c>
      <c r="C704" s="5">
        <v>0</v>
      </c>
      <c r="D704" s="7">
        <v>0</v>
      </c>
    </row>
    <row r="705" spans="1:4" ht="12.95" customHeight="1" x14ac:dyDescent="0.2">
      <c r="A705" s="4" t="s">
        <v>375</v>
      </c>
      <c r="B705" s="5">
        <v>59.2</v>
      </c>
      <c r="C705" s="5">
        <v>0</v>
      </c>
      <c r="D705" s="7">
        <v>0</v>
      </c>
    </row>
    <row r="706" spans="1:4" ht="12.95" customHeight="1" x14ac:dyDescent="0.2">
      <c r="A706" s="4" t="s">
        <v>376</v>
      </c>
      <c r="B706" s="5">
        <v>-59.2</v>
      </c>
      <c r="C706" s="5">
        <v>0</v>
      </c>
      <c r="D706" s="7">
        <v>0</v>
      </c>
    </row>
    <row r="707" spans="1:4" ht="12.95" customHeight="1" x14ac:dyDescent="0.2">
      <c r="A707" s="4" t="s">
        <v>377</v>
      </c>
      <c r="B707" s="5">
        <f>SUM(B708+B711)</f>
        <v>-608.76430000000005</v>
      </c>
      <c r="C707" s="5">
        <f>SUM(C708+C711)</f>
        <v>971.10919999999987</v>
      </c>
      <c r="D707" s="7">
        <f t="shared" ref="D707" si="192">SUM(D708+D711)</f>
        <v>632.34040000000005</v>
      </c>
    </row>
    <row r="708" spans="1:4" ht="12.95" customHeight="1" x14ac:dyDescent="0.2">
      <c r="A708" s="4" t="s">
        <v>378</v>
      </c>
      <c r="B708" s="5">
        <f t="shared" ref="B708" si="193">SUM(B709:B710)</f>
        <v>-476.25020000000001</v>
      </c>
      <c r="C708" s="5">
        <f t="shared" ref="C708:D708" si="194">SUM(C709:C710)</f>
        <v>1157.8344999999999</v>
      </c>
      <c r="D708" s="7">
        <f t="shared" si="194"/>
        <v>593.06580000000008</v>
      </c>
    </row>
    <row r="709" spans="1:4" ht="12.95" customHeight="1" x14ac:dyDescent="0.2">
      <c r="A709" s="4" t="s">
        <v>379</v>
      </c>
      <c r="B709" s="5">
        <v>0</v>
      </c>
      <c r="C709" s="5">
        <v>0</v>
      </c>
      <c r="D709" s="7">
        <v>0</v>
      </c>
    </row>
    <row r="710" spans="1:4" ht="12.95" customHeight="1" x14ac:dyDescent="0.2">
      <c r="A710" s="4" t="s">
        <v>380</v>
      </c>
      <c r="B710" s="5">
        <v>-476.25020000000001</v>
      </c>
      <c r="C710" s="5">
        <v>1157.8344999999999</v>
      </c>
      <c r="D710" s="7">
        <v>593.06580000000008</v>
      </c>
    </row>
    <row r="711" spans="1:4" ht="12.95" customHeight="1" x14ac:dyDescent="0.2">
      <c r="A711" s="4" t="s">
        <v>381</v>
      </c>
      <c r="B711" s="5">
        <f t="shared" ref="B711:D711" si="195">SUM(B712:B715)</f>
        <v>-132.51409999999998</v>
      </c>
      <c r="C711" s="5">
        <f t="shared" si="195"/>
        <v>-186.7253</v>
      </c>
      <c r="D711" s="7">
        <f t="shared" si="195"/>
        <v>39.274600000000007</v>
      </c>
    </row>
    <row r="712" spans="1:4" ht="12.95" customHeight="1" x14ac:dyDescent="0.2">
      <c r="A712" s="4" t="s">
        <v>382</v>
      </c>
      <c r="B712" s="5">
        <v>0</v>
      </c>
      <c r="C712" s="5">
        <v>0</v>
      </c>
      <c r="D712" s="7">
        <v>0</v>
      </c>
    </row>
    <row r="713" spans="1:4" ht="12.95" customHeight="1" x14ac:dyDescent="0.2">
      <c r="A713" s="4" t="s">
        <v>383</v>
      </c>
      <c r="B713" s="5">
        <v>-132.51409999999998</v>
      </c>
      <c r="C713" s="5">
        <v>-186.7253</v>
      </c>
      <c r="D713" s="7">
        <v>39.274600000000007</v>
      </c>
    </row>
    <row r="714" spans="1:4" ht="12.95" customHeight="1" x14ac:dyDescent="0.2">
      <c r="A714" s="4" t="s">
        <v>384</v>
      </c>
      <c r="B714" s="5">
        <v>0</v>
      </c>
      <c r="C714" s="5">
        <v>0</v>
      </c>
      <c r="D714" s="7">
        <v>0</v>
      </c>
    </row>
    <row r="715" spans="1:4" ht="12.95" customHeight="1" x14ac:dyDescent="0.2">
      <c r="A715" s="4" t="s">
        <v>385</v>
      </c>
      <c r="B715" s="5">
        <v>0</v>
      </c>
      <c r="C715" s="5">
        <v>0</v>
      </c>
      <c r="D715" s="7">
        <v>0</v>
      </c>
    </row>
    <row r="716" spans="1:4" ht="12.95" customHeight="1" x14ac:dyDescent="0.2">
      <c r="A716" s="4" t="s">
        <v>386</v>
      </c>
      <c r="B716" s="5">
        <v>0</v>
      </c>
      <c r="C716" s="5">
        <v>0</v>
      </c>
      <c r="D716" s="7">
        <v>0</v>
      </c>
    </row>
    <row r="717" spans="1:4" ht="15" customHeight="1" x14ac:dyDescent="0.2">
      <c r="A717" s="4" t="s">
        <v>387</v>
      </c>
      <c r="B717" s="21">
        <f>SUM(-B8-B426)</f>
        <v>-3201.0909999999885</v>
      </c>
      <c r="C717" s="21">
        <f>SUM(-C8-C426)</f>
        <v>-2131.1570000000038</v>
      </c>
      <c r="D717" s="22">
        <f>SUM(-D8-D426)</f>
        <v>-1026.6458800000019</v>
      </c>
    </row>
    <row r="718" spans="1:4" ht="6" customHeight="1" x14ac:dyDescent="0.2">
      <c r="A718" s="26"/>
      <c r="B718" s="27"/>
      <c r="C718" s="27"/>
      <c r="D718" s="28"/>
    </row>
    <row r="719" spans="1:4" ht="6" customHeight="1" x14ac:dyDescent="0.2"/>
    <row r="720" spans="1:4" ht="12.75" customHeight="1" x14ac:dyDescent="0.2">
      <c r="A720" s="29" t="s">
        <v>411</v>
      </c>
    </row>
    <row r="721" spans="1:1" ht="12.75" customHeight="1" x14ac:dyDescent="0.2">
      <c r="A721" s="30" t="s">
        <v>412</v>
      </c>
    </row>
    <row r="722" spans="1:1" ht="12.75" customHeight="1" x14ac:dyDescent="0.2">
      <c r="A722" s="30" t="s">
        <v>413</v>
      </c>
    </row>
    <row r="723" spans="1:1" ht="12.75" customHeight="1" x14ac:dyDescent="0.2">
      <c r="A723" s="29" t="s">
        <v>414</v>
      </c>
    </row>
    <row r="724" spans="1:1" ht="12.75" customHeight="1" x14ac:dyDescent="0.2">
      <c r="A724" s="29" t="s">
        <v>415</v>
      </c>
    </row>
    <row r="725" spans="1:1" ht="12.75" customHeight="1" x14ac:dyDescent="0.2">
      <c r="A725" s="29" t="s">
        <v>416</v>
      </c>
    </row>
    <row r="726" spans="1:1" ht="12.75" customHeight="1" x14ac:dyDescent="0.2">
      <c r="A726" s="29" t="s">
        <v>409</v>
      </c>
    </row>
    <row r="727" spans="1:1" ht="12.75" customHeight="1" x14ac:dyDescent="0.2">
      <c r="A727" s="29" t="s">
        <v>410</v>
      </c>
    </row>
    <row r="728" spans="1:1" ht="12.75" customHeight="1" x14ac:dyDescent="0.2">
      <c r="A728" s="31" t="s">
        <v>408</v>
      </c>
    </row>
    <row r="729" spans="1:1" ht="12.75" customHeight="1" x14ac:dyDescent="0.2">
      <c r="A729" s="31" t="s">
        <v>10</v>
      </c>
    </row>
    <row r="730" spans="1:1" ht="12.75" customHeight="1" x14ac:dyDescent="0.2">
      <c r="A730" s="31" t="s">
        <v>8</v>
      </c>
    </row>
    <row r="731" spans="1:1" ht="12.75" customHeight="1" x14ac:dyDescent="0.2">
      <c r="A731" s="31" t="s">
        <v>9</v>
      </c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77" orientation="portrait" r:id="rId1"/>
  <headerFooter alignWithMargins="0"/>
  <ignoredErrors>
    <ignoredError sqref="B28:D28 B64:D64 B104:D104 B266:D266 B392:D392 B409:D409 B447:D447 B501:D508 B526:D541 B566:D577 B675:D675 B711:D711" formulaRange="1"/>
    <ignoredError sqref="B624:D6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341-01</vt:lpstr>
      <vt:lpstr>'341-01'!Área_de_impresión</vt:lpstr>
      <vt:lpstr>'341-01'!Títulos_a_imprimir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2020-02-18T13:56:40Z</cp:lastPrinted>
  <dcterms:created xsi:type="dcterms:W3CDTF">2018-10-11T16:03:58Z</dcterms:created>
  <dcterms:modified xsi:type="dcterms:W3CDTF">2020-02-18T14:00:20Z</dcterms:modified>
</cp:coreProperties>
</file>