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8-20\Boletín Balanza de Pagos - Virna\Revisados\"/>
    </mc:Choice>
  </mc:AlternateContent>
  <bookViews>
    <workbookView xWindow="0" yWindow="0" windowWidth="21600" windowHeight="9735"/>
  </bookViews>
  <sheets>
    <sheet name="341-05" sheetId="7" r:id="rId1"/>
  </sheets>
  <definedNames>
    <definedName name="_xlnm.Print_Area" localSheetId="0">'341-05'!$A$1:$D$162</definedName>
    <definedName name="_xlnm.Print_Titles" localSheetId="0">'341-05'!$1:$7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9" i="7" l="1"/>
  <c r="C149" i="7"/>
  <c r="B149" i="7"/>
  <c r="D142" i="7"/>
  <c r="C142" i="7"/>
  <c r="B142" i="7"/>
  <c r="D135" i="7"/>
  <c r="C135" i="7"/>
  <c r="B135" i="7"/>
  <c r="D128" i="7"/>
  <c r="C128" i="7"/>
  <c r="B128" i="7"/>
  <c r="D127" i="7"/>
  <c r="D119" i="7" s="1"/>
  <c r="D105" i="7" s="1"/>
  <c r="C127" i="7"/>
  <c r="B127" i="7"/>
  <c r="D126" i="7"/>
  <c r="C126" i="7"/>
  <c r="C118" i="7" s="1"/>
  <c r="C104" i="7" s="1"/>
  <c r="B126" i="7"/>
  <c r="D125" i="7"/>
  <c r="C125" i="7"/>
  <c r="B125" i="7"/>
  <c r="B117" i="7" s="1"/>
  <c r="B103" i="7" s="1"/>
  <c r="D124" i="7"/>
  <c r="C124" i="7"/>
  <c r="B124" i="7"/>
  <c r="D123" i="7"/>
  <c r="D115" i="7" s="1"/>
  <c r="D101" i="7" s="1"/>
  <c r="C123" i="7"/>
  <c r="B123" i="7"/>
  <c r="D122" i="7"/>
  <c r="D121" i="7" s="1"/>
  <c r="C122" i="7"/>
  <c r="C114" i="7" s="1"/>
  <c r="B122" i="7"/>
  <c r="B121" i="7"/>
  <c r="C119" i="7"/>
  <c r="C105" i="7" s="1"/>
  <c r="B119" i="7"/>
  <c r="D118" i="7"/>
  <c r="B118" i="7"/>
  <c r="D117" i="7"/>
  <c r="C117" i="7"/>
  <c r="D116" i="7"/>
  <c r="C116" i="7"/>
  <c r="B116" i="7"/>
  <c r="C115" i="7"/>
  <c r="B115" i="7"/>
  <c r="B114" i="7"/>
  <c r="B113" i="7" s="1"/>
  <c r="D106" i="7"/>
  <c r="C106" i="7"/>
  <c r="B106" i="7"/>
  <c r="B105" i="7"/>
  <c r="D104" i="7"/>
  <c r="B104" i="7"/>
  <c r="D103" i="7"/>
  <c r="C103" i="7"/>
  <c r="D102" i="7"/>
  <c r="C102" i="7"/>
  <c r="B102" i="7"/>
  <c r="C101" i="7"/>
  <c r="B101" i="7"/>
  <c r="B100" i="7"/>
  <c r="D92" i="7"/>
  <c r="C92" i="7"/>
  <c r="B92" i="7"/>
  <c r="D91" i="7"/>
  <c r="C91" i="7"/>
  <c r="B91" i="7"/>
  <c r="D90" i="7"/>
  <c r="C90" i="7"/>
  <c r="B90" i="7"/>
  <c r="D89" i="7"/>
  <c r="C89" i="7"/>
  <c r="B89" i="7"/>
  <c r="D88" i="7"/>
  <c r="C88" i="7"/>
  <c r="B88" i="7"/>
  <c r="D87" i="7"/>
  <c r="C87" i="7"/>
  <c r="B87" i="7"/>
  <c r="D86" i="7"/>
  <c r="D85" i="7" s="1"/>
  <c r="C86" i="7"/>
  <c r="B86" i="7"/>
  <c r="C85" i="7"/>
  <c r="D84" i="7"/>
  <c r="C84" i="7"/>
  <c r="B84" i="7"/>
  <c r="D83" i="7"/>
  <c r="C83" i="7"/>
  <c r="B83" i="7"/>
  <c r="D82" i="7"/>
  <c r="C82" i="7"/>
  <c r="B82" i="7"/>
  <c r="D81" i="7"/>
  <c r="C81" i="7"/>
  <c r="B81" i="7"/>
  <c r="D80" i="7"/>
  <c r="C80" i="7"/>
  <c r="B80" i="7"/>
  <c r="D79" i="7"/>
  <c r="C79" i="7"/>
  <c r="B79" i="7"/>
  <c r="B78" i="7" s="1"/>
  <c r="D78" i="7"/>
  <c r="D77" i="7"/>
  <c r="C77" i="7"/>
  <c r="B77" i="7"/>
  <c r="D76" i="7"/>
  <c r="C76" i="7"/>
  <c r="B76" i="7"/>
  <c r="D75" i="7"/>
  <c r="C75" i="7"/>
  <c r="B75" i="7"/>
  <c r="D74" i="7"/>
  <c r="C74" i="7"/>
  <c r="B74" i="7"/>
  <c r="D73" i="7"/>
  <c r="C73" i="7"/>
  <c r="B73" i="7"/>
  <c r="D72" i="7"/>
  <c r="D71" i="7" s="1"/>
  <c r="C72" i="7"/>
  <c r="C71" i="7" s="1"/>
  <c r="B72" i="7"/>
  <c r="B71" i="7" s="1"/>
  <c r="D64" i="7"/>
  <c r="C64" i="7"/>
  <c r="B64" i="7"/>
  <c r="D57" i="7"/>
  <c r="C57" i="7"/>
  <c r="B57" i="7"/>
  <c r="D50" i="7"/>
  <c r="C50" i="7"/>
  <c r="B50" i="7"/>
  <c r="D49" i="7"/>
  <c r="C49" i="7"/>
  <c r="B49" i="7"/>
  <c r="B14" i="7" s="1"/>
  <c r="D48" i="7"/>
  <c r="D13" i="7" s="1"/>
  <c r="C48" i="7"/>
  <c r="B48" i="7"/>
  <c r="D47" i="7"/>
  <c r="D12" i="7" s="1"/>
  <c r="C47" i="7"/>
  <c r="C12" i="7" s="1"/>
  <c r="B47" i="7"/>
  <c r="D46" i="7"/>
  <c r="C46" i="7"/>
  <c r="C11" i="7" s="1"/>
  <c r="B46" i="7"/>
  <c r="B11" i="7" s="1"/>
  <c r="D45" i="7"/>
  <c r="C45" i="7"/>
  <c r="B45" i="7"/>
  <c r="B10" i="7" s="1"/>
  <c r="D44" i="7"/>
  <c r="D43" i="7" s="1"/>
  <c r="C44" i="7"/>
  <c r="B44" i="7"/>
  <c r="C43" i="7"/>
  <c r="D36" i="7"/>
  <c r="C36" i="7"/>
  <c r="B36" i="7"/>
  <c r="D29" i="7"/>
  <c r="C29" i="7"/>
  <c r="B29" i="7"/>
  <c r="D22" i="7"/>
  <c r="C22" i="7"/>
  <c r="B22" i="7"/>
  <c r="D21" i="7"/>
  <c r="C21" i="7"/>
  <c r="C14" i="7" s="1"/>
  <c r="B21" i="7"/>
  <c r="D20" i="7"/>
  <c r="C20" i="7"/>
  <c r="B20" i="7"/>
  <c r="B13" i="7" s="1"/>
  <c r="D19" i="7"/>
  <c r="C19" i="7"/>
  <c r="B19" i="7"/>
  <c r="D18" i="7"/>
  <c r="D11" i="7" s="1"/>
  <c r="C18" i="7"/>
  <c r="B18" i="7"/>
  <c r="D17" i="7"/>
  <c r="C17" i="7"/>
  <c r="C10" i="7" s="1"/>
  <c r="B17" i="7"/>
  <c r="D16" i="7"/>
  <c r="D15" i="7" s="1"/>
  <c r="C16" i="7"/>
  <c r="B16" i="7"/>
  <c r="B9" i="7" s="1"/>
  <c r="D14" i="7"/>
  <c r="C13" i="7"/>
  <c r="B12" i="7"/>
  <c r="D10" i="7"/>
  <c r="C9" i="7"/>
  <c r="B99" i="7" l="1"/>
  <c r="D114" i="7"/>
  <c r="B43" i="7"/>
  <c r="B85" i="7"/>
  <c r="C78" i="7"/>
  <c r="C15" i="7"/>
  <c r="C8" i="7"/>
  <c r="B8" i="7"/>
  <c r="C100" i="7"/>
  <c r="C99" i="7" s="1"/>
  <c r="C113" i="7"/>
  <c r="D9" i="7"/>
  <c r="D8" i="7" s="1"/>
  <c r="B15" i="7"/>
  <c r="C121" i="7"/>
  <c r="B157" i="7" l="1"/>
  <c r="D113" i="7"/>
  <c r="D100" i="7"/>
  <c r="D99" i="7" s="1"/>
  <c r="D157" i="7" s="1"/>
  <c r="C157" i="7"/>
</calcChain>
</file>

<file path=xl/sharedStrings.xml><?xml version="1.0" encoding="utf-8"?>
<sst xmlns="http://schemas.openxmlformats.org/spreadsheetml/2006/main" count="161" uniqueCount="38">
  <si>
    <t>Cuadro 5.  RESUMEN DE LA BALANZA DE PAGOS DE PANAMÁ,</t>
  </si>
  <si>
    <t>Partida y sector</t>
  </si>
  <si>
    <t>Resumen de la Balanza de Pagos</t>
  </si>
  <si>
    <t>(en millones de balboas)</t>
  </si>
  <si>
    <t>0.0 Cuando la cantidad es menor a la mitad de la unidad o fracción decimal adoptada para la expresión del dato.</t>
  </si>
  <si>
    <t>(P) Cifras preliminares.</t>
  </si>
  <si>
    <t>2018 (P)</t>
  </si>
  <si>
    <t xml:space="preserve">  I.  Cuenta corriente</t>
  </si>
  <si>
    <t>1.  Zona Libre de Colón</t>
  </si>
  <si>
    <t>2.  Bancos de licencia general</t>
  </si>
  <si>
    <t>3.  Bancos de licencia internacional</t>
  </si>
  <si>
    <t>4.  Autoridad del Canal de Panamá</t>
  </si>
  <si>
    <t>5.  Deuda externa</t>
  </si>
  <si>
    <t>6.  Otros sectores</t>
  </si>
  <si>
    <t>Exportaciones de bienes, servicios y renta</t>
  </si>
  <si>
    <t>A.  Bienes</t>
  </si>
  <si>
    <t>B.  Servicios</t>
  </si>
  <si>
    <t>C.  Renta</t>
  </si>
  <si>
    <t>Importaciones de bienes, servicios y renta</t>
  </si>
  <si>
    <t>Balanza de bienes</t>
  </si>
  <si>
    <t>Balanza de servicios</t>
  </si>
  <si>
    <t>Balanza de renta</t>
  </si>
  <si>
    <t>D.  Transferencias corrientes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</si>
  <si>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</si>
  <si>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</si>
  <si>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</si>
  <si>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</si>
  <si>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</si>
  <si>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1.2  En la economía declarante</t>
  </si>
  <si>
    <t>2.  Inversión de cartera</t>
  </si>
  <si>
    <t>3.  Otra inversión</t>
  </si>
  <si>
    <t>4.  Activos de reserva</t>
  </si>
  <si>
    <t>III.  Errores y omisiones netos</t>
  </si>
  <si>
    <t>2019 (P)</t>
  </si>
  <si>
    <t>B.  Cuenta financiera: (Continuación)</t>
  </si>
  <si>
    <t xml:space="preserve"> SEGÚN PARTIDA Y SECTOR: AÑOS 2018-20</t>
  </si>
  <si>
    <t>2020 (P)</t>
  </si>
  <si>
    <t>NOTA: La diferencia que se observa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</si>
</sst>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/>
    <xf numFmtId="164" fontId="2" fillId="2" borderId="11" xfId="0" applyNumberFormat="1" applyFont="1" applyFill="1" applyBorder="1" applyAlignment="1" applyProtection="1">
      <alignment horizontal="right"/>
    </xf>
    <xf numFmtId="164" fontId="2" fillId="2" borderId="12" xfId="0" applyNumberFormat="1" applyFont="1" applyFill="1" applyBorder="1" applyAlignment="1" applyProtection="1">
      <alignment horizontal="right"/>
    </xf>
    <xf numFmtId="0" fontId="2" fillId="2" borderId="5" xfId="0" applyFont="1" applyFill="1" applyBorder="1"/>
    <xf numFmtId="0" fontId="2" fillId="0" borderId="10" xfId="0" applyFont="1" applyBorder="1"/>
    <xf numFmtId="0" fontId="2" fillId="0" borderId="2" xfId="0" applyFont="1" applyBorder="1"/>
    <xf numFmtId="0" fontId="2" fillId="0" borderId="0" xfId="0" applyFont="1" applyFill="1" applyBorder="1" applyProtection="1"/>
    <xf numFmtId="0" fontId="2" fillId="4" borderId="0" xfId="0" applyNumberFormat="1" applyFont="1" applyFill="1" applyBorder="1"/>
    <xf numFmtId="0" fontId="2" fillId="2" borderId="13" xfId="0" applyNumberFormat="1" applyFont="1" applyFill="1" applyBorder="1" applyAlignment="1" applyProtection="1"/>
    <xf numFmtId="164" fontId="2" fillId="2" borderId="4" xfId="0" applyNumberFormat="1" applyFont="1" applyFill="1" applyBorder="1" applyAlignment="1" applyProtection="1">
      <alignment horizontal="left"/>
    </xf>
    <xf numFmtId="0" fontId="2" fillId="2" borderId="4" xfId="0" applyFont="1" applyFill="1" applyBorder="1" applyAlignment="1">
      <alignment horizontal="left" indent="2"/>
    </xf>
    <xf numFmtId="0" fontId="2" fillId="2" borderId="4" xfId="0" applyFont="1" applyFill="1" applyBorder="1" applyAlignment="1">
      <alignment horizontal="left" indent="4"/>
    </xf>
    <xf numFmtId="0" fontId="2" fillId="2" borderId="4" xfId="0" applyFont="1" applyFill="1" applyBorder="1" applyAlignment="1">
      <alignment horizontal="left" indent="3"/>
    </xf>
    <xf numFmtId="0" fontId="2" fillId="2" borderId="4" xfId="0" applyFont="1" applyFill="1" applyBorder="1" applyAlignment="1">
      <alignment horizontal="left" indent="6"/>
    </xf>
    <xf numFmtId="0" fontId="2" fillId="2" borderId="4" xfId="0" applyFont="1" applyFill="1" applyBorder="1" applyAlignment="1">
      <alignment horizontal="left" indent="8"/>
    </xf>
    <xf numFmtId="0" fontId="2" fillId="2" borderId="4" xfId="0" applyFont="1" applyFill="1" applyBorder="1" applyAlignment="1">
      <alignment horizontal="left" indent="10"/>
    </xf>
    <xf numFmtId="0" fontId="2" fillId="2" borderId="4" xfId="0" applyFont="1" applyFill="1" applyBorder="1" applyAlignment="1">
      <alignment horizontal="left" indent="13"/>
    </xf>
    <xf numFmtId="0" fontId="3" fillId="0" borderId="0" xfId="0" applyFont="1"/>
    <xf numFmtId="164" fontId="1" fillId="2" borderId="11" xfId="0" applyNumberFormat="1" applyFont="1" applyFill="1" applyBorder="1" applyAlignment="1" applyProtection="1">
      <alignment horizontal="right"/>
    </xf>
    <xf numFmtId="164" fontId="1" fillId="2" borderId="12" xfId="0" applyNumberFormat="1" applyFont="1" applyFill="1" applyBorder="1" applyAlignment="1" applyProtection="1">
      <alignment horizontal="right"/>
    </xf>
    <xf numFmtId="164" fontId="4" fillId="2" borderId="11" xfId="0" applyNumberFormat="1" applyFont="1" applyFill="1" applyBorder="1" applyAlignment="1" applyProtection="1">
      <alignment horizontal="right"/>
    </xf>
    <xf numFmtId="164" fontId="4" fillId="2" borderId="12" xfId="0" applyNumberFormat="1" applyFont="1" applyFill="1" applyBorder="1" applyAlignment="1" applyProtection="1">
      <alignment horizontal="right"/>
    </xf>
    <xf numFmtId="0" fontId="2" fillId="2" borderId="7" xfId="0" applyFont="1" applyFill="1" applyBorder="1"/>
    <xf numFmtId="0" fontId="2" fillId="2" borderId="13" xfId="0" applyNumberFormat="1" applyFont="1" applyFill="1" applyBorder="1"/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2"/>
  <sheetViews>
    <sheetView showGridLines="0"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D1"/>
    </sheetView>
  </sheetViews>
  <sheetFormatPr baseColWidth="10" defaultRowHeight="12.75" customHeight="1" x14ac:dyDescent="0.2"/>
  <cols>
    <col min="1" max="1" width="75.28515625" style="20" customWidth="1"/>
    <col min="2" max="4" width="12.7109375" style="20" customWidth="1"/>
    <col min="5" max="16384" width="11.42578125" style="20"/>
  </cols>
  <sheetData>
    <row r="1" spans="1:4" ht="12.75" customHeight="1" x14ac:dyDescent="0.2">
      <c r="A1" s="27" t="s">
        <v>0</v>
      </c>
      <c r="B1" s="27"/>
      <c r="C1" s="27"/>
      <c r="D1" s="27"/>
    </row>
    <row r="2" spans="1:4" ht="12.75" customHeight="1" x14ac:dyDescent="0.2">
      <c r="A2" s="27" t="s">
        <v>35</v>
      </c>
      <c r="B2" s="27"/>
      <c r="C2" s="27"/>
      <c r="D2" s="27"/>
    </row>
    <row r="3" spans="1:4" ht="6" customHeight="1" x14ac:dyDescent="0.2"/>
    <row r="4" spans="1:4" ht="12.75" customHeight="1" x14ac:dyDescent="0.2">
      <c r="A4" s="28" t="s">
        <v>1</v>
      </c>
      <c r="B4" s="31" t="s">
        <v>2</v>
      </c>
      <c r="C4" s="32"/>
      <c r="D4" s="32"/>
    </row>
    <row r="5" spans="1:4" ht="12.75" customHeight="1" x14ac:dyDescent="0.2">
      <c r="A5" s="29"/>
      <c r="B5" s="33" t="s">
        <v>3</v>
      </c>
      <c r="C5" s="34"/>
      <c r="D5" s="34"/>
    </row>
    <row r="6" spans="1:4" ht="12.75" customHeight="1" x14ac:dyDescent="0.2">
      <c r="A6" s="30"/>
      <c r="B6" s="1" t="s">
        <v>6</v>
      </c>
      <c r="C6" s="1" t="s">
        <v>33</v>
      </c>
      <c r="D6" s="2" t="s">
        <v>36</v>
      </c>
    </row>
    <row r="7" spans="1:4" ht="6" customHeight="1" x14ac:dyDescent="0.2">
      <c r="A7" s="3"/>
      <c r="B7" s="7"/>
      <c r="C7" s="7"/>
      <c r="D7" s="8"/>
    </row>
    <row r="8" spans="1:4" ht="15" customHeight="1" x14ac:dyDescent="0.2">
      <c r="A8" s="12" t="s">
        <v>7</v>
      </c>
      <c r="B8" s="21">
        <f>SUM(B9:B14)</f>
        <v>-4949.501163359997</v>
      </c>
      <c r="C8" s="21">
        <f t="shared" ref="C8:D8" si="0">SUM(C9:C14)</f>
        <v>-3329.3134196699939</v>
      </c>
      <c r="D8" s="22">
        <f t="shared" si="0"/>
        <v>1201.7696678185016</v>
      </c>
    </row>
    <row r="9" spans="1:4" ht="14.1" customHeight="1" x14ac:dyDescent="0.2">
      <c r="A9" s="13" t="s">
        <v>8</v>
      </c>
      <c r="B9" s="4">
        <f t="shared" ref="B9:D14" si="1">SUM(B16+B44+B93)</f>
        <v>-302.25677367999924</v>
      </c>
      <c r="C9" s="4">
        <f t="shared" si="1"/>
        <v>-541.6450139999979</v>
      </c>
      <c r="D9" s="5">
        <f t="shared" si="1"/>
        <v>211.38940441000068</v>
      </c>
    </row>
    <row r="10" spans="1:4" ht="14.1" customHeight="1" x14ac:dyDescent="0.2">
      <c r="A10" s="13" t="s">
        <v>9</v>
      </c>
      <c r="B10" s="4">
        <f t="shared" si="1"/>
        <v>-266.30211247999978</v>
      </c>
      <c r="C10" s="4">
        <f t="shared" si="1"/>
        <v>-568.04833808000012</v>
      </c>
      <c r="D10" s="5">
        <f t="shared" si="1"/>
        <v>-435.24097727000026</v>
      </c>
    </row>
    <row r="11" spans="1:4" ht="14.1" customHeight="1" x14ac:dyDescent="0.2">
      <c r="A11" s="13" t="s">
        <v>10</v>
      </c>
      <c r="B11" s="4">
        <f t="shared" si="1"/>
        <v>21.956185730000016</v>
      </c>
      <c r="C11" s="4">
        <f t="shared" si="1"/>
        <v>-14.047595539999747</v>
      </c>
      <c r="D11" s="5">
        <f t="shared" si="1"/>
        <v>63.509493499999962</v>
      </c>
    </row>
    <row r="12" spans="1:4" ht="14.1" customHeight="1" x14ac:dyDescent="0.2">
      <c r="A12" s="13" t="s">
        <v>11</v>
      </c>
      <c r="B12" s="4">
        <f t="shared" si="1"/>
        <v>2933.9284000000002</v>
      </c>
      <c r="C12" s="4">
        <f t="shared" si="1"/>
        <v>3158.819849</v>
      </c>
      <c r="D12" s="5">
        <f t="shared" si="1"/>
        <v>3349.0346003899999</v>
      </c>
    </row>
    <row r="13" spans="1:4" ht="14.1" customHeight="1" x14ac:dyDescent="0.2">
      <c r="A13" s="13" t="s">
        <v>12</v>
      </c>
      <c r="B13" s="4">
        <f t="shared" si="1"/>
        <v>-943.03993200000002</v>
      </c>
      <c r="C13" s="4">
        <f t="shared" si="1"/>
        <v>-1039.8217440000001</v>
      </c>
      <c r="D13" s="5">
        <f t="shared" si="1"/>
        <v>-1153.6105000000002</v>
      </c>
    </row>
    <row r="14" spans="1:4" ht="14.1" customHeight="1" x14ac:dyDescent="0.2">
      <c r="A14" s="13" t="s">
        <v>13</v>
      </c>
      <c r="B14" s="4">
        <f t="shared" si="1"/>
        <v>-6393.7869309299986</v>
      </c>
      <c r="C14" s="4">
        <f t="shared" si="1"/>
        <v>-4324.5705770499962</v>
      </c>
      <c r="D14" s="5">
        <f t="shared" si="1"/>
        <v>-833.31235321149882</v>
      </c>
    </row>
    <row r="15" spans="1:4" ht="14.1" customHeight="1" x14ac:dyDescent="0.2">
      <c r="A15" s="13" t="s">
        <v>14</v>
      </c>
      <c r="B15" s="21">
        <f>SUM(B16:B21)</f>
        <v>30279.737433490001</v>
      </c>
      <c r="C15" s="21">
        <f t="shared" ref="C15:D15" si="2">SUM(C16:C21)</f>
        <v>30274.970283080002</v>
      </c>
      <c r="D15" s="22">
        <f t="shared" si="2"/>
        <v>21236.854749820002</v>
      </c>
    </row>
    <row r="16" spans="1:4" ht="14.1" customHeight="1" x14ac:dyDescent="0.2">
      <c r="A16" s="13" t="s">
        <v>8</v>
      </c>
      <c r="B16" s="4">
        <f t="shared" ref="B16:D21" si="3">SUM(B23+B30+B37)</f>
        <v>9815.9281397900013</v>
      </c>
      <c r="C16" s="4">
        <f t="shared" si="3"/>
        <v>8836.4200190000029</v>
      </c>
      <c r="D16" s="5">
        <f t="shared" si="3"/>
        <v>7119.9025272100007</v>
      </c>
    </row>
    <row r="17" spans="1:4" ht="14.1" customHeight="1" x14ac:dyDescent="0.2">
      <c r="A17" s="13" t="s">
        <v>9</v>
      </c>
      <c r="B17" s="4">
        <f t="shared" si="3"/>
        <v>1625.5690925800002</v>
      </c>
      <c r="C17" s="4">
        <f t="shared" si="3"/>
        <v>1326.1633221299999</v>
      </c>
      <c r="D17" s="5">
        <f t="shared" si="3"/>
        <v>1134.4625834599997</v>
      </c>
    </row>
    <row r="18" spans="1:4" ht="14.1" customHeight="1" x14ac:dyDescent="0.2">
      <c r="A18" s="13" t="s">
        <v>10</v>
      </c>
      <c r="B18" s="4">
        <f t="shared" si="3"/>
        <v>971.66639240000006</v>
      </c>
      <c r="C18" s="4">
        <f t="shared" si="3"/>
        <v>962.54556501000013</v>
      </c>
      <c r="D18" s="5">
        <f t="shared" si="3"/>
        <v>658.71508070999994</v>
      </c>
    </row>
    <row r="19" spans="1:4" ht="14.1" customHeight="1" x14ac:dyDescent="0.2">
      <c r="A19" s="13" t="s">
        <v>11</v>
      </c>
      <c r="B19" s="4">
        <f t="shared" si="3"/>
        <v>3073.4857000000002</v>
      </c>
      <c r="C19" s="4">
        <f t="shared" si="3"/>
        <v>3297.183689</v>
      </c>
      <c r="D19" s="5">
        <f t="shared" si="3"/>
        <v>3471.4577303900001</v>
      </c>
    </row>
    <row r="20" spans="1:4" ht="14.1" customHeight="1" x14ac:dyDescent="0.2">
      <c r="A20" s="13" t="s">
        <v>12</v>
      </c>
      <c r="B20" s="4">
        <f t="shared" si="3"/>
        <v>0</v>
      </c>
      <c r="C20" s="4">
        <f t="shared" si="3"/>
        <v>0</v>
      </c>
      <c r="D20" s="5">
        <f t="shared" si="3"/>
        <v>0</v>
      </c>
    </row>
    <row r="21" spans="1:4" ht="14.1" customHeight="1" x14ac:dyDescent="0.2">
      <c r="A21" s="13" t="s">
        <v>13</v>
      </c>
      <c r="B21" s="4">
        <f t="shared" si="3"/>
        <v>14793.08810872</v>
      </c>
      <c r="C21" s="4">
        <f t="shared" si="3"/>
        <v>15852.65768794</v>
      </c>
      <c r="D21" s="5">
        <f t="shared" si="3"/>
        <v>8852.3168280500013</v>
      </c>
    </row>
    <row r="22" spans="1:4" ht="14.1" customHeight="1" x14ac:dyDescent="0.2">
      <c r="A22" s="13" t="s">
        <v>15</v>
      </c>
      <c r="B22" s="21">
        <f>SUM(B23:B28)</f>
        <v>13350.224826600001</v>
      </c>
      <c r="C22" s="21">
        <f t="shared" ref="C22:D22" si="4">SUM(C23:C28)</f>
        <v>13212.420975000003</v>
      </c>
      <c r="D22" s="22">
        <f t="shared" si="4"/>
        <v>10239.992027150001</v>
      </c>
    </row>
    <row r="23" spans="1:4" ht="13.5" customHeight="1" x14ac:dyDescent="0.2">
      <c r="A23" s="14" t="s">
        <v>8</v>
      </c>
      <c r="B23" s="4">
        <v>9744.0187260000002</v>
      </c>
      <c r="C23" s="4">
        <v>8712.1200190000018</v>
      </c>
      <c r="D23" s="5">
        <v>7036.9614230000007</v>
      </c>
    </row>
    <row r="24" spans="1:4" ht="13.5" customHeight="1" x14ac:dyDescent="0.2">
      <c r="A24" s="14" t="s">
        <v>9</v>
      </c>
      <c r="B24" s="4">
        <v>0</v>
      </c>
      <c r="C24" s="4">
        <v>0</v>
      </c>
      <c r="D24" s="5">
        <v>0</v>
      </c>
    </row>
    <row r="25" spans="1:4" ht="13.5" customHeight="1" x14ac:dyDescent="0.2">
      <c r="A25" s="14" t="s">
        <v>10</v>
      </c>
      <c r="B25" s="4">
        <v>0</v>
      </c>
      <c r="C25" s="4">
        <v>0</v>
      </c>
      <c r="D25" s="5">
        <v>0</v>
      </c>
    </row>
    <row r="26" spans="1:4" ht="13.5" customHeight="1" x14ac:dyDescent="0.2">
      <c r="A26" s="14" t="s">
        <v>11</v>
      </c>
      <c r="B26" s="4">
        <v>0</v>
      </c>
      <c r="C26" s="4">
        <v>0</v>
      </c>
      <c r="D26" s="5">
        <v>0</v>
      </c>
    </row>
    <row r="27" spans="1:4" ht="13.5" customHeight="1" x14ac:dyDescent="0.2">
      <c r="A27" s="14" t="s">
        <v>12</v>
      </c>
      <c r="B27" s="4">
        <v>0</v>
      </c>
      <c r="C27" s="4">
        <v>0</v>
      </c>
      <c r="D27" s="5">
        <v>0</v>
      </c>
    </row>
    <row r="28" spans="1:4" ht="13.5" customHeight="1" x14ac:dyDescent="0.2">
      <c r="A28" s="14" t="s">
        <v>13</v>
      </c>
      <c r="B28" s="4">
        <v>3606.2061006000004</v>
      </c>
      <c r="C28" s="4">
        <v>4500.300956000001</v>
      </c>
      <c r="D28" s="5">
        <v>3203.0306041500007</v>
      </c>
    </row>
    <row r="29" spans="1:4" ht="14.1" customHeight="1" x14ac:dyDescent="0.2">
      <c r="A29" s="13" t="s">
        <v>16</v>
      </c>
      <c r="B29" s="21">
        <f>SUM(B30:B35)</f>
        <v>14461.026118559999</v>
      </c>
      <c r="C29" s="21">
        <f t="shared" ref="C29:D29" si="5">SUM(C30:C35)</f>
        <v>14707.734529599998</v>
      </c>
      <c r="D29" s="22">
        <f t="shared" si="5"/>
        <v>9388.4408217599994</v>
      </c>
    </row>
    <row r="30" spans="1:4" ht="13.5" customHeight="1" x14ac:dyDescent="0.2">
      <c r="A30" s="14" t="s">
        <v>8</v>
      </c>
      <c r="B30" s="4">
        <v>66.41021379</v>
      </c>
      <c r="C30" s="4">
        <v>108.1</v>
      </c>
      <c r="D30" s="5">
        <v>67.749642570000006</v>
      </c>
    </row>
    <row r="31" spans="1:4" ht="13.5" customHeight="1" x14ac:dyDescent="0.2">
      <c r="A31" s="14" t="s">
        <v>9</v>
      </c>
      <c r="B31" s="4">
        <v>231.87950466000001</v>
      </c>
      <c r="C31" s="4">
        <v>268.08529019999997</v>
      </c>
      <c r="D31" s="5">
        <v>342.32761078999999</v>
      </c>
    </row>
    <row r="32" spans="1:4" ht="13.5" customHeight="1" x14ac:dyDescent="0.2">
      <c r="A32" s="14" t="s">
        <v>10</v>
      </c>
      <c r="B32" s="4">
        <v>160.10544657</v>
      </c>
      <c r="C32" s="4">
        <v>112.15353209999999</v>
      </c>
      <c r="D32" s="5">
        <v>141.46358193</v>
      </c>
    </row>
    <row r="33" spans="1:4" ht="13.5" customHeight="1" x14ac:dyDescent="0.2">
      <c r="A33" s="14" t="s">
        <v>11</v>
      </c>
      <c r="B33" s="4">
        <v>2994.0450000000001</v>
      </c>
      <c r="C33" s="4">
        <v>3173.915</v>
      </c>
      <c r="D33" s="5">
        <v>3430.848</v>
      </c>
    </row>
    <row r="34" spans="1:4" ht="13.5" customHeight="1" x14ac:dyDescent="0.2">
      <c r="A34" s="14" t="s">
        <v>12</v>
      </c>
      <c r="B34" s="4">
        <v>0</v>
      </c>
      <c r="C34" s="4">
        <v>0</v>
      </c>
      <c r="D34" s="5">
        <v>0</v>
      </c>
    </row>
    <row r="35" spans="1:4" ht="13.5" customHeight="1" x14ac:dyDescent="0.2">
      <c r="A35" s="14" t="s">
        <v>13</v>
      </c>
      <c r="B35" s="4">
        <v>11008.58595354</v>
      </c>
      <c r="C35" s="4">
        <v>11045.480707299999</v>
      </c>
      <c r="D35" s="5">
        <v>5406.05198647</v>
      </c>
    </row>
    <row r="36" spans="1:4" ht="14.1" customHeight="1" x14ac:dyDescent="0.2">
      <c r="A36" s="13" t="s">
        <v>17</v>
      </c>
      <c r="B36" s="21">
        <f>SUM(B37:B42)</f>
        <v>2468.4864883299997</v>
      </c>
      <c r="C36" s="21">
        <f t="shared" ref="C36:D36" si="6">SUM(C37:C42)</f>
        <v>2354.8147784800003</v>
      </c>
      <c r="D36" s="22">
        <f t="shared" si="6"/>
        <v>1608.4219009099997</v>
      </c>
    </row>
    <row r="37" spans="1:4" ht="13.5" customHeight="1" x14ac:dyDescent="0.2">
      <c r="A37" s="14" t="s">
        <v>8</v>
      </c>
      <c r="B37" s="4">
        <v>5.4991999999999992</v>
      </c>
      <c r="C37" s="4">
        <v>16.2</v>
      </c>
      <c r="D37" s="5">
        <v>15.19146164</v>
      </c>
    </row>
    <row r="38" spans="1:4" ht="13.5" customHeight="1" x14ac:dyDescent="0.2">
      <c r="A38" s="14" t="s">
        <v>9</v>
      </c>
      <c r="B38" s="4">
        <v>1393.6895879200001</v>
      </c>
      <c r="C38" s="4">
        <v>1058.07803193</v>
      </c>
      <c r="D38" s="5">
        <v>792.1349726699998</v>
      </c>
    </row>
    <row r="39" spans="1:4" ht="13.5" customHeight="1" x14ac:dyDescent="0.2">
      <c r="A39" s="14" t="s">
        <v>10</v>
      </c>
      <c r="B39" s="4">
        <v>811.56094583000004</v>
      </c>
      <c r="C39" s="4">
        <v>850.39203291000013</v>
      </c>
      <c r="D39" s="5">
        <v>517.25149877999991</v>
      </c>
    </row>
    <row r="40" spans="1:4" ht="13.5" customHeight="1" x14ac:dyDescent="0.2">
      <c r="A40" s="14" t="s">
        <v>11</v>
      </c>
      <c r="B40" s="4">
        <v>79.440700000000007</v>
      </c>
      <c r="C40" s="4">
        <v>123.26868899999999</v>
      </c>
      <c r="D40" s="5">
        <v>40.609730389999996</v>
      </c>
    </row>
    <row r="41" spans="1:4" ht="13.5" customHeight="1" x14ac:dyDescent="0.2">
      <c r="A41" s="14" t="s">
        <v>12</v>
      </c>
      <c r="B41" s="4">
        <v>0</v>
      </c>
      <c r="C41" s="4">
        <v>0</v>
      </c>
      <c r="D41" s="5">
        <v>0</v>
      </c>
    </row>
    <row r="42" spans="1:4" ht="13.5" customHeight="1" x14ac:dyDescent="0.2">
      <c r="A42" s="14" t="s">
        <v>13</v>
      </c>
      <c r="B42" s="4">
        <v>178.2960545799998</v>
      </c>
      <c r="C42" s="4">
        <v>306.87602463999997</v>
      </c>
      <c r="D42" s="5">
        <v>243.23423743000012</v>
      </c>
    </row>
    <row r="43" spans="1:4" ht="14.1" customHeight="1" x14ac:dyDescent="0.2">
      <c r="A43" s="13" t="s">
        <v>18</v>
      </c>
      <c r="B43" s="21">
        <f>SUM(B44:B49)</f>
        <v>-35159.029796850002</v>
      </c>
      <c r="C43" s="21">
        <f t="shared" ref="C43:D43" si="7">SUM(C44:C49)</f>
        <v>-33572.950496749996</v>
      </c>
      <c r="D43" s="22">
        <f t="shared" si="7"/>
        <v>-20166.601669401502</v>
      </c>
    </row>
    <row r="44" spans="1:4" ht="14.1" customHeight="1" x14ac:dyDescent="0.2">
      <c r="A44" s="13" t="s">
        <v>8</v>
      </c>
      <c r="B44" s="4">
        <f t="shared" ref="B44:D49" si="8">SUM(B51+B58+B65)</f>
        <v>-10118.184913470001</v>
      </c>
      <c r="C44" s="4">
        <f t="shared" si="8"/>
        <v>-9378.0650330000008</v>
      </c>
      <c r="D44" s="5">
        <f t="shared" si="8"/>
        <v>-6908.5131228</v>
      </c>
    </row>
    <row r="45" spans="1:4" ht="14.1" customHeight="1" x14ac:dyDescent="0.2">
      <c r="A45" s="13" t="s">
        <v>9</v>
      </c>
      <c r="B45" s="4">
        <f t="shared" si="8"/>
        <v>-1891.87120506</v>
      </c>
      <c r="C45" s="4">
        <f t="shared" si="8"/>
        <v>-1894.21166021</v>
      </c>
      <c r="D45" s="5">
        <f t="shared" si="8"/>
        <v>-1569.7035607299999</v>
      </c>
    </row>
    <row r="46" spans="1:4" ht="14.1" customHeight="1" x14ac:dyDescent="0.2">
      <c r="A46" s="13" t="s">
        <v>10</v>
      </c>
      <c r="B46" s="4">
        <f t="shared" si="8"/>
        <v>-949.71020667000005</v>
      </c>
      <c r="C46" s="4">
        <f t="shared" si="8"/>
        <v>-976.59316054999988</v>
      </c>
      <c r="D46" s="5">
        <f t="shared" si="8"/>
        <v>-595.20558720999998</v>
      </c>
    </row>
    <row r="47" spans="1:4" ht="14.1" customHeight="1" x14ac:dyDescent="0.2">
      <c r="A47" s="13" t="s">
        <v>11</v>
      </c>
      <c r="B47" s="4">
        <f t="shared" si="8"/>
        <v>-114.00899999999999</v>
      </c>
      <c r="C47" s="4">
        <f t="shared" si="8"/>
        <v>-120.249</v>
      </c>
      <c r="D47" s="5">
        <f t="shared" si="8"/>
        <v>-95.87700000000001</v>
      </c>
    </row>
    <row r="48" spans="1:4" ht="14.1" customHeight="1" x14ac:dyDescent="0.2">
      <c r="A48" s="13" t="s">
        <v>12</v>
      </c>
      <c r="B48" s="4">
        <f t="shared" si="8"/>
        <v>-943.03993200000002</v>
      </c>
      <c r="C48" s="4">
        <f t="shared" si="8"/>
        <v>-1039.8217440000001</v>
      </c>
      <c r="D48" s="5">
        <f t="shared" si="8"/>
        <v>-1153.6105000000002</v>
      </c>
    </row>
    <row r="49" spans="1:4" ht="14.1" customHeight="1" x14ac:dyDescent="0.2">
      <c r="A49" s="13" t="s">
        <v>13</v>
      </c>
      <c r="B49" s="4">
        <f t="shared" si="8"/>
        <v>-21142.214539649998</v>
      </c>
      <c r="C49" s="4">
        <f t="shared" si="8"/>
        <v>-20164.009898989996</v>
      </c>
      <c r="D49" s="5">
        <f t="shared" si="8"/>
        <v>-9843.6918986615001</v>
      </c>
    </row>
    <row r="50" spans="1:4" ht="14.1" customHeight="1" x14ac:dyDescent="0.2">
      <c r="A50" s="13" t="s">
        <v>15</v>
      </c>
      <c r="B50" s="21">
        <f>SUM(B51:B56)</f>
        <v>-23965.968503619995</v>
      </c>
      <c r="C50" s="21">
        <f t="shared" ref="C50:D50" si="9">SUM(C51:C56)</f>
        <v>-22259.031875999997</v>
      </c>
      <c r="D50" s="22">
        <f t="shared" si="9"/>
        <v>-14347.077219459999</v>
      </c>
    </row>
    <row r="51" spans="1:4" ht="13.5" customHeight="1" x14ac:dyDescent="0.2">
      <c r="A51" s="14" t="s">
        <v>8</v>
      </c>
      <c r="B51" s="4">
        <v>-9451.9792799999996</v>
      </c>
      <c r="C51" s="4">
        <v>-8307.0138380000008</v>
      </c>
      <c r="D51" s="5">
        <v>-6342.8684750000002</v>
      </c>
    </row>
    <row r="52" spans="1:4" ht="13.5" customHeight="1" x14ac:dyDescent="0.2">
      <c r="A52" s="14" t="s">
        <v>9</v>
      </c>
      <c r="B52" s="4">
        <v>0</v>
      </c>
      <c r="C52" s="4">
        <v>0</v>
      </c>
      <c r="D52" s="5">
        <v>0</v>
      </c>
    </row>
    <row r="53" spans="1:4" ht="13.5" customHeight="1" x14ac:dyDescent="0.2">
      <c r="A53" s="14" t="s">
        <v>10</v>
      </c>
      <c r="B53" s="4">
        <v>0</v>
      </c>
      <c r="C53" s="4">
        <v>0</v>
      </c>
      <c r="D53" s="5">
        <v>0</v>
      </c>
    </row>
    <row r="54" spans="1:4" ht="13.5" customHeight="1" x14ac:dyDescent="0.2">
      <c r="A54" s="14" t="s">
        <v>11</v>
      </c>
      <c r="B54" s="4">
        <v>0</v>
      </c>
      <c r="C54" s="4">
        <v>0</v>
      </c>
      <c r="D54" s="5">
        <v>0</v>
      </c>
    </row>
    <row r="55" spans="1:4" ht="13.5" customHeight="1" x14ac:dyDescent="0.2">
      <c r="A55" s="14" t="s">
        <v>12</v>
      </c>
      <c r="B55" s="4">
        <v>0</v>
      </c>
      <c r="C55" s="4">
        <v>0</v>
      </c>
      <c r="D55" s="5">
        <v>0</v>
      </c>
    </row>
    <row r="56" spans="1:4" ht="13.5" customHeight="1" x14ac:dyDescent="0.2">
      <c r="A56" s="14" t="s">
        <v>13</v>
      </c>
      <c r="B56" s="4">
        <v>-14513.989223619996</v>
      </c>
      <c r="C56" s="4">
        <v>-13952.018037999997</v>
      </c>
      <c r="D56" s="5">
        <v>-8004.2087444599993</v>
      </c>
    </row>
    <row r="57" spans="1:4" ht="14.1" customHeight="1" x14ac:dyDescent="0.2">
      <c r="A57" s="13" t="s">
        <v>16</v>
      </c>
      <c r="B57" s="21">
        <f>SUM(B58:B63)</f>
        <v>-4910.2076554800005</v>
      </c>
      <c r="C57" s="21">
        <f t="shared" ref="C57:D57" si="10">SUM(C58:C63)</f>
        <v>-5329.1167942400007</v>
      </c>
      <c r="D57" s="22">
        <f t="shared" si="10"/>
        <v>-2981.6215776015001</v>
      </c>
    </row>
    <row r="58" spans="1:4" ht="13.5" customHeight="1" x14ac:dyDescent="0.2">
      <c r="A58" s="14" t="s">
        <v>8</v>
      </c>
      <c r="B58" s="4">
        <v>-268.83090500000003</v>
      </c>
      <c r="C58" s="4">
        <v>-644.57291799999996</v>
      </c>
      <c r="D58" s="5">
        <v>-281.98774213000002</v>
      </c>
    </row>
    <row r="59" spans="1:4" ht="13.5" customHeight="1" x14ac:dyDescent="0.2">
      <c r="A59" s="14" t="s">
        <v>9</v>
      </c>
      <c r="B59" s="4">
        <v>-282.1451917</v>
      </c>
      <c r="C59" s="4">
        <v>-247.26960194</v>
      </c>
      <c r="D59" s="5">
        <v>-327.48439287999997</v>
      </c>
    </row>
    <row r="60" spans="1:4" ht="13.5" customHeight="1" x14ac:dyDescent="0.2">
      <c r="A60" s="14" t="s">
        <v>10</v>
      </c>
      <c r="B60" s="4">
        <v>-162.56580278000001</v>
      </c>
      <c r="C60" s="4">
        <v>-101.15346529999999</v>
      </c>
      <c r="D60" s="5">
        <v>-103.44862131999999</v>
      </c>
    </row>
    <row r="61" spans="1:4" ht="13.5" customHeight="1" x14ac:dyDescent="0.2">
      <c r="A61" s="14" t="s">
        <v>11</v>
      </c>
      <c r="B61" s="4">
        <v>0</v>
      </c>
      <c r="C61" s="4">
        <v>0</v>
      </c>
      <c r="D61" s="5">
        <v>0</v>
      </c>
    </row>
    <row r="62" spans="1:4" ht="13.5" customHeight="1" x14ac:dyDescent="0.2">
      <c r="A62" s="14" t="s">
        <v>12</v>
      </c>
      <c r="B62" s="4">
        <v>-12.122606000000001</v>
      </c>
      <c r="C62" s="4">
        <v>-17.465544000000001</v>
      </c>
      <c r="D62" s="5">
        <v>-26.0168</v>
      </c>
    </row>
    <row r="63" spans="1:4" ht="13.5" customHeight="1" x14ac:dyDescent="0.2">
      <c r="A63" s="14" t="s">
        <v>13</v>
      </c>
      <c r="B63" s="4">
        <v>-4184.5431500000004</v>
      </c>
      <c r="C63" s="4">
        <v>-4318.6552650000003</v>
      </c>
      <c r="D63" s="5">
        <v>-2242.6840212715001</v>
      </c>
    </row>
    <row r="64" spans="1:4" ht="15" customHeight="1" x14ac:dyDescent="0.2">
      <c r="A64" s="13" t="s">
        <v>17</v>
      </c>
      <c r="B64" s="21">
        <f>SUM(B65:B70)</f>
        <v>-6282.8536377500004</v>
      </c>
      <c r="C64" s="21">
        <f>SUM(C65:C70)</f>
        <v>-5984.80182651</v>
      </c>
      <c r="D64" s="22">
        <f>SUM(D65:D70)</f>
        <v>-2837.9028723399997</v>
      </c>
    </row>
    <row r="65" spans="1:4" ht="13.5" customHeight="1" x14ac:dyDescent="0.2">
      <c r="A65" s="14" t="s">
        <v>8</v>
      </c>
      <c r="B65" s="4">
        <v>-397.37472846999998</v>
      </c>
      <c r="C65" s="4">
        <v>-426.47827699999999</v>
      </c>
      <c r="D65" s="5">
        <v>-283.65690567000001</v>
      </c>
    </row>
    <row r="66" spans="1:4" ht="13.5" customHeight="1" x14ac:dyDescent="0.2">
      <c r="A66" s="14" t="s">
        <v>9</v>
      </c>
      <c r="B66" s="4">
        <v>-1609.72601336</v>
      </c>
      <c r="C66" s="4">
        <v>-1646.94205827</v>
      </c>
      <c r="D66" s="5">
        <v>-1242.2191678500001</v>
      </c>
    </row>
    <row r="67" spans="1:4" ht="13.5" customHeight="1" x14ac:dyDescent="0.2">
      <c r="A67" s="14" t="s">
        <v>10</v>
      </c>
      <c r="B67" s="4">
        <v>-787.14440389000004</v>
      </c>
      <c r="C67" s="4">
        <v>-875.43969524999989</v>
      </c>
      <c r="D67" s="5">
        <v>-491.75696588999995</v>
      </c>
    </row>
    <row r="68" spans="1:4" ht="13.5" customHeight="1" x14ac:dyDescent="0.2">
      <c r="A68" s="14" t="s">
        <v>11</v>
      </c>
      <c r="B68" s="4">
        <v>-114.00899999999999</v>
      </c>
      <c r="C68" s="4">
        <v>-120.249</v>
      </c>
      <c r="D68" s="5">
        <v>-95.87700000000001</v>
      </c>
    </row>
    <row r="69" spans="1:4" ht="13.5" customHeight="1" x14ac:dyDescent="0.2">
      <c r="A69" s="14" t="s">
        <v>12</v>
      </c>
      <c r="B69" s="4">
        <v>-930.917326</v>
      </c>
      <c r="C69" s="4">
        <v>-1022.3562000000001</v>
      </c>
      <c r="D69" s="5">
        <v>-1127.5937000000001</v>
      </c>
    </row>
    <row r="70" spans="1:4" ht="13.5" customHeight="1" x14ac:dyDescent="0.2">
      <c r="A70" s="14" t="s">
        <v>13</v>
      </c>
      <c r="B70" s="4">
        <v>-2443.6821660300002</v>
      </c>
      <c r="C70" s="4">
        <v>-1893.33659599</v>
      </c>
      <c r="D70" s="5">
        <v>403.20086707000041</v>
      </c>
    </row>
    <row r="71" spans="1:4" ht="15" customHeight="1" x14ac:dyDescent="0.2">
      <c r="A71" s="14" t="s">
        <v>19</v>
      </c>
      <c r="B71" s="21">
        <f>SUM(B72:B77)</f>
        <v>-10615.743677019995</v>
      </c>
      <c r="C71" s="21">
        <f t="shared" ref="C71:D71" si="11">SUM(C72:C77)</f>
        <v>-9046.6109009999946</v>
      </c>
      <c r="D71" s="22">
        <f t="shared" si="11"/>
        <v>-4107.0851923099981</v>
      </c>
    </row>
    <row r="72" spans="1:4" ht="13.5" customHeight="1" x14ac:dyDescent="0.2">
      <c r="A72" s="14" t="s">
        <v>8</v>
      </c>
      <c r="B72" s="4">
        <f t="shared" ref="B72:D77" si="12">SUM(B23+B51)</f>
        <v>292.03944600000068</v>
      </c>
      <c r="C72" s="4">
        <f t="shared" si="12"/>
        <v>405.10618100000102</v>
      </c>
      <c r="D72" s="5">
        <f t="shared" si="12"/>
        <v>694.09294800000043</v>
      </c>
    </row>
    <row r="73" spans="1:4" ht="13.5" customHeight="1" x14ac:dyDescent="0.2">
      <c r="A73" s="14" t="s">
        <v>9</v>
      </c>
      <c r="B73" s="4">
        <f t="shared" si="12"/>
        <v>0</v>
      </c>
      <c r="C73" s="4">
        <f t="shared" si="12"/>
        <v>0</v>
      </c>
      <c r="D73" s="5">
        <f t="shared" si="12"/>
        <v>0</v>
      </c>
    </row>
    <row r="74" spans="1:4" ht="13.5" customHeight="1" x14ac:dyDescent="0.2">
      <c r="A74" s="14" t="s">
        <v>10</v>
      </c>
      <c r="B74" s="4">
        <f t="shared" si="12"/>
        <v>0</v>
      </c>
      <c r="C74" s="4">
        <f t="shared" si="12"/>
        <v>0</v>
      </c>
      <c r="D74" s="5">
        <f t="shared" si="12"/>
        <v>0</v>
      </c>
    </row>
    <row r="75" spans="1:4" ht="13.5" customHeight="1" x14ac:dyDescent="0.2">
      <c r="A75" s="14" t="s">
        <v>11</v>
      </c>
      <c r="B75" s="4">
        <f t="shared" si="12"/>
        <v>0</v>
      </c>
      <c r="C75" s="4">
        <f t="shared" si="12"/>
        <v>0</v>
      </c>
      <c r="D75" s="5">
        <f t="shared" si="12"/>
        <v>0</v>
      </c>
    </row>
    <row r="76" spans="1:4" ht="13.5" customHeight="1" x14ac:dyDescent="0.2">
      <c r="A76" s="14" t="s">
        <v>12</v>
      </c>
      <c r="B76" s="4">
        <f t="shared" si="12"/>
        <v>0</v>
      </c>
      <c r="C76" s="4">
        <f t="shared" si="12"/>
        <v>0</v>
      </c>
      <c r="D76" s="5">
        <f t="shared" si="12"/>
        <v>0</v>
      </c>
    </row>
    <row r="77" spans="1:4" ht="13.5" customHeight="1" x14ac:dyDescent="0.2">
      <c r="A77" s="14" t="s">
        <v>13</v>
      </c>
      <c r="B77" s="4">
        <f t="shared" si="12"/>
        <v>-10907.783123019995</v>
      </c>
      <c r="C77" s="4">
        <f t="shared" si="12"/>
        <v>-9451.7170819999956</v>
      </c>
      <c r="D77" s="5">
        <f t="shared" si="12"/>
        <v>-4801.1781403099985</v>
      </c>
    </row>
    <row r="78" spans="1:4" ht="15" customHeight="1" x14ac:dyDescent="0.2">
      <c r="A78" s="14" t="s">
        <v>20</v>
      </c>
      <c r="B78" s="21">
        <f>SUM(B79:B84)</f>
        <v>9550.8184630799988</v>
      </c>
      <c r="C78" s="21">
        <f t="shared" ref="C78:D78" si="13">SUM(C79:C84)</f>
        <v>9378.6177353599996</v>
      </c>
      <c r="D78" s="22">
        <f t="shared" si="13"/>
        <v>6406.8192441584997</v>
      </c>
    </row>
    <row r="79" spans="1:4" ht="13.5" customHeight="1" x14ac:dyDescent="0.2">
      <c r="A79" s="14" t="s">
        <v>8</v>
      </c>
      <c r="B79" s="4">
        <f t="shared" ref="B79:D84" si="14">SUM(B30+B58)</f>
        <v>-202.42069121000003</v>
      </c>
      <c r="C79" s="4">
        <f t="shared" si="14"/>
        <v>-536.47291799999994</v>
      </c>
      <c r="D79" s="5">
        <f t="shared" si="14"/>
        <v>-214.23809956000002</v>
      </c>
    </row>
    <row r="80" spans="1:4" ht="13.5" customHeight="1" x14ac:dyDescent="0.2">
      <c r="A80" s="14" t="s">
        <v>9</v>
      </c>
      <c r="B80" s="4">
        <f t="shared" si="14"/>
        <v>-50.265687039999989</v>
      </c>
      <c r="C80" s="4">
        <f t="shared" si="14"/>
        <v>20.815688259999973</v>
      </c>
      <c r="D80" s="5">
        <f t="shared" si="14"/>
        <v>14.843217910000021</v>
      </c>
    </row>
    <row r="81" spans="1:4" ht="13.5" customHeight="1" x14ac:dyDescent="0.2">
      <c r="A81" s="14" t="s">
        <v>10</v>
      </c>
      <c r="B81" s="4">
        <f t="shared" si="14"/>
        <v>-2.4603562100000147</v>
      </c>
      <c r="C81" s="4">
        <f t="shared" si="14"/>
        <v>11.000066799999999</v>
      </c>
      <c r="D81" s="5">
        <f t="shared" si="14"/>
        <v>38.014960610000017</v>
      </c>
    </row>
    <row r="82" spans="1:4" ht="13.5" customHeight="1" x14ac:dyDescent="0.2">
      <c r="A82" s="14" t="s">
        <v>11</v>
      </c>
      <c r="B82" s="4">
        <f t="shared" si="14"/>
        <v>2994.0450000000001</v>
      </c>
      <c r="C82" s="4">
        <f t="shared" si="14"/>
        <v>3173.915</v>
      </c>
      <c r="D82" s="5">
        <f t="shared" si="14"/>
        <v>3430.848</v>
      </c>
    </row>
    <row r="83" spans="1:4" ht="13.5" customHeight="1" x14ac:dyDescent="0.2">
      <c r="A83" s="14" t="s">
        <v>12</v>
      </c>
      <c r="B83" s="4">
        <f t="shared" si="14"/>
        <v>-12.122606000000001</v>
      </c>
      <c r="C83" s="4">
        <f t="shared" si="14"/>
        <v>-17.465544000000001</v>
      </c>
      <c r="D83" s="5">
        <f t="shared" si="14"/>
        <v>-26.0168</v>
      </c>
    </row>
    <row r="84" spans="1:4" ht="13.5" customHeight="1" x14ac:dyDescent="0.2">
      <c r="A84" s="14" t="s">
        <v>13</v>
      </c>
      <c r="B84" s="4">
        <f t="shared" si="14"/>
        <v>6824.0428035399991</v>
      </c>
      <c r="C84" s="4">
        <f t="shared" si="14"/>
        <v>6726.8254422999989</v>
      </c>
      <c r="D84" s="5">
        <f t="shared" si="14"/>
        <v>3163.3679651984999</v>
      </c>
    </row>
    <row r="85" spans="1:4" ht="15" customHeight="1" x14ac:dyDescent="0.2">
      <c r="A85" s="14" t="s">
        <v>21</v>
      </c>
      <c r="B85" s="21">
        <f>SUM(B86:B91)</f>
        <v>-3814.3671494200007</v>
      </c>
      <c r="C85" s="21">
        <f t="shared" ref="C85:D85" si="15">SUM(C86:C91)</f>
        <v>-3629.9870480299996</v>
      </c>
      <c r="D85" s="22">
        <f t="shared" si="15"/>
        <v>-1229.48097143</v>
      </c>
    </row>
    <row r="86" spans="1:4" ht="13.5" customHeight="1" x14ac:dyDescent="0.2">
      <c r="A86" s="14" t="s">
        <v>8</v>
      </c>
      <c r="B86" s="4">
        <f t="shared" ref="B86:D91" si="16">SUM(B37+B65)</f>
        <v>-391.87552847000001</v>
      </c>
      <c r="C86" s="4">
        <f t="shared" si="16"/>
        <v>-410.278277</v>
      </c>
      <c r="D86" s="5">
        <f t="shared" si="16"/>
        <v>-268.46544403000001</v>
      </c>
    </row>
    <row r="87" spans="1:4" ht="13.5" customHeight="1" x14ac:dyDescent="0.2">
      <c r="A87" s="14" t="s">
        <v>9</v>
      </c>
      <c r="B87" s="4">
        <f t="shared" si="16"/>
        <v>-216.0364254399999</v>
      </c>
      <c r="C87" s="4">
        <f t="shared" si="16"/>
        <v>-588.86402634000001</v>
      </c>
      <c r="D87" s="5">
        <f t="shared" si="16"/>
        <v>-450.08419518000028</v>
      </c>
    </row>
    <row r="88" spans="1:4" ht="13.5" customHeight="1" x14ac:dyDescent="0.2">
      <c r="A88" s="14" t="s">
        <v>10</v>
      </c>
      <c r="B88" s="4">
        <f t="shared" si="16"/>
        <v>24.416541940000002</v>
      </c>
      <c r="C88" s="4">
        <f t="shared" si="16"/>
        <v>-25.047662339999761</v>
      </c>
      <c r="D88" s="5">
        <f t="shared" si="16"/>
        <v>25.494532889999959</v>
      </c>
    </row>
    <row r="89" spans="1:4" ht="13.5" customHeight="1" x14ac:dyDescent="0.2">
      <c r="A89" s="14" t="s">
        <v>11</v>
      </c>
      <c r="B89" s="4">
        <f t="shared" si="16"/>
        <v>-34.568299999999979</v>
      </c>
      <c r="C89" s="4">
        <f t="shared" si="16"/>
        <v>3.0196889999999996</v>
      </c>
      <c r="D89" s="5">
        <f t="shared" si="16"/>
        <v>-55.267269610000014</v>
      </c>
    </row>
    <row r="90" spans="1:4" ht="13.5" customHeight="1" x14ac:dyDescent="0.2">
      <c r="A90" s="14" t="s">
        <v>12</v>
      </c>
      <c r="B90" s="4">
        <f t="shared" si="16"/>
        <v>-930.917326</v>
      </c>
      <c r="C90" s="4">
        <f t="shared" si="16"/>
        <v>-1022.3562000000001</v>
      </c>
      <c r="D90" s="5">
        <f t="shared" si="16"/>
        <v>-1127.5937000000001</v>
      </c>
    </row>
    <row r="91" spans="1:4" ht="13.5" customHeight="1" x14ac:dyDescent="0.2">
      <c r="A91" s="14" t="s">
        <v>13</v>
      </c>
      <c r="B91" s="4">
        <f t="shared" si="16"/>
        <v>-2265.3861114500005</v>
      </c>
      <c r="C91" s="4">
        <f t="shared" si="16"/>
        <v>-1586.46057135</v>
      </c>
      <c r="D91" s="5">
        <f t="shared" si="16"/>
        <v>646.43510450000053</v>
      </c>
    </row>
    <row r="92" spans="1:4" ht="15" customHeight="1" x14ac:dyDescent="0.2">
      <c r="A92" s="13" t="s">
        <v>22</v>
      </c>
      <c r="B92" s="21">
        <f>SUM(B93:B98)</f>
        <v>-70.208799999999997</v>
      </c>
      <c r="C92" s="21">
        <f t="shared" ref="C92:D92" si="17">SUM(C93:C98)</f>
        <v>-31.333206000000001</v>
      </c>
      <c r="D92" s="22">
        <f t="shared" si="17"/>
        <v>131.51658739999999</v>
      </c>
    </row>
    <row r="93" spans="1:4" ht="13.5" customHeight="1" x14ac:dyDescent="0.2">
      <c r="A93" s="14" t="s">
        <v>8</v>
      </c>
      <c r="B93" s="4">
        <v>0</v>
      </c>
      <c r="C93" s="4">
        <v>0</v>
      </c>
      <c r="D93" s="5">
        <v>0</v>
      </c>
    </row>
    <row r="94" spans="1:4" ht="13.5" customHeight="1" x14ac:dyDescent="0.2">
      <c r="A94" s="14" t="s">
        <v>9</v>
      </c>
      <c r="B94" s="4">
        <v>0</v>
      </c>
      <c r="C94" s="4">
        <v>0</v>
      </c>
      <c r="D94" s="5">
        <v>0</v>
      </c>
    </row>
    <row r="95" spans="1:4" ht="13.5" customHeight="1" x14ac:dyDescent="0.2">
      <c r="A95" s="14" t="s">
        <v>10</v>
      </c>
      <c r="B95" s="4">
        <v>0</v>
      </c>
      <c r="C95" s="4">
        <v>0</v>
      </c>
      <c r="D95" s="5">
        <v>0</v>
      </c>
    </row>
    <row r="96" spans="1:4" ht="13.5" customHeight="1" x14ac:dyDescent="0.2">
      <c r="A96" s="14" t="s">
        <v>11</v>
      </c>
      <c r="B96" s="4">
        <v>-25.548299999999998</v>
      </c>
      <c r="C96" s="4">
        <v>-18.114840000000001</v>
      </c>
      <c r="D96" s="5">
        <v>-26.546129999999998</v>
      </c>
    </row>
    <row r="97" spans="1:4" ht="13.5" customHeight="1" x14ac:dyDescent="0.2">
      <c r="A97" s="14" t="s">
        <v>12</v>
      </c>
      <c r="B97" s="4">
        <v>0</v>
      </c>
      <c r="C97" s="4">
        <v>0</v>
      </c>
      <c r="D97" s="5">
        <v>0</v>
      </c>
    </row>
    <row r="98" spans="1:4" ht="13.5" customHeight="1" x14ac:dyDescent="0.2">
      <c r="A98" s="14" t="s">
        <v>13</v>
      </c>
      <c r="B98" s="4">
        <v>-44.660499999999999</v>
      </c>
      <c r="C98" s="4">
        <v>-13.218366</v>
      </c>
      <c r="D98" s="5">
        <v>158.0627174</v>
      </c>
    </row>
    <row r="99" spans="1:4" ht="15.95" customHeight="1" x14ac:dyDescent="0.2">
      <c r="A99" s="12" t="s">
        <v>23</v>
      </c>
      <c r="B99" s="21">
        <f>SUM(B100:B105)</f>
        <v>6118.3019323700009</v>
      </c>
      <c r="C99" s="21">
        <f t="shared" ref="C99:D99" si="18">SUM(C100:C105)</f>
        <v>4741.2617720499984</v>
      </c>
      <c r="D99" s="22">
        <f t="shared" si="18"/>
        <v>-1553.7143730400026</v>
      </c>
    </row>
    <row r="100" spans="1:4" ht="14.1" customHeight="1" x14ac:dyDescent="0.2">
      <c r="A100" s="13" t="s">
        <v>8</v>
      </c>
      <c r="B100" s="4">
        <f t="shared" ref="B100:D105" si="19">SUM(B107+B114)</f>
        <v>-274.72986104</v>
      </c>
      <c r="C100" s="4">
        <f t="shared" si="19"/>
        <v>2.0156100000001516</v>
      </c>
      <c r="D100" s="5">
        <f t="shared" si="19"/>
        <v>179.69917042</v>
      </c>
    </row>
    <row r="101" spans="1:4" ht="14.1" customHeight="1" x14ac:dyDescent="0.2">
      <c r="A101" s="13" t="s">
        <v>9</v>
      </c>
      <c r="B101" s="4">
        <f t="shared" si="19"/>
        <v>615.7106649599998</v>
      </c>
      <c r="C101" s="4">
        <f t="shared" si="19"/>
        <v>-948.92135971000027</v>
      </c>
      <c r="D101" s="5">
        <f t="shared" si="19"/>
        <v>-2291.2589074400016</v>
      </c>
    </row>
    <row r="102" spans="1:4" ht="14.1" customHeight="1" x14ac:dyDescent="0.2">
      <c r="A102" s="13" t="s">
        <v>10</v>
      </c>
      <c r="B102" s="4">
        <f t="shared" si="19"/>
        <v>-57.767235499999799</v>
      </c>
      <c r="C102" s="4">
        <f t="shared" si="19"/>
        <v>137.85593188999951</v>
      </c>
      <c r="D102" s="5">
        <f t="shared" si="19"/>
        <v>4.4169059499993182</v>
      </c>
    </row>
    <row r="103" spans="1:4" ht="14.1" customHeight="1" x14ac:dyDescent="0.2">
      <c r="A103" s="13" t="s">
        <v>11</v>
      </c>
      <c r="B103" s="4">
        <f t="shared" si="19"/>
        <v>-1005.6066</v>
      </c>
      <c r="C103" s="4">
        <f t="shared" si="19"/>
        <v>-493.28716199999997</v>
      </c>
      <c r="D103" s="5">
        <f t="shared" si="19"/>
        <v>-400.46466309000016</v>
      </c>
    </row>
    <row r="104" spans="1:4" ht="14.1" customHeight="1" x14ac:dyDescent="0.2">
      <c r="A104" s="13" t="s">
        <v>12</v>
      </c>
      <c r="B104" s="4">
        <f t="shared" si="19"/>
        <v>2171.221571</v>
      </c>
      <c r="C104" s="4">
        <f t="shared" si="19"/>
        <v>3642.6309999999999</v>
      </c>
      <c r="D104" s="5">
        <f t="shared" si="19"/>
        <v>6537.3451999999997</v>
      </c>
    </row>
    <row r="105" spans="1:4" ht="14.1" customHeight="1" x14ac:dyDescent="0.2">
      <c r="A105" s="13" t="s">
        <v>13</v>
      </c>
      <c r="B105" s="4">
        <f t="shared" si="19"/>
        <v>4669.4733929500007</v>
      </c>
      <c r="C105" s="4">
        <f t="shared" si="19"/>
        <v>2400.9677518699996</v>
      </c>
      <c r="D105" s="5">
        <f t="shared" si="19"/>
        <v>-5583.45207888</v>
      </c>
    </row>
    <row r="106" spans="1:4" ht="15" customHeight="1" x14ac:dyDescent="0.2">
      <c r="A106" s="13" t="s">
        <v>24</v>
      </c>
      <c r="B106" s="21">
        <f>SUM(B107:B112)</f>
        <v>22.650299999999998</v>
      </c>
      <c r="C106" s="21">
        <f t="shared" ref="C106:D106" si="20">SUM(C107:C112)</f>
        <v>22.118534999999998</v>
      </c>
      <c r="D106" s="22">
        <f t="shared" si="20"/>
        <v>11.094356999999999</v>
      </c>
    </row>
    <row r="107" spans="1:4" ht="13.5" customHeight="1" x14ac:dyDescent="0.2">
      <c r="A107" s="14" t="s">
        <v>8</v>
      </c>
      <c r="B107" s="4">
        <v>0</v>
      </c>
      <c r="C107" s="4">
        <v>0</v>
      </c>
      <c r="D107" s="5">
        <v>0</v>
      </c>
    </row>
    <row r="108" spans="1:4" ht="13.5" customHeight="1" x14ac:dyDescent="0.2">
      <c r="A108" s="14" t="s">
        <v>9</v>
      </c>
      <c r="B108" s="4">
        <v>0</v>
      </c>
      <c r="C108" s="4">
        <v>0</v>
      </c>
      <c r="D108" s="5">
        <v>0</v>
      </c>
    </row>
    <row r="109" spans="1:4" ht="13.5" customHeight="1" x14ac:dyDescent="0.2">
      <c r="A109" s="14" t="s">
        <v>10</v>
      </c>
      <c r="B109" s="4">
        <v>0</v>
      </c>
      <c r="C109" s="4">
        <v>0</v>
      </c>
      <c r="D109" s="5">
        <v>0</v>
      </c>
    </row>
    <row r="110" spans="1:4" ht="13.5" customHeight="1" x14ac:dyDescent="0.2">
      <c r="A110" s="14" t="s">
        <v>11</v>
      </c>
      <c r="B110" s="4">
        <v>0</v>
      </c>
      <c r="C110" s="4">
        <v>0</v>
      </c>
      <c r="D110" s="5">
        <v>0</v>
      </c>
    </row>
    <row r="111" spans="1:4" ht="13.5" customHeight="1" x14ac:dyDescent="0.2">
      <c r="A111" s="14" t="s">
        <v>12</v>
      </c>
      <c r="B111" s="4">
        <v>0</v>
      </c>
      <c r="C111" s="4">
        <v>0</v>
      </c>
      <c r="D111" s="5">
        <v>0</v>
      </c>
    </row>
    <row r="112" spans="1:4" ht="13.5" customHeight="1" x14ac:dyDescent="0.2">
      <c r="A112" s="14" t="s">
        <v>13</v>
      </c>
      <c r="B112" s="4">
        <v>22.650299999999998</v>
      </c>
      <c r="C112" s="4">
        <v>22.118534999999998</v>
      </c>
      <c r="D112" s="5">
        <v>11.094356999999999</v>
      </c>
    </row>
    <row r="113" spans="1:4" ht="15" customHeight="1" x14ac:dyDescent="0.2">
      <c r="A113" s="13" t="s">
        <v>25</v>
      </c>
      <c r="B113" s="21">
        <f>SUM(B114:B119)</f>
        <v>6095.6516323700007</v>
      </c>
      <c r="C113" s="21">
        <f t="shared" ref="C113:D113" si="21">SUM(C114:C119)</f>
        <v>4719.1432370499988</v>
      </c>
      <c r="D113" s="22">
        <f t="shared" si="21"/>
        <v>-1564.8087300400025</v>
      </c>
    </row>
    <row r="114" spans="1:4" ht="13.5" customHeight="1" x14ac:dyDescent="0.2">
      <c r="A114" s="14" t="s">
        <v>8</v>
      </c>
      <c r="B114" s="4">
        <f t="shared" ref="B114:D118" si="22">SUM(B122+B143+B150)</f>
        <v>-274.72986104</v>
      </c>
      <c r="C114" s="4">
        <f t="shared" si="22"/>
        <v>2.0156100000001516</v>
      </c>
      <c r="D114" s="5">
        <f t="shared" si="22"/>
        <v>179.69917042</v>
      </c>
    </row>
    <row r="115" spans="1:4" ht="13.5" customHeight="1" x14ac:dyDescent="0.2">
      <c r="A115" s="14" t="s">
        <v>9</v>
      </c>
      <c r="B115" s="4">
        <f t="shared" si="22"/>
        <v>615.7106649599998</v>
      </c>
      <c r="C115" s="4">
        <f t="shared" si="22"/>
        <v>-948.92135971000027</v>
      </c>
      <c r="D115" s="5">
        <f t="shared" si="22"/>
        <v>-2291.2589074400016</v>
      </c>
    </row>
    <row r="116" spans="1:4" ht="13.5" customHeight="1" x14ac:dyDescent="0.2">
      <c r="A116" s="14" t="s">
        <v>10</v>
      </c>
      <c r="B116" s="4">
        <f t="shared" si="22"/>
        <v>-57.767235499999799</v>
      </c>
      <c r="C116" s="4">
        <f t="shared" si="22"/>
        <v>137.85593188999951</v>
      </c>
      <c r="D116" s="5">
        <f t="shared" si="22"/>
        <v>4.4169059499993182</v>
      </c>
    </row>
    <row r="117" spans="1:4" ht="13.5" customHeight="1" x14ac:dyDescent="0.2">
      <c r="A117" s="14" t="s">
        <v>11</v>
      </c>
      <c r="B117" s="4">
        <f t="shared" si="22"/>
        <v>-1005.6066</v>
      </c>
      <c r="C117" s="4">
        <f t="shared" si="22"/>
        <v>-493.28716199999997</v>
      </c>
      <c r="D117" s="5">
        <f t="shared" si="22"/>
        <v>-400.46466309000016</v>
      </c>
    </row>
    <row r="118" spans="1:4" ht="13.5" customHeight="1" x14ac:dyDescent="0.2">
      <c r="A118" s="14" t="s">
        <v>12</v>
      </c>
      <c r="B118" s="4">
        <f t="shared" si="22"/>
        <v>2171.221571</v>
      </c>
      <c r="C118" s="4">
        <f t="shared" si="22"/>
        <v>3642.6309999999999</v>
      </c>
      <c r="D118" s="5">
        <f t="shared" si="22"/>
        <v>6537.3451999999997</v>
      </c>
    </row>
    <row r="119" spans="1:4" ht="13.5" customHeight="1" x14ac:dyDescent="0.2">
      <c r="A119" s="14" t="s">
        <v>13</v>
      </c>
      <c r="B119" s="4">
        <f>SUM(B127+B148+B155+B156)</f>
        <v>4646.8230929500005</v>
      </c>
      <c r="C119" s="4">
        <f>SUM(C127+C148+C155+C156)</f>
        <v>2378.8492168699995</v>
      </c>
      <c r="D119" s="5">
        <f>SUM(D127+D148+D155+D156)</f>
        <v>-5594.54643588</v>
      </c>
    </row>
    <row r="120" spans="1:4" ht="12.75" customHeight="1" x14ac:dyDescent="0.2">
      <c r="A120" s="15" t="s">
        <v>34</v>
      </c>
      <c r="B120" s="4"/>
      <c r="C120" s="4"/>
      <c r="D120" s="5"/>
    </row>
    <row r="121" spans="1:4" ht="13.5" customHeight="1" x14ac:dyDescent="0.2">
      <c r="A121" s="16" t="s">
        <v>26</v>
      </c>
      <c r="B121" s="23">
        <f>SUM(B122:B127)</f>
        <v>4856.5643646600001</v>
      </c>
      <c r="C121" s="23">
        <f t="shared" ref="C121:D121" si="23">SUM(C122:C127)</f>
        <v>3726.3262192699999</v>
      </c>
      <c r="D121" s="24">
        <f t="shared" si="23"/>
        <v>645.30911320000018</v>
      </c>
    </row>
    <row r="122" spans="1:4" ht="13.5" customHeight="1" x14ac:dyDescent="0.2">
      <c r="A122" s="17" t="s">
        <v>8</v>
      </c>
      <c r="B122" s="4">
        <f t="shared" ref="B122:D127" si="24">SUM(B129+B136)</f>
        <v>530.31972321000001</v>
      </c>
      <c r="C122" s="4">
        <f t="shared" si="24"/>
        <v>620.84691700000008</v>
      </c>
      <c r="D122" s="5">
        <f t="shared" si="24"/>
        <v>-21.939409359999999</v>
      </c>
    </row>
    <row r="123" spans="1:4" ht="13.5" customHeight="1" x14ac:dyDescent="0.2">
      <c r="A123" s="17" t="s">
        <v>9</v>
      </c>
      <c r="B123" s="4">
        <f t="shared" si="24"/>
        <v>130.19978523999998</v>
      </c>
      <c r="C123" s="4">
        <f t="shared" si="24"/>
        <v>-118.98027461000004</v>
      </c>
      <c r="D123" s="5">
        <f t="shared" si="24"/>
        <v>543.73537264000015</v>
      </c>
    </row>
    <row r="124" spans="1:4" ht="13.5" customHeight="1" x14ac:dyDescent="0.2">
      <c r="A124" s="17" t="s">
        <v>10</v>
      </c>
      <c r="B124" s="4">
        <f t="shared" si="24"/>
        <v>237.52625408</v>
      </c>
      <c r="C124" s="4">
        <f t="shared" si="24"/>
        <v>295.05402122999999</v>
      </c>
      <c r="D124" s="5">
        <f t="shared" si="24"/>
        <v>-191.77307772999995</v>
      </c>
    </row>
    <row r="125" spans="1:4" ht="13.5" customHeight="1" x14ac:dyDescent="0.2">
      <c r="A125" s="17" t="s">
        <v>11</v>
      </c>
      <c r="B125" s="4">
        <f t="shared" si="24"/>
        <v>0</v>
      </c>
      <c r="C125" s="4">
        <f t="shared" si="24"/>
        <v>0</v>
      </c>
      <c r="D125" s="5">
        <f t="shared" si="24"/>
        <v>0</v>
      </c>
    </row>
    <row r="126" spans="1:4" ht="13.5" customHeight="1" x14ac:dyDescent="0.2">
      <c r="A126" s="17" t="s">
        <v>12</v>
      </c>
      <c r="B126" s="4">
        <f t="shared" si="24"/>
        <v>0</v>
      </c>
      <c r="C126" s="4">
        <f t="shared" si="24"/>
        <v>0</v>
      </c>
      <c r="D126" s="5">
        <f t="shared" si="24"/>
        <v>0</v>
      </c>
    </row>
    <row r="127" spans="1:4" ht="13.5" customHeight="1" x14ac:dyDescent="0.2">
      <c r="A127" s="17" t="s">
        <v>13</v>
      </c>
      <c r="B127" s="4">
        <f t="shared" si="24"/>
        <v>3958.5186021300001</v>
      </c>
      <c r="C127" s="4">
        <f t="shared" si="24"/>
        <v>2929.4055556499998</v>
      </c>
      <c r="D127" s="5">
        <f t="shared" si="24"/>
        <v>315.28622764999994</v>
      </c>
    </row>
    <row r="128" spans="1:4" ht="13.5" customHeight="1" x14ac:dyDescent="0.2">
      <c r="A128" s="18" t="s">
        <v>27</v>
      </c>
      <c r="B128" s="23">
        <f>SUM(B129:B134)</f>
        <v>-162.83953907000003</v>
      </c>
      <c r="C128" s="23">
        <f>SUM(C129:C134)</f>
        <v>-336.62224621000007</v>
      </c>
      <c r="D128" s="24">
        <f>SUM(D129:D134)</f>
        <v>38.609719910000138</v>
      </c>
    </row>
    <row r="129" spans="1:4" ht="13.5" customHeight="1" x14ac:dyDescent="0.2">
      <c r="A129" s="19" t="s">
        <v>8</v>
      </c>
      <c r="B129" s="4">
        <v>-57.206600000000002</v>
      </c>
      <c r="C129" s="4">
        <v>91.610849000000002</v>
      </c>
      <c r="D129" s="5">
        <v>9.4896279999999997</v>
      </c>
    </row>
    <row r="130" spans="1:4" ht="13.5" customHeight="1" x14ac:dyDescent="0.2">
      <c r="A130" s="19" t="s">
        <v>9</v>
      </c>
      <c r="B130" s="4">
        <v>-104.30990621000001</v>
      </c>
      <c r="C130" s="4">
        <v>-416.62964929000003</v>
      </c>
      <c r="D130" s="5">
        <v>343.04778457000009</v>
      </c>
    </row>
    <row r="131" spans="1:4" ht="13.5" customHeight="1" x14ac:dyDescent="0.2">
      <c r="A131" s="19" t="s">
        <v>10</v>
      </c>
      <c r="B131" s="4">
        <v>-2.5428328599999999</v>
      </c>
      <c r="C131" s="4">
        <v>-11.603445919999999</v>
      </c>
      <c r="D131" s="5">
        <v>-313.92769265999993</v>
      </c>
    </row>
    <row r="132" spans="1:4" ht="13.5" customHeight="1" x14ac:dyDescent="0.2">
      <c r="A132" s="19" t="s">
        <v>11</v>
      </c>
      <c r="B132" s="4">
        <v>0</v>
      </c>
      <c r="C132" s="4">
        <v>0</v>
      </c>
      <c r="D132" s="5">
        <v>0</v>
      </c>
    </row>
    <row r="133" spans="1:4" ht="13.5" customHeight="1" x14ac:dyDescent="0.2">
      <c r="A133" s="19" t="s">
        <v>12</v>
      </c>
      <c r="B133" s="4">
        <v>0</v>
      </c>
      <c r="C133" s="4">
        <v>0</v>
      </c>
      <c r="D133" s="5">
        <v>0</v>
      </c>
    </row>
    <row r="134" spans="1:4" ht="13.5" customHeight="1" x14ac:dyDescent="0.2">
      <c r="A134" s="19" t="s">
        <v>13</v>
      </c>
      <c r="B134" s="4">
        <v>1.2198</v>
      </c>
      <c r="C134" s="4">
        <v>0</v>
      </c>
      <c r="D134" s="5">
        <v>0</v>
      </c>
    </row>
    <row r="135" spans="1:4" ht="13.5" customHeight="1" x14ac:dyDescent="0.2">
      <c r="A135" s="18" t="s">
        <v>28</v>
      </c>
      <c r="B135" s="23">
        <f>SUM(B136:B141)</f>
        <v>5019.4039037299999</v>
      </c>
      <c r="C135" s="23">
        <f t="shared" ref="C135:D135" si="25">SUM(C136:C141)</f>
        <v>4062.9484654799999</v>
      </c>
      <c r="D135" s="24">
        <f t="shared" si="25"/>
        <v>606.69939328999999</v>
      </c>
    </row>
    <row r="136" spans="1:4" ht="13.5" customHeight="1" x14ac:dyDescent="0.2">
      <c r="A136" s="19" t="s">
        <v>8</v>
      </c>
      <c r="B136" s="4">
        <v>587.52632320999999</v>
      </c>
      <c r="C136" s="4">
        <v>529.23606800000005</v>
      </c>
      <c r="D136" s="5">
        <v>-31.429037359999999</v>
      </c>
    </row>
    <row r="137" spans="1:4" ht="13.5" customHeight="1" x14ac:dyDescent="0.2">
      <c r="A137" s="19" t="s">
        <v>9</v>
      </c>
      <c r="B137" s="4">
        <v>234.50969144999999</v>
      </c>
      <c r="C137" s="4">
        <v>297.64937467999999</v>
      </c>
      <c r="D137" s="5">
        <v>200.68758807</v>
      </c>
    </row>
    <row r="138" spans="1:4" ht="13.5" customHeight="1" x14ac:dyDescent="0.2">
      <c r="A138" s="19" t="s">
        <v>10</v>
      </c>
      <c r="B138" s="4">
        <v>240.06908694000001</v>
      </c>
      <c r="C138" s="4">
        <v>306.65746715</v>
      </c>
      <c r="D138" s="5">
        <v>122.15461492999998</v>
      </c>
    </row>
    <row r="139" spans="1:4" ht="13.5" customHeight="1" x14ac:dyDescent="0.2">
      <c r="A139" s="19" t="s">
        <v>11</v>
      </c>
      <c r="B139" s="4">
        <v>0</v>
      </c>
      <c r="C139" s="4">
        <v>0</v>
      </c>
      <c r="D139" s="5">
        <v>0</v>
      </c>
    </row>
    <row r="140" spans="1:4" ht="13.5" customHeight="1" x14ac:dyDescent="0.2">
      <c r="A140" s="19" t="s">
        <v>12</v>
      </c>
      <c r="B140" s="4">
        <v>0</v>
      </c>
      <c r="C140" s="4">
        <v>0</v>
      </c>
      <c r="D140" s="5">
        <v>0</v>
      </c>
    </row>
    <row r="141" spans="1:4" ht="13.5" customHeight="1" x14ac:dyDescent="0.2">
      <c r="A141" s="19" t="s">
        <v>13</v>
      </c>
      <c r="B141" s="4">
        <v>3957.2988021300002</v>
      </c>
      <c r="C141" s="4">
        <v>2929.4055556499998</v>
      </c>
      <c r="D141" s="5">
        <v>315.28622764999994</v>
      </c>
    </row>
    <row r="142" spans="1:4" ht="13.5" customHeight="1" x14ac:dyDescent="0.2">
      <c r="A142" s="16" t="s">
        <v>29</v>
      </c>
      <c r="B142" s="23">
        <f>SUM(B143:B148)</f>
        <v>363.5513678600002</v>
      </c>
      <c r="C142" s="23">
        <f t="shared" ref="C142:D142" si="26">SUM(C143:C148)</f>
        <v>3023.0128602899999</v>
      </c>
      <c r="D142" s="24">
        <f t="shared" si="26"/>
        <v>1807.6487524899994</v>
      </c>
    </row>
    <row r="143" spans="1:4" ht="13.5" customHeight="1" x14ac:dyDescent="0.2">
      <c r="A143" s="17" t="s">
        <v>8</v>
      </c>
      <c r="B143" s="4">
        <v>-22.608084249999997</v>
      </c>
      <c r="C143" s="4">
        <v>-10.531029999999999</v>
      </c>
      <c r="D143" s="5">
        <v>19.81579</v>
      </c>
    </row>
    <row r="144" spans="1:4" ht="13.5" customHeight="1" x14ac:dyDescent="0.2">
      <c r="A144" s="17" t="s">
        <v>9</v>
      </c>
      <c r="B144" s="4">
        <v>-242.71472840000001</v>
      </c>
      <c r="C144" s="4">
        <v>782.19218346000002</v>
      </c>
      <c r="D144" s="5">
        <v>-1278.4375717800003</v>
      </c>
    </row>
    <row r="145" spans="1:4" ht="13.5" customHeight="1" x14ac:dyDescent="0.2">
      <c r="A145" s="17" t="s">
        <v>10</v>
      </c>
      <c r="B145" s="4">
        <v>-143.42508014999987</v>
      </c>
      <c r="C145" s="4">
        <v>-1539.6211917600003</v>
      </c>
      <c r="D145" s="5">
        <v>-1317.8328584599999</v>
      </c>
    </row>
    <row r="146" spans="1:4" ht="13.5" customHeight="1" x14ac:dyDescent="0.2">
      <c r="A146" s="17" t="s">
        <v>11</v>
      </c>
      <c r="B146" s="4">
        <v>-1023.8189</v>
      </c>
      <c r="C146" s="4">
        <v>-112.21985799999996</v>
      </c>
      <c r="D146" s="5">
        <v>702.35011914999995</v>
      </c>
    </row>
    <row r="147" spans="1:4" ht="13.5" customHeight="1" x14ac:dyDescent="0.2">
      <c r="A147" s="17" t="s">
        <v>12</v>
      </c>
      <c r="B147" s="4">
        <v>1750</v>
      </c>
      <c r="C147" s="4">
        <v>3300</v>
      </c>
      <c r="D147" s="5">
        <v>4564.7669999999998</v>
      </c>
    </row>
    <row r="148" spans="1:4" ht="13.5" customHeight="1" x14ac:dyDescent="0.2">
      <c r="A148" s="17" t="s">
        <v>13</v>
      </c>
      <c r="B148" s="4">
        <v>46.118160660000001</v>
      </c>
      <c r="C148" s="4">
        <v>603.19275659000004</v>
      </c>
      <c r="D148" s="5">
        <v>-883.01372642000024</v>
      </c>
    </row>
    <row r="149" spans="1:4" ht="13.5" customHeight="1" x14ac:dyDescent="0.2">
      <c r="A149" s="16" t="s">
        <v>30</v>
      </c>
      <c r="B149" s="23">
        <f>SUM(B150:B155)</f>
        <v>243.19534559999988</v>
      </c>
      <c r="C149" s="23">
        <f t="shared" ref="C149:D149" si="27">SUM(C150:C155)</f>
        <v>-803.05936526000028</v>
      </c>
      <c r="D149" s="24">
        <f t="shared" si="27"/>
        <v>1532.5324940899977</v>
      </c>
    </row>
    <row r="150" spans="1:4" ht="13.5" customHeight="1" x14ac:dyDescent="0.2">
      <c r="A150" s="17" t="s">
        <v>8</v>
      </c>
      <c r="B150" s="4">
        <v>-782.44150000000002</v>
      </c>
      <c r="C150" s="4">
        <v>-608.30027699999994</v>
      </c>
      <c r="D150" s="5">
        <v>181.82278977999999</v>
      </c>
    </row>
    <row r="151" spans="1:4" ht="13.5" customHeight="1" x14ac:dyDescent="0.2">
      <c r="A151" s="17" t="s">
        <v>9</v>
      </c>
      <c r="B151" s="4">
        <v>728.22560811999983</v>
      </c>
      <c r="C151" s="4">
        <v>-1612.1332685600003</v>
      </c>
      <c r="D151" s="5">
        <v>-1556.5567083000014</v>
      </c>
    </row>
    <row r="152" spans="1:4" ht="13.5" customHeight="1" x14ac:dyDescent="0.2">
      <c r="A152" s="17" t="s">
        <v>10</v>
      </c>
      <c r="B152" s="4">
        <v>-151.86840942999993</v>
      </c>
      <c r="C152" s="4">
        <v>1382.4231024199999</v>
      </c>
      <c r="D152" s="5">
        <v>1514.0228421399991</v>
      </c>
    </row>
    <row r="153" spans="1:4" ht="13.5" customHeight="1" x14ac:dyDescent="0.2">
      <c r="A153" s="17" t="s">
        <v>11</v>
      </c>
      <c r="B153" s="4">
        <v>18.212299999999999</v>
      </c>
      <c r="C153" s="4">
        <v>-381.06730399999998</v>
      </c>
      <c r="D153" s="5">
        <v>-1102.8147822400001</v>
      </c>
    </row>
    <row r="154" spans="1:4" ht="13.5" customHeight="1" x14ac:dyDescent="0.2">
      <c r="A154" s="17" t="s">
        <v>12</v>
      </c>
      <c r="B154" s="4">
        <v>421.22157099999998</v>
      </c>
      <c r="C154" s="4">
        <v>342.63100000000003</v>
      </c>
      <c r="D154" s="5">
        <v>1972.5782000000002</v>
      </c>
    </row>
    <row r="155" spans="1:4" ht="13.5" customHeight="1" x14ac:dyDescent="0.2">
      <c r="A155" s="17" t="s">
        <v>13</v>
      </c>
      <c r="B155" s="4">
        <v>9.8457759100000004</v>
      </c>
      <c r="C155" s="4">
        <v>73.387381880000007</v>
      </c>
      <c r="D155" s="5">
        <v>523.48015270999997</v>
      </c>
    </row>
    <row r="156" spans="1:4" ht="13.5" customHeight="1" x14ac:dyDescent="0.2">
      <c r="A156" s="16" t="s">
        <v>31</v>
      </c>
      <c r="B156" s="4">
        <v>632.3405542500002</v>
      </c>
      <c r="C156" s="4">
        <v>-1227.1364772500001</v>
      </c>
      <c r="D156" s="5">
        <v>-5550.2990898199996</v>
      </c>
    </row>
    <row r="157" spans="1:4" ht="15" customHeight="1" x14ac:dyDescent="0.2">
      <c r="A157" s="12" t="s">
        <v>32</v>
      </c>
      <c r="B157" s="21">
        <f>SUM(-B8-B99)</f>
        <v>-1168.8007690100039</v>
      </c>
      <c r="C157" s="21">
        <f>SUM(-C8-C99)</f>
        <v>-1411.9483523800045</v>
      </c>
      <c r="D157" s="22">
        <f>SUM(-D8-D99)</f>
        <v>351.94470522150095</v>
      </c>
    </row>
    <row r="158" spans="1:4" ht="6" customHeight="1" x14ac:dyDescent="0.2">
      <c r="A158" s="25"/>
      <c r="B158" s="11"/>
      <c r="C158" s="26"/>
      <c r="D158" s="6"/>
    </row>
    <row r="159" spans="1:4" ht="6" customHeight="1" x14ac:dyDescent="0.2"/>
    <row r="160" spans="1:4" ht="12.75" customHeight="1" x14ac:dyDescent="0.2">
      <c r="A160" s="9" t="s">
        <v>37</v>
      </c>
    </row>
    <row r="161" spans="1:1" ht="12.75" customHeight="1" x14ac:dyDescent="0.2">
      <c r="A161" s="10" t="s">
        <v>4</v>
      </c>
    </row>
    <row r="162" spans="1:1" ht="12.75" customHeight="1" x14ac:dyDescent="0.2">
      <c r="A162" s="10" t="s">
        <v>5</v>
      </c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341-05</vt:lpstr>
      <vt:lpstr>'341-05'!Área_de_impresión</vt:lpstr>
      <vt:lpstr>'341-05'!Títulos_a_imprimir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2022-02-17T20:56:28Z</cp:lastPrinted>
  <dcterms:created xsi:type="dcterms:W3CDTF">2018-10-11T17:32:26Z</dcterms:created>
  <dcterms:modified xsi:type="dcterms:W3CDTF">2022-06-13T17:30:30Z</dcterms:modified>
</cp:coreProperties>
</file>