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53222"/>
  <mc:AlternateContent xmlns:mc="http://schemas.openxmlformats.org/markup-compatibility/2006">
    <mc:Choice Requires="x15">
      <x15ac:absPath xmlns:x15ac="http://schemas.microsoft.com/office/spreadsheetml/2010/11/ac" url="Z:\TRANSITO\BOLETINES POR AÑO\BOLETINES\2022\"/>
    </mc:Choice>
  </mc:AlternateContent>
  <bookViews>
    <workbookView xWindow="0" yWindow="0" windowWidth="27375" windowHeight="10845"/>
  </bookViews>
  <sheets>
    <sheet name="451-05" sheetId="4" r:id="rId1"/>
  </sheets>
  <definedNames>
    <definedName name="_xlnm.Print_Titles" localSheetId="0">'451-05'!$1:$6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4" l="1"/>
  <c r="D16" i="4"/>
  <c r="D17" i="4"/>
  <c r="C8" i="4"/>
  <c r="E17" i="4"/>
  <c r="F17" i="4"/>
  <c r="G17" i="4"/>
  <c r="C17" i="4" s="1"/>
  <c r="H17" i="4"/>
  <c r="E14" i="4"/>
  <c r="C14" i="4"/>
  <c r="D14" i="4"/>
  <c r="D15" i="4"/>
  <c r="D13" i="4"/>
  <c r="E16" i="4"/>
  <c r="F16" i="4"/>
  <c r="G16" i="4"/>
  <c r="H16" i="4"/>
  <c r="G15" i="4"/>
  <c r="H15" i="4"/>
  <c r="E15" i="4"/>
  <c r="F15" i="4"/>
  <c r="E13" i="4"/>
  <c r="G13" i="4"/>
  <c r="H12" i="4"/>
  <c r="E12" i="4"/>
  <c r="D12" i="4"/>
  <c r="E11" i="4"/>
  <c r="G11" i="4"/>
  <c r="D11" i="4"/>
  <c r="E10" i="4"/>
  <c r="F10" i="4"/>
  <c r="G10" i="4"/>
  <c r="H10" i="4"/>
  <c r="D10" i="4"/>
  <c r="E9" i="4"/>
  <c r="F9" i="4"/>
  <c r="G9" i="4"/>
  <c r="H9" i="4"/>
  <c r="C13" i="4" l="1"/>
  <c r="F33" i="4"/>
  <c r="C20" i="4"/>
  <c r="C29" i="4"/>
  <c r="C30" i="4"/>
  <c r="C54" i="4"/>
  <c r="C55" i="4"/>
  <c r="C12" i="4"/>
  <c r="E18" i="4" l="1"/>
  <c r="D18" i="4"/>
  <c r="E42" i="4" l="1"/>
  <c r="F42" i="4"/>
  <c r="G42" i="4"/>
  <c r="H42" i="4"/>
  <c r="D42" i="4"/>
  <c r="C43" i="4"/>
  <c r="C44" i="4"/>
  <c r="C21" i="4"/>
  <c r="F52" i="4" l="1"/>
  <c r="F48" i="4"/>
  <c r="F45" i="4"/>
  <c r="F27" i="4"/>
  <c r="F23" i="4"/>
  <c r="F18" i="4"/>
  <c r="F8" i="4" l="1"/>
  <c r="G52" i="4"/>
  <c r="G48" i="4"/>
  <c r="G45" i="4"/>
  <c r="G36" i="4"/>
  <c r="G33" i="4"/>
  <c r="G27" i="4"/>
  <c r="G23" i="4"/>
  <c r="G18" i="4"/>
  <c r="G8" i="4" l="1"/>
  <c r="C9" i="4"/>
  <c r="H18" i="4" l="1"/>
  <c r="H23" i="4"/>
  <c r="H33" i="4"/>
  <c r="H36" i="4"/>
  <c r="H48" i="4"/>
  <c r="C57" i="4"/>
  <c r="C56" i="4"/>
  <c r="C53" i="4"/>
  <c r="C51" i="4"/>
  <c r="C50" i="4"/>
  <c r="C49" i="4"/>
  <c r="C47" i="4"/>
  <c r="C46" i="4"/>
  <c r="C41" i="4"/>
  <c r="C40" i="4"/>
  <c r="C39" i="4"/>
  <c r="C38" i="4"/>
  <c r="C37" i="4"/>
  <c r="C35" i="4"/>
  <c r="C34" i="4"/>
  <c r="C32" i="4"/>
  <c r="C31" i="4"/>
  <c r="C28" i="4"/>
  <c r="C26" i="4"/>
  <c r="C25" i="4"/>
  <c r="C24" i="4"/>
  <c r="C22" i="4"/>
  <c r="C19" i="4"/>
  <c r="C16" i="4"/>
  <c r="C15" i="4"/>
  <c r="C11" i="4"/>
  <c r="C10" i="4"/>
  <c r="C18" i="4" l="1"/>
  <c r="H52" i="4"/>
  <c r="E52" i="4"/>
  <c r="D52" i="4"/>
  <c r="E48" i="4"/>
  <c r="D48" i="4"/>
  <c r="H45" i="4"/>
  <c r="E45" i="4"/>
  <c r="D45" i="4"/>
  <c r="E36" i="4"/>
  <c r="D36" i="4"/>
  <c r="E33" i="4"/>
  <c r="D33" i="4"/>
  <c r="H27" i="4"/>
  <c r="E27" i="4"/>
  <c r="D27" i="4"/>
  <c r="E23" i="4"/>
  <c r="D23" i="4"/>
  <c r="H8" i="4" l="1"/>
  <c r="D8" i="4"/>
  <c r="E8" i="4"/>
  <c r="C23" i="4"/>
  <c r="C48" i="4"/>
  <c r="C33" i="4"/>
  <c r="C52" i="4"/>
  <c r="C36" i="4"/>
  <c r="C45" i="4"/>
  <c r="C42" i="4"/>
  <c r="C27" i="4"/>
</calcChain>
</file>

<file path=xl/connections.xml><?xml version="1.0" encoding="utf-8"?>
<connections xmlns="http://schemas.openxmlformats.org/spreadsheetml/2006/main">
  <connection id="1" odcFile="C:\Users\libatista\Documents\Mis archivos de origen de datos\PAIRCA-PAN01_SQL2008 SOCIALES18 VACCIDENTE_25.odc" keepAlive="1" name="PAIRCA-PAN01_SQL2008 SOCIALES18 VACCIDENTE_25" type="5" refreshedVersion="5">
    <dbPr connection="Provider=SQLOLEDB.1;Integrated Security=SSPI;Persist Security Info=True;Initial Catalog=SOCIALES18;Data Source=PAIRCA-PAN01\SQL2008;Use Procedure for Prepare=1;Auto Translate=True;Packet Size=4096;Workstation ID=INEC_SOCIALES03;Use Encryption for Data=False;Tag with column collation when possible=False" command="&quot;SOCIALES18&quot;.&quot;dbo&quot;.&quot;VACCIDENTE_25&quot;" commandType="3"/>
  </connection>
  <connection id="2" odcFile="C:\Users\libatista\Documents\Mis archivos de origen de datos\PAIRCA-PAN01_SQL2008 SOCIALES18 VACCIDENTE_5.odc" keepAlive="1" name="PAIRCA-PAN01_SQL2008 SOCIALES18 VACCIDENTE_5" type="5" refreshedVersion="5">
    <dbPr connection="Provider=SQLOLEDB.1;Integrated Security=SSPI;Persist Security Info=True;Initial Catalog=SOCIALES18;Data Source=PAIRCA-PAN01\SQL2008;Use Procedure for Prepare=1;Auto Translate=True;Packet Size=4096;Workstation ID=INEC_SOCIALES03;Use Encryption for Data=False;Tag with column collation when possible=False" command="&quot;SOCIALES18&quot;.&quot;dbo&quot;.&quot;VACCIDENTE_5&quot;" commandType="3"/>
  </connection>
  <connection id="3" odcFile="C:\Users\libatista\Documents\Mis archivos de origen de datos\PAIRCA-PAN01_SQL2008 SOCIALES19 VACCIDENTE_25.odc" keepAlive="1" name="PAIRCA-PAN01_SQL2008 SOCIALES19 VACCIDENTE_25" type="5" refreshedVersion="5">
    <dbPr connection="Provider=SQLOLEDB.1;Integrated Security=SSPI;Persist Security Info=True;Initial Catalog=SOCIALES19;Data Source=PAIRCA-PAN01\SQL2008;Use Procedure for Prepare=1;Auto Translate=True;Packet Size=4096;Workstation ID=INEC_SOCIALES03;Use Encryption for Data=False;Tag with column collation when possible=False" command="&quot;SOCIALES19&quot;.&quot;dbo&quot;.&quot;VACCIDENTE_25&quot;" commandType="3"/>
  </connection>
  <connection id="4" odcFile="C:\Users\libatista\Documents\Mis archivos de origen de datos\PAIRCA-PAN01_SQL2008 SOCIALES19 VACCIDENTE_5.odc" keepAlive="1" name="PAIRCA-PAN01_SQL2008 SOCIALES19 VACCIDENTE_5" type="5" refreshedVersion="5">
    <dbPr connection="Provider=SQLOLEDB.1;Integrated Security=SSPI;Persist Security Info=True;Initial Catalog=SOCIALES19;Data Source=PAIRCA-PAN01\SQL2008;Use Procedure for Prepare=1;Auto Translate=True;Packet Size=4096;Workstation ID=INEC_SOCIALES03;Use Encryption for Data=False;Tag with column collation when possible=False" command="&quot;SOCIALES19&quot;.&quot;dbo&quot;.&quot;VACCIDENTE_5&quot;" commandType="3"/>
  </connection>
  <connection id="5" odcFile="C:\Users\libatista\Documents\Mis archivos de origen de datos\PAIRCA-PAN01_SQL2008 SOCIALES20 VACCIDENTE_25.odc" keepAlive="1" name="PAIRCA-PAN01_SQL2008 SOCIALES20 VACCIDENTE_25" type="5" refreshedVersion="5">
    <dbPr connection="Provider=SQLOLEDB.1;Integrated Security=SSPI;Persist Security Info=True;Initial Catalog=SOCIALES20;Data Source=PAIRCA-PAN01\SQL2008;Use Procedure for Prepare=1;Auto Translate=True;Packet Size=4096;Workstation ID=INEC_SOCIALES03;Use Encryption for Data=False;Tag with column collation when possible=False" command="&quot;SOCIALES20&quot;.&quot;dbo&quot;.&quot;VACCIDENTE_25&quot;" commandType="3"/>
  </connection>
  <connection id="6" odcFile="C:\Users\libatista\Documents\Mis archivos de origen de datos\PAIRCA-PAN01_SQL2008 SOCIALES20 VACCIDENTE_25.odc" keepAlive="1" name="PAIRCA-PAN01_SQL2008 SOCIALES20 VACCIDENTE_251" type="5" refreshedVersion="5">
    <dbPr connection="Provider=SQLOLEDB.1;Integrated Security=SSPI;Persist Security Info=True;Initial Catalog=SOCIALES20;Data Source=PAIRCA-PAN01\SQL2008;Use Procedure for Prepare=1;Auto Translate=True;Packet Size=4096;Workstation ID=INEC_SOCIALES03;Use Encryption for Data=False;Tag with column collation when possible=False" command="&quot;SOCIALES20&quot;.&quot;dbo&quot;.&quot;VACCIDENTE_25&quot;" commandType="3"/>
  </connection>
  <connection id="7" odcFile="C:\Users\libatista\Documents\Mis archivos de origen de datos\PAIRCA-PAN01_SQL2008 SOCIALES20 VACCIDENTE_40.odc" keepAlive="1" name="PAIRCA-PAN01_SQL2008 SOCIALES20 VACCIDENTE_40" type="5" refreshedVersion="5">
    <dbPr connection="Provider=SQLOLEDB.1;Integrated Security=SSPI;Persist Security Info=True;Initial Catalog=SOCIALES20;Data Source=PAIRCA-PAN01\SQL2008;Use Procedure for Prepare=1;Auto Translate=True;Packet Size=4096;Workstation ID=INEC_SOCIALES03;Use Encryption for Data=False;Tag with column collation when possible=False" command="&quot;SOCIALES20&quot;.&quot;dbo&quot;.&quot;VACCIDENTE_40&quot;" commandType="3"/>
  </connection>
  <connection id="8" odcFile="C:\Users\libatista\Documents\Mis archivos de origen de datos\PAIRCA-PAN01_SQL2008 SOCIALES20 VACCIDENTE_5.odc" keepAlive="1" name="PAIRCA-PAN01_SQL2008 SOCIALES20 VACCIDENTE_5" type="5" refreshedVersion="5">
    <dbPr connection="Provider=SQLOLEDB.1;Integrated Security=SSPI;Persist Security Info=True;Initial Catalog=SOCIALES20;Data Source=PAIRCA-PAN01\SQL2008;Use Procedure for Prepare=1;Auto Translate=True;Packet Size=4096;Workstation ID=INEC_SOCIALES03;Use Encryption for Data=False;Tag with column collation when possible=False" command="&quot;SOCIALES20&quot;.&quot;dbo&quot;.&quot;VACCIDENTE_5&quot;" commandType="3"/>
  </connection>
  <connection id="9" odcFile="C:\Users\libatista\Documents\Mis archivos de origen de datos\PAIRCA-PAN01_SQL2008 SOCIALES21 VACCIDENTE_25.odc" keepAlive="1" name="PAIRCA-PAN01_SQL2008 SOCIALES21 VACCIDENTE_25" type="5" refreshedVersion="5">
    <dbPr connection="Provider=SQLOLEDB.1;Integrated Security=SSPI;Persist Security Info=True;Initial Catalog=SOCIALES21;Data Source=PAIRCA-PAN01\SQL2008;Use Procedure for Prepare=1;Auto Translate=True;Packet Size=4096;Workstation ID=INEC_SOCIALES03;Use Encryption for Data=False;Tag with column collation when possible=False" command="&quot;SOCIALES21&quot;.&quot;dbo&quot;.&quot;VACCIDENTE_25&quot;" commandType="3"/>
  </connection>
  <connection id="10" odcFile="C:\Users\libatista\Documents\Mis archivos de origen de datos\PAIRCA-PAN01_SQL2008 SOCIALES21 VACCIDENTE_5.odc" keepAlive="1" name="PAIRCA-PAN01_SQL2008 SOCIALES21 VACCIDENTE_5" type="5" refreshedVersion="5">
    <dbPr connection="Provider=SQLOLEDB.1;Integrated Security=SSPI;Persist Security Info=True;Initial Catalog=SOCIALES21;Data Source=PAIRCA-PAN01\SQL2008;Use Procedure for Prepare=1;Auto Translate=True;Packet Size=4096;Workstation ID=INEC_SOCIALES03;Use Encryption for Data=False;Tag with column collation when possible=False" command="&quot;SOCIALES21&quot;.&quot;dbo&quot;.&quot;VACCIDENTE_5&quot;" commandType="3"/>
  </connection>
  <connection id="11" odcFile="C:\Users\libatista\Documents\Mis archivos de origen de datos\PAIRCA-PAN01_SQL2008 SOCIALES22 VACCIDENTE_25.odc" keepAlive="1" name="PAIRCA-PAN01_SQL2008 SOCIALES22 VACCIDENTE_25" type="5" refreshedVersion="5">
    <dbPr connection="Provider=SQLOLEDB.1;Integrated Security=SSPI;Persist Security Info=True;Initial Catalog=SOCIALES22;Data Source=PAIRCA-PAN01\SQL2008;Use Procedure for Prepare=1;Auto Translate=True;Packet Size=4096;Workstation ID=INEC_SOCIALES03;Use Encryption for Data=False;Tag with column collation when possible=False" command="&quot;SOCIALES22&quot;.&quot;dbo&quot;.&quot;VACCIDENTE_25&quot;" commandType="3"/>
  </connection>
  <connection id="12" odcFile="C:\Users\libatista\Documents\Mis archivos de origen de datos\PAIRCA-PAN01_SQL2008 SOCIALES22 VACCIDENTE_5.odc" keepAlive="1" name="PAIRCA-PAN01_SQL2008 SOCIALES22 VACCIDENTE_5" type="5" refreshedVersion="5">
    <dbPr connection="Provider=SQLOLEDB.1;Integrated Security=SSPI;Persist Security Info=True;Initial Catalog=SOCIALES22;Data Source=PAIRCA-PAN01\SQL2008;Use Procedure for Prepare=1;Auto Translate=True;Packet Size=4096;Workstation ID=INEC_SOCIALES03;Use Encryption for Data=False;Tag with column collation when possible=False" command="&quot;SOCIALES22&quot;.&quot;dbo&quot;.&quot;VACCIDENTE_5&quot;" commandType="3"/>
  </connection>
  <connection id="13" odcFile="C:\Users\libatista\Documents\Mis archivos de origen de datos\SV_SIEGPA SOCIALES17 VACCIDENTE_25.odc" keepAlive="1" name="SV_SIEGPA SOCIALES17 VACCIDENTE_25" type="5" refreshedVersion="5">
    <dbPr connection="Provider=SQLOLEDB.1;Integrated Security=SSPI;Persist Security Info=True;Initial Catalog=SOCIALES17;Data Source=SV_SIEGPA;Use Procedure for Prepare=1;Auto Translate=True;Packet Size=4096;Workstation ID=DEC_SOCIALES04;Use Encryption for Data=False;Tag with column collation when possible=False" command="&quot;SOCIALES17&quot;.&quot;dbo&quot;.&quot;VACCIDENTE_25&quot;" commandType="3"/>
  </connection>
  <connection id="14" odcFile="C:\Users\libatista\Documents\Mis archivos de origen de datos\SV_SIEGPA SOCIALES17 VACCIDENTE_5.odc" keepAlive="1" name="SV_SIEGPA SOCIALES17 VACCIDENTE_5" type="5" refreshedVersion="5">
    <dbPr connection="Provider=SQLOLEDB.1;Integrated Security=SSPI;Persist Security Info=True;Initial Catalog=SOCIALES17;Data Source=SV_SIEGPA;Use Procedure for Prepare=1;Auto Translate=True;Packet Size=4096;Workstation ID=DEC_SOCIALES04;Use Encryption for Data=False;Tag with column collation when possible=False" command="&quot;SOCIALES17&quot;.&quot;dbo&quot;.&quot;VACCIDENTE_5&quot;" commandType="3"/>
  </connection>
</connections>
</file>

<file path=xl/sharedStrings.xml><?xml version="1.0" encoding="utf-8"?>
<sst xmlns="http://schemas.openxmlformats.org/spreadsheetml/2006/main" count="121" uniqueCount="40">
  <si>
    <t xml:space="preserve">                             </t>
  </si>
  <si>
    <t xml:space="preserve">Accidentes de tránsito </t>
  </si>
  <si>
    <t>Total</t>
  </si>
  <si>
    <t>Clase</t>
  </si>
  <si>
    <t>Colisión</t>
  </si>
  <si>
    <t>Atropello</t>
  </si>
  <si>
    <t xml:space="preserve">Colisión con objeto fijo </t>
  </si>
  <si>
    <t>Vuelco</t>
  </si>
  <si>
    <t>Avenida Domingo Díaz</t>
  </si>
  <si>
    <t>Avenida Ricardo J. Alfaro</t>
  </si>
  <si>
    <t>Avenida Simón Bolívar</t>
  </si>
  <si>
    <t>Corredor Norte</t>
  </si>
  <si>
    <t>Arnulfo Arias</t>
  </si>
  <si>
    <t>Belisario Frías</t>
  </si>
  <si>
    <t>Belisario Porras</t>
  </si>
  <si>
    <t>José Domingo Espinar</t>
  </si>
  <si>
    <t>Mateo Iturralde</t>
  </si>
  <si>
    <t>Omar Torrijos</t>
  </si>
  <si>
    <t>Rufina Alfaro</t>
  </si>
  <si>
    <t>Victoriano Lorenzo</t>
  </si>
  <si>
    <t>TOTAL</t>
  </si>
  <si>
    <t>Fuente: Departamento de Operaciones del Tránsito de la Policía Nacional.</t>
  </si>
  <si>
    <t>Amelia Denis De Icaza</t>
  </si>
  <si>
    <t>Vía y corregimiento</t>
  </si>
  <si>
    <t>-</t>
  </si>
  <si>
    <t>- Cantidad nula o cero.</t>
  </si>
  <si>
    <t>NOTA: Incluyen las vías que presentaron mayor incidencias de accidentes de tránsito en el distrito de San Miguelito.</t>
  </si>
  <si>
    <t>Cuadro 5. ACCIDENTES DE TRÁNSITO EN EL DISTRITO DE SAN MIGUELITO, POR CLASE,</t>
  </si>
  <si>
    <t>Vías-Otras carreteras vecinales (2)</t>
  </si>
  <si>
    <t>Carretera Transístmica Boyd-Roosevelt</t>
  </si>
  <si>
    <t>Carretera Transístmica - Boyd Roosevelt</t>
  </si>
  <si>
    <t>Avenida Pedro J. Ameglio</t>
  </si>
  <si>
    <t>Avenida Rafael E. Alemán</t>
  </si>
  <si>
    <t xml:space="preserve">colisión, atropello y vuelco, y los accidentes que no se especifican en ninguna de las clases mencionadas.   </t>
  </si>
  <si>
    <t>(1) Incluye caída de persona o cosa del vehículo en marcha, colisión y vuelco, colisión y atropello, atropello y</t>
  </si>
  <si>
    <t>vehículos.</t>
  </si>
  <si>
    <t>Otras   (1)</t>
  </si>
  <si>
    <t>SEGÚN VÍA Y CORREGIMIENTO: AÑO 2022</t>
  </si>
  <si>
    <t>Avenida Manuel F. Zárate</t>
  </si>
  <si>
    <t xml:space="preserve">(2) Incluyen las calles, carreteras, caminos, estacionamientos, hombros o aceras destinadas para el tránsito de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</si>
</sst>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;[Red]#,##0"/>
  </numFmts>
  <fonts count="4" x14ac:knownFonts="1"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rgb="FFFFEDB3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48">
    <xf numFmtId="0" fontId="0" fillId="0" borderId="0" xfId="0"/>
    <xf numFmtId="0" fontId="1" fillId="0" borderId="0" xfId="0" applyFont="1" applyFill="1" applyBorder="1"/>
    <xf numFmtId="0" fontId="1" fillId="0" borderId="0" xfId="0" applyFont="1" applyFill="1"/>
    <xf numFmtId="0" fontId="1" fillId="0" borderId="4" xfId="0" applyFont="1" applyFill="1" applyBorder="1"/>
    <xf numFmtId="3" fontId="1" fillId="0" borderId="0" xfId="0" applyNumberFormat="1" applyFont="1" applyFill="1" applyBorder="1" applyAlignment="1">
      <alignment horizontal="left"/>
    </xf>
    <xf numFmtId="3" fontId="1" fillId="0" borderId="0" xfId="0" applyNumberFormat="1" applyFont="1" applyFill="1" applyBorder="1"/>
    <xf numFmtId="0" fontId="1" fillId="0" borderId="9" xfId="0" applyFont="1" applyFill="1" applyBorder="1"/>
    <xf numFmtId="3" fontId="1" fillId="0" borderId="11" xfId="0" applyNumberFormat="1" applyFont="1" applyFill="1" applyBorder="1" applyAlignment="1">
      <alignment horizontal="right"/>
    </xf>
    <xf numFmtId="3" fontId="1" fillId="0" borderId="11" xfId="0" applyNumberFormat="1" applyFont="1" applyFill="1" applyBorder="1"/>
    <xf numFmtId="0" fontId="1" fillId="0" borderId="5" xfId="0" applyFont="1" applyFill="1" applyBorder="1"/>
    <xf numFmtId="3" fontId="1" fillId="0" borderId="0" xfId="0" applyNumberFormat="1" applyFont="1" applyFill="1"/>
    <xf numFmtId="0" fontId="1" fillId="0" borderId="0" xfId="1" applyFont="1"/>
    <xf numFmtId="3" fontId="1" fillId="0" borderId="0" xfId="0" applyNumberFormat="1" applyFont="1" applyFill="1" applyBorder="1" applyAlignment="1">
      <alignment horizontal="center"/>
    </xf>
    <xf numFmtId="0" fontId="1" fillId="0" borderId="6" xfId="0" applyFont="1" applyFill="1" applyBorder="1"/>
    <xf numFmtId="3" fontId="2" fillId="2" borderId="12" xfId="0" applyNumberFormat="1" applyFont="1" applyFill="1" applyBorder="1" applyAlignment="1">
      <alignment horizontal="center" vertical="center" wrapText="1"/>
    </xf>
    <xf numFmtId="3" fontId="2" fillId="0" borderId="0" xfId="0" applyNumberFormat="1" applyFont="1" applyFill="1" applyBorder="1" applyAlignment="1">
      <alignment horizontal="center" vertical="center"/>
    </xf>
    <xf numFmtId="3" fontId="2" fillId="0" borderId="4" xfId="0" applyNumberFormat="1" applyFont="1" applyFill="1" applyBorder="1" applyAlignment="1">
      <alignment horizontal="center" vertical="center"/>
    </xf>
    <xf numFmtId="3" fontId="2" fillId="0" borderId="8" xfId="0" applyNumberFormat="1" applyFont="1" applyFill="1" applyBorder="1" applyAlignment="1">
      <alignment horizontal="center" vertical="center" wrapText="1"/>
    </xf>
    <xf numFmtId="3" fontId="2" fillId="0" borderId="10" xfId="0" applyNumberFormat="1" applyFont="1" applyFill="1" applyBorder="1" applyAlignment="1">
      <alignment horizontal="center" vertical="center" wrapText="1"/>
    </xf>
    <xf numFmtId="3" fontId="1" fillId="0" borderId="0" xfId="0" applyNumberFormat="1" applyFont="1" applyFill="1" applyBorder="1" applyAlignment="1">
      <alignment horizontal="right"/>
    </xf>
    <xf numFmtId="0" fontId="1" fillId="0" borderId="0" xfId="0" applyFont="1" applyFill="1" applyBorder="1" applyAlignment="1"/>
    <xf numFmtId="49" fontId="0" fillId="0" borderId="0" xfId="0" quotePrefix="1" applyNumberFormat="1" applyFont="1" applyAlignment="1">
      <alignment horizontal="left"/>
    </xf>
    <xf numFmtId="3" fontId="1" fillId="0" borderId="4" xfId="0" applyNumberFormat="1" applyFont="1" applyFill="1" applyBorder="1"/>
    <xf numFmtId="164" fontId="2" fillId="0" borderId="8" xfId="0" applyNumberFormat="1" applyFont="1" applyFill="1" applyBorder="1" applyAlignment="1">
      <alignment horizontal="right"/>
    </xf>
    <xf numFmtId="164" fontId="2" fillId="0" borderId="10" xfId="0" applyNumberFormat="1" applyFont="1" applyFill="1" applyBorder="1" applyAlignment="1">
      <alignment horizontal="right"/>
    </xf>
    <xf numFmtId="164" fontId="2" fillId="0" borderId="8" xfId="0" applyNumberFormat="1" applyFont="1" applyFill="1" applyBorder="1"/>
    <xf numFmtId="164" fontId="2" fillId="0" borderId="10" xfId="0" applyNumberFormat="1" applyFont="1" applyFill="1" applyBorder="1"/>
    <xf numFmtId="164" fontId="1" fillId="0" borderId="8" xfId="0" applyNumberFormat="1" applyFont="1" applyFill="1" applyBorder="1" applyAlignment="1">
      <alignment horizontal="right"/>
    </xf>
    <xf numFmtId="164" fontId="1" fillId="0" borderId="8" xfId="0" applyNumberFormat="1" applyFont="1" applyFill="1" applyBorder="1"/>
    <xf numFmtId="164" fontId="1" fillId="0" borderId="10" xfId="0" applyNumberFormat="1" applyFont="1" applyFill="1" applyBorder="1" applyAlignment="1">
      <alignment horizontal="right"/>
    </xf>
    <xf numFmtId="49" fontId="1" fillId="0" borderId="0" xfId="0" applyNumberFormat="1" applyFont="1" applyFill="1" applyBorder="1" applyAlignment="1">
      <alignment horizontal="left" justifyLastLine="1"/>
    </xf>
    <xf numFmtId="3" fontId="2" fillId="0" borderId="0" xfId="0" applyNumberFormat="1" applyFont="1" applyFill="1" applyBorder="1" applyAlignment="1">
      <alignment horizontal="center"/>
    </xf>
    <xf numFmtId="3" fontId="2" fillId="2" borderId="3" xfId="0" applyNumberFormat="1" applyFont="1" applyFill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center" vertical="center"/>
    </xf>
    <xf numFmtId="3" fontId="2" fillId="2" borderId="0" xfId="0" applyNumberFormat="1" applyFont="1" applyFill="1" applyBorder="1" applyAlignment="1">
      <alignment horizontal="center" vertical="center"/>
    </xf>
    <xf numFmtId="3" fontId="2" fillId="2" borderId="4" xfId="0" applyNumberFormat="1" applyFont="1" applyFill="1" applyBorder="1" applyAlignment="1">
      <alignment horizontal="center" vertical="center"/>
    </xf>
    <xf numFmtId="3" fontId="2" fillId="2" borderId="6" xfId="0" applyNumberFormat="1" applyFont="1" applyFill="1" applyBorder="1" applyAlignment="1">
      <alignment horizontal="center" vertical="center"/>
    </xf>
    <xf numFmtId="3" fontId="2" fillId="2" borderId="9" xfId="0" applyNumberFormat="1" applyFont="1" applyFill="1" applyBorder="1" applyAlignment="1">
      <alignment horizontal="center" vertical="center"/>
    </xf>
    <xf numFmtId="3" fontId="2" fillId="2" borderId="2" xfId="0" applyNumberFormat="1" applyFont="1" applyFill="1" applyBorder="1" applyAlignment="1">
      <alignment horizontal="center" vertical="center"/>
    </xf>
    <xf numFmtId="3" fontId="2" fillId="2" borderId="7" xfId="0" applyNumberFormat="1" applyFont="1" applyFill="1" applyBorder="1" applyAlignment="1">
      <alignment horizontal="center" vertical="center" wrapText="1"/>
    </xf>
    <xf numFmtId="3" fontId="2" fillId="2" borderId="11" xfId="0" applyNumberFormat="1" applyFont="1" applyFill="1" applyBorder="1" applyAlignment="1">
      <alignment horizontal="center" vertical="center" wrapText="1"/>
    </xf>
    <xf numFmtId="3" fontId="2" fillId="2" borderId="2" xfId="0" applyNumberFormat="1" applyFont="1" applyFill="1" applyBorder="1" applyAlignment="1">
      <alignment horizontal="center" vertical="center" wrapText="1"/>
    </xf>
    <xf numFmtId="3" fontId="2" fillId="2" borderId="3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left" justifyLastLine="1"/>
    </xf>
    <xf numFmtId="3" fontId="2" fillId="0" borderId="4" xfId="0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horizontal="left"/>
    </xf>
    <xf numFmtId="0" fontId="1" fillId="0" borderId="4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distributed" justifyLastLine="1"/>
    </xf>
  </cellXfs>
  <cellStyles count="2">
    <cellStyle name="Normal" xfId="0" builtinId="0"/>
    <cellStyle name="Normal_97-0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6"/>
  <sheetViews>
    <sheetView tabSelected="1" zoomScaleNormal="100" workbookViewId="0">
      <selection activeCell="A63" sqref="A63:H63"/>
    </sheetView>
  </sheetViews>
  <sheetFormatPr baseColWidth="10" defaultRowHeight="18" customHeight="1" x14ac:dyDescent="0.2"/>
  <cols>
    <col min="1" max="1" width="1.7109375" style="1" customWidth="1"/>
    <col min="2" max="2" width="38" style="1" customWidth="1"/>
    <col min="3" max="4" width="9.28515625" style="2" customWidth="1"/>
    <col min="5" max="5" width="9.28515625" style="1" customWidth="1"/>
    <col min="6" max="6" width="8.5703125" style="1" customWidth="1"/>
    <col min="7" max="7" width="9.28515625" style="1" customWidth="1"/>
    <col min="8" max="8" width="8.42578125" style="2" customWidth="1"/>
    <col min="9" max="9" width="11.42578125" style="1"/>
    <col min="10" max="202" width="11.42578125" style="2"/>
    <col min="203" max="203" width="26.28515625" style="2" customWidth="1"/>
    <col min="204" max="204" width="8.7109375" style="2" customWidth="1"/>
    <col min="205" max="212" width="9.5703125" style="2" customWidth="1"/>
    <col min="213" max="458" width="11.42578125" style="2"/>
    <col min="459" max="459" width="26.28515625" style="2" customWidth="1"/>
    <col min="460" max="460" width="8.7109375" style="2" customWidth="1"/>
    <col min="461" max="468" width="9.5703125" style="2" customWidth="1"/>
    <col min="469" max="714" width="11.42578125" style="2"/>
    <col min="715" max="715" width="26.28515625" style="2" customWidth="1"/>
    <col min="716" max="716" width="8.7109375" style="2" customWidth="1"/>
    <col min="717" max="724" width="9.5703125" style="2" customWidth="1"/>
    <col min="725" max="970" width="11.42578125" style="2"/>
    <col min="971" max="971" width="26.28515625" style="2" customWidth="1"/>
    <col min="972" max="972" width="8.7109375" style="2" customWidth="1"/>
    <col min="973" max="980" width="9.5703125" style="2" customWidth="1"/>
    <col min="981" max="1226" width="11.42578125" style="2"/>
    <col min="1227" max="1227" width="26.28515625" style="2" customWidth="1"/>
    <col min="1228" max="1228" width="8.7109375" style="2" customWidth="1"/>
    <col min="1229" max="1236" width="9.5703125" style="2" customWidth="1"/>
    <col min="1237" max="1482" width="11.42578125" style="2"/>
    <col min="1483" max="1483" width="26.28515625" style="2" customWidth="1"/>
    <col min="1484" max="1484" width="8.7109375" style="2" customWidth="1"/>
    <col min="1485" max="1492" width="9.5703125" style="2" customWidth="1"/>
    <col min="1493" max="1738" width="11.42578125" style="2"/>
    <col min="1739" max="1739" width="26.28515625" style="2" customWidth="1"/>
    <col min="1740" max="1740" width="8.7109375" style="2" customWidth="1"/>
    <col min="1741" max="1748" width="9.5703125" style="2" customWidth="1"/>
    <col min="1749" max="1994" width="11.42578125" style="2"/>
    <col min="1995" max="1995" width="26.28515625" style="2" customWidth="1"/>
    <col min="1996" max="1996" width="8.7109375" style="2" customWidth="1"/>
    <col min="1997" max="2004" width="9.5703125" style="2" customWidth="1"/>
    <col min="2005" max="2250" width="11.42578125" style="2"/>
    <col min="2251" max="2251" width="26.28515625" style="2" customWidth="1"/>
    <col min="2252" max="2252" width="8.7109375" style="2" customWidth="1"/>
    <col min="2253" max="2260" width="9.5703125" style="2" customWidth="1"/>
    <col min="2261" max="2506" width="11.42578125" style="2"/>
    <col min="2507" max="2507" width="26.28515625" style="2" customWidth="1"/>
    <col min="2508" max="2508" width="8.7109375" style="2" customWidth="1"/>
    <col min="2509" max="2516" width="9.5703125" style="2" customWidth="1"/>
    <col min="2517" max="2762" width="11.42578125" style="2"/>
    <col min="2763" max="2763" width="26.28515625" style="2" customWidth="1"/>
    <col min="2764" max="2764" width="8.7109375" style="2" customWidth="1"/>
    <col min="2765" max="2772" width="9.5703125" style="2" customWidth="1"/>
    <col min="2773" max="3018" width="11.42578125" style="2"/>
    <col min="3019" max="3019" width="26.28515625" style="2" customWidth="1"/>
    <col min="3020" max="3020" width="8.7109375" style="2" customWidth="1"/>
    <col min="3021" max="3028" width="9.5703125" style="2" customWidth="1"/>
    <col min="3029" max="3274" width="11.42578125" style="2"/>
    <col min="3275" max="3275" width="26.28515625" style="2" customWidth="1"/>
    <col min="3276" max="3276" width="8.7109375" style="2" customWidth="1"/>
    <col min="3277" max="3284" width="9.5703125" style="2" customWidth="1"/>
    <col min="3285" max="3530" width="11.42578125" style="2"/>
    <col min="3531" max="3531" width="26.28515625" style="2" customWidth="1"/>
    <col min="3532" max="3532" width="8.7109375" style="2" customWidth="1"/>
    <col min="3533" max="3540" width="9.5703125" style="2" customWidth="1"/>
    <col min="3541" max="3786" width="11.42578125" style="2"/>
    <col min="3787" max="3787" width="26.28515625" style="2" customWidth="1"/>
    <col min="3788" max="3788" width="8.7109375" style="2" customWidth="1"/>
    <col min="3789" max="3796" width="9.5703125" style="2" customWidth="1"/>
    <col min="3797" max="4042" width="11.42578125" style="2"/>
    <col min="4043" max="4043" width="26.28515625" style="2" customWidth="1"/>
    <col min="4044" max="4044" width="8.7109375" style="2" customWidth="1"/>
    <col min="4045" max="4052" width="9.5703125" style="2" customWidth="1"/>
    <col min="4053" max="4298" width="11.42578125" style="2"/>
    <col min="4299" max="4299" width="26.28515625" style="2" customWidth="1"/>
    <col min="4300" max="4300" width="8.7109375" style="2" customWidth="1"/>
    <col min="4301" max="4308" width="9.5703125" style="2" customWidth="1"/>
    <col min="4309" max="4554" width="11.42578125" style="2"/>
    <col min="4555" max="4555" width="26.28515625" style="2" customWidth="1"/>
    <col min="4556" max="4556" width="8.7109375" style="2" customWidth="1"/>
    <col min="4557" max="4564" width="9.5703125" style="2" customWidth="1"/>
    <col min="4565" max="4810" width="11.42578125" style="2"/>
    <col min="4811" max="4811" width="26.28515625" style="2" customWidth="1"/>
    <col min="4812" max="4812" width="8.7109375" style="2" customWidth="1"/>
    <col min="4813" max="4820" width="9.5703125" style="2" customWidth="1"/>
    <col min="4821" max="5066" width="11.42578125" style="2"/>
    <col min="5067" max="5067" width="26.28515625" style="2" customWidth="1"/>
    <col min="5068" max="5068" width="8.7109375" style="2" customWidth="1"/>
    <col min="5069" max="5076" width="9.5703125" style="2" customWidth="1"/>
    <col min="5077" max="5322" width="11.42578125" style="2"/>
    <col min="5323" max="5323" width="26.28515625" style="2" customWidth="1"/>
    <col min="5324" max="5324" width="8.7109375" style="2" customWidth="1"/>
    <col min="5325" max="5332" width="9.5703125" style="2" customWidth="1"/>
    <col min="5333" max="5578" width="11.42578125" style="2"/>
    <col min="5579" max="5579" width="26.28515625" style="2" customWidth="1"/>
    <col min="5580" max="5580" width="8.7109375" style="2" customWidth="1"/>
    <col min="5581" max="5588" width="9.5703125" style="2" customWidth="1"/>
    <col min="5589" max="5834" width="11.42578125" style="2"/>
    <col min="5835" max="5835" width="26.28515625" style="2" customWidth="1"/>
    <col min="5836" max="5836" width="8.7109375" style="2" customWidth="1"/>
    <col min="5837" max="5844" width="9.5703125" style="2" customWidth="1"/>
    <col min="5845" max="6090" width="11.42578125" style="2"/>
    <col min="6091" max="6091" width="26.28515625" style="2" customWidth="1"/>
    <col min="6092" max="6092" width="8.7109375" style="2" customWidth="1"/>
    <col min="6093" max="6100" width="9.5703125" style="2" customWidth="1"/>
    <col min="6101" max="6346" width="11.42578125" style="2"/>
    <col min="6347" max="6347" width="26.28515625" style="2" customWidth="1"/>
    <col min="6348" max="6348" width="8.7109375" style="2" customWidth="1"/>
    <col min="6349" max="6356" width="9.5703125" style="2" customWidth="1"/>
    <col min="6357" max="6602" width="11.42578125" style="2"/>
    <col min="6603" max="6603" width="26.28515625" style="2" customWidth="1"/>
    <col min="6604" max="6604" width="8.7109375" style="2" customWidth="1"/>
    <col min="6605" max="6612" width="9.5703125" style="2" customWidth="1"/>
    <col min="6613" max="6858" width="11.42578125" style="2"/>
    <col min="6859" max="6859" width="26.28515625" style="2" customWidth="1"/>
    <col min="6860" max="6860" width="8.7109375" style="2" customWidth="1"/>
    <col min="6861" max="6868" width="9.5703125" style="2" customWidth="1"/>
    <col min="6869" max="7114" width="11.42578125" style="2"/>
    <col min="7115" max="7115" width="26.28515625" style="2" customWidth="1"/>
    <col min="7116" max="7116" width="8.7109375" style="2" customWidth="1"/>
    <col min="7117" max="7124" width="9.5703125" style="2" customWidth="1"/>
    <col min="7125" max="7370" width="11.42578125" style="2"/>
    <col min="7371" max="7371" width="26.28515625" style="2" customWidth="1"/>
    <col min="7372" max="7372" width="8.7109375" style="2" customWidth="1"/>
    <col min="7373" max="7380" width="9.5703125" style="2" customWidth="1"/>
    <col min="7381" max="7626" width="11.42578125" style="2"/>
    <col min="7627" max="7627" width="26.28515625" style="2" customWidth="1"/>
    <col min="7628" max="7628" width="8.7109375" style="2" customWidth="1"/>
    <col min="7629" max="7636" width="9.5703125" style="2" customWidth="1"/>
    <col min="7637" max="7882" width="11.42578125" style="2"/>
    <col min="7883" max="7883" width="26.28515625" style="2" customWidth="1"/>
    <col min="7884" max="7884" width="8.7109375" style="2" customWidth="1"/>
    <col min="7885" max="7892" width="9.5703125" style="2" customWidth="1"/>
    <col min="7893" max="8138" width="11.42578125" style="2"/>
    <col min="8139" max="8139" width="26.28515625" style="2" customWidth="1"/>
    <col min="8140" max="8140" width="8.7109375" style="2" customWidth="1"/>
    <col min="8141" max="8148" width="9.5703125" style="2" customWidth="1"/>
    <col min="8149" max="8394" width="11.42578125" style="2"/>
    <col min="8395" max="8395" width="26.28515625" style="2" customWidth="1"/>
    <col min="8396" max="8396" width="8.7109375" style="2" customWidth="1"/>
    <col min="8397" max="8404" width="9.5703125" style="2" customWidth="1"/>
    <col min="8405" max="8650" width="11.42578125" style="2"/>
    <col min="8651" max="8651" width="26.28515625" style="2" customWidth="1"/>
    <col min="8652" max="8652" width="8.7109375" style="2" customWidth="1"/>
    <col min="8653" max="8660" width="9.5703125" style="2" customWidth="1"/>
    <col min="8661" max="8906" width="11.42578125" style="2"/>
    <col min="8907" max="8907" width="26.28515625" style="2" customWidth="1"/>
    <col min="8908" max="8908" width="8.7109375" style="2" customWidth="1"/>
    <col min="8909" max="8916" width="9.5703125" style="2" customWidth="1"/>
    <col min="8917" max="9162" width="11.42578125" style="2"/>
    <col min="9163" max="9163" width="26.28515625" style="2" customWidth="1"/>
    <col min="9164" max="9164" width="8.7109375" style="2" customWidth="1"/>
    <col min="9165" max="9172" width="9.5703125" style="2" customWidth="1"/>
    <col min="9173" max="9418" width="11.42578125" style="2"/>
    <col min="9419" max="9419" width="26.28515625" style="2" customWidth="1"/>
    <col min="9420" max="9420" width="8.7109375" style="2" customWidth="1"/>
    <col min="9421" max="9428" width="9.5703125" style="2" customWidth="1"/>
    <col min="9429" max="9674" width="11.42578125" style="2"/>
    <col min="9675" max="9675" width="26.28515625" style="2" customWidth="1"/>
    <col min="9676" max="9676" width="8.7109375" style="2" customWidth="1"/>
    <col min="9677" max="9684" width="9.5703125" style="2" customWidth="1"/>
    <col min="9685" max="9930" width="11.42578125" style="2"/>
    <col min="9931" max="9931" width="26.28515625" style="2" customWidth="1"/>
    <col min="9932" max="9932" width="8.7109375" style="2" customWidth="1"/>
    <col min="9933" max="9940" width="9.5703125" style="2" customWidth="1"/>
    <col min="9941" max="10186" width="11.42578125" style="2"/>
    <col min="10187" max="10187" width="26.28515625" style="2" customWidth="1"/>
    <col min="10188" max="10188" width="8.7109375" style="2" customWidth="1"/>
    <col min="10189" max="10196" width="9.5703125" style="2" customWidth="1"/>
    <col min="10197" max="10442" width="11.42578125" style="2"/>
    <col min="10443" max="10443" width="26.28515625" style="2" customWidth="1"/>
    <col min="10444" max="10444" width="8.7109375" style="2" customWidth="1"/>
    <col min="10445" max="10452" width="9.5703125" style="2" customWidth="1"/>
    <col min="10453" max="10698" width="11.42578125" style="2"/>
    <col min="10699" max="10699" width="26.28515625" style="2" customWidth="1"/>
    <col min="10700" max="10700" width="8.7109375" style="2" customWidth="1"/>
    <col min="10701" max="10708" width="9.5703125" style="2" customWidth="1"/>
    <col min="10709" max="10954" width="11.42578125" style="2"/>
    <col min="10955" max="10955" width="26.28515625" style="2" customWidth="1"/>
    <col min="10956" max="10956" width="8.7109375" style="2" customWidth="1"/>
    <col min="10957" max="10964" width="9.5703125" style="2" customWidth="1"/>
    <col min="10965" max="11210" width="11.42578125" style="2"/>
    <col min="11211" max="11211" width="26.28515625" style="2" customWidth="1"/>
    <col min="11212" max="11212" width="8.7109375" style="2" customWidth="1"/>
    <col min="11213" max="11220" width="9.5703125" style="2" customWidth="1"/>
    <col min="11221" max="11466" width="11.42578125" style="2"/>
    <col min="11467" max="11467" width="26.28515625" style="2" customWidth="1"/>
    <col min="11468" max="11468" width="8.7109375" style="2" customWidth="1"/>
    <col min="11469" max="11476" width="9.5703125" style="2" customWidth="1"/>
    <col min="11477" max="11722" width="11.42578125" style="2"/>
    <col min="11723" max="11723" width="26.28515625" style="2" customWidth="1"/>
    <col min="11724" max="11724" width="8.7109375" style="2" customWidth="1"/>
    <col min="11725" max="11732" width="9.5703125" style="2" customWidth="1"/>
    <col min="11733" max="11978" width="11.42578125" style="2"/>
    <col min="11979" max="11979" width="26.28515625" style="2" customWidth="1"/>
    <col min="11980" max="11980" width="8.7109375" style="2" customWidth="1"/>
    <col min="11981" max="11988" width="9.5703125" style="2" customWidth="1"/>
    <col min="11989" max="12234" width="11.42578125" style="2"/>
    <col min="12235" max="12235" width="26.28515625" style="2" customWidth="1"/>
    <col min="12236" max="12236" width="8.7109375" style="2" customWidth="1"/>
    <col min="12237" max="12244" width="9.5703125" style="2" customWidth="1"/>
    <col min="12245" max="12490" width="11.42578125" style="2"/>
    <col min="12491" max="12491" width="26.28515625" style="2" customWidth="1"/>
    <col min="12492" max="12492" width="8.7109375" style="2" customWidth="1"/>
    <col min="12493" max="12500" width="9.5703125" style="2" customWidth="1"/>
    <col min="12501" max="12746" width="11.42578125" style="2"/>
    <col min="12747" max="12747" width="26.28515625" style="2" customWidth="1"/>
    <col min="12748" max="12748" width="8.7109375" style="2" customWidth="1"/>
    <col min="12749" max="12756" width="9.5703125" style="2" customWidth="1"/>
    <col min="12757" max="13002" width="11.42578125" style="2"/>
    <col min="13003" max="13003" width="26.28515625" style="2" customWidth="1"/>
    <col min="13004" max="13004" width="8.7109375" style="2" customWidth="1"/>
    <col min="13005" max="13012" width="9.5703125" style="2" customWidth="1"/>
    <col min="13013" max="13258" width="11.42578125" style="2"/>
    <col min="13259" max="13259" width="26.28515625" style="2" customWidth="1"/>
    <col min="13260" max="13260" width="8.7109375" style="2" customWidth="1"/>
    <col min="13261" max="13268" width="9.5703125" style="2" customWidth="1"/>
    <col min="13269" max="13514" width="11.42578125" style="2"/>
    <col min="13515" max="13515" width="26.28515625" style="2" customWidth="1"/>
    <col min="13516" max="13516" width="8.7109375" style="2" customWidth="1"/>
    <col min="13517" max="13524" width="9.5703125" style="2" customWidth="1"/>
    <col min="13525" max="13770" width="11.42578125" style="2"/>
    <col min="13771" max="13771" width="26.28515625" style="2" customWidth="1"/>
    <col min="13772" max="13772" width="8.7109375" style="2" customWidth="1"/>
    <col min="13773" max="13780" width="9.5703125" style="2" customWidth="1"/>
    <col min="13781" max="14026" width="11.42578125" style="2"/>
    <col min="14027" max="14027" width="26.28515625" style="2" customWidth="1"/>
    <col min="14028" max="14028" width="8.7109375" style="2" customWidth="1"/>
    <col min="14029" max="14036" width="9.5703125" style="2" customWidth="1"/>
    <col min="14037" max="14282" width="11.42578125" style="2"/>
    <col min="14283" max="14283" width="26.28515625" style="2" customWidth="1"/>
    <col min="14284" max="14284" width="8.7109375" style="2" customWidth="1"/>
    <col min="14285" max="14292" width="9.5703125" style="2" customWidth="1"/>
    <col min="14293" max="14538" width="11.42578125" style="2"/>
    <col min="14539" max="14539" width="26.28515625" style="2" customWidth="1"/>
    <col min="14540" max="14540" width="8.7109375" style="2" customWidth="1"/>
    <col min="14541" max="14548" width="9.5703125" style="2" customWidth="1"/>
    <col min="14549" max="14794" width="11.42578125" style="2"/>
    <col min="14795" max="14795" width="26.28515625" style="2" customWidth="1"/>
    <col min="14796" max="14796" width="8.7109375" style="2" customWidth="1"/>
    <col min="14797" max="14804" width="9.5703125" style="2" customWidth="1"/>
    <col min="14805" max="15050" width="11.42578125" style="2"/>
    <col min="15051" max="15051" width="26.28515625" style="2" customWidth="1"/>
    <col min="15052" max="15052" width="8.7109375" style="2" customWidth="1"/>
    <col min="15053" max="15060" width="9.5703125" style="2" customWidth="1"/>
    <col min="15061" max="15306" width="11.42578125" style="2"/>
    <col min="15307" max="15307" width="26.28515625" style="2" customWidth="1"/>
    <col min="15308" max="15308" width="8.7109375" style="2" customWidth="1"/>
    <col min="15309" max="15316" width="9.5703125" style="2" customWidth="1"/>
    <col min="15317" max="15562" width="11.42578125" style="2"/>
    <col min="15563" max="15563" width="26.28515625" style="2" customWidth="1"/>
    <col min="15564" max="15564" width="8.7109375" style="2" customWidth="1"/>
    <col min="15565" max="15572" width="9.5703125" style="2" customWidth="1"/>
    <col min="15573" max="15818" width="11.42578125" style="2"/>
    <col min="15819" max="15819" width="26.28515625" style="2" customWidth="1"/>
    <col min="15820" max="15820" width="8.7109375" style="2" customWidth="1"/>
    <col min="15821" max="15828" width="9.5703125" style="2" customWidth="1"/>
    <col min="15829" max="16074" width="11.42578125" style="2"/>
    <col min="16075" max="16075" width="26.28515625" style="2" customWidth="1"/>
    <col min="16076" max="16076" width="8.7109375" style="2" customWidth="1"/>
    <col min="16077" max="16084" width="9.5703125" style="2" customWidth="1"/>
    <col min="16085" max="16384" width="11.42578125" style="2"/>
  </cols>
  <sheetData>
    <row r="1" spans="1:8" ht="16.5" customHeight="1" x14ac:dyDescent="0.2">
      <c r="A1" s="31" t="s">
        <v>27</v>
      </c>
      <c r="B1" s="31"/>
      <c r="C1" s="31"/>
      <c r="D1" s="31"/>
      <c r="E1" s="31"/>
      <c r="F1" s="31"/>
      <c r="G1" s="31"/>
      <c r="H1" s="31"/>
    </row>
    <row r="2" spans="1:8" ht="16.5" customHeight="1" x14ac:dyDescent="0.2">
      <c r="A2" s="31" t="s">
        <v>37</v>
      </c>
      <c r="B2" s="31"/>
      <c r="C2" s="31"/>
      <c r="D2" s="31"/>
      <c r="E2" s="31"/>
      <c r="F2" s="31"/>
      <c r="G2" s="31"/>
      <c r="H2" s="31"/>
    </row>
    <row r="3" spans="1:8" ht="12.2" customHeight="1" x14ac:dyDescent="0.2">
      <c r="A3" s="12" t="s">
        <v>0</v>
      </c>
      <c r="B3" s="12"/>
      <c r="C3" s="12"/>
      <c r="D3" s="12"/>
      <c r="E3" s="12"/>
      <c r="F3" s="12"/>
      <c r="G3" s="12"/>
      <c r="H3" s="12"/>
    </row>
    <row r="4" spans="1:8" ht="20.100000000000001" customHeight="1" x14ac:dyDescent="0.2">
      <c r="A4" s="32" t="s">
        <v>23</v>
      </c>
      <c r="B4" s="33"/>
      <c r="C4" s="38" t="s">
        <v>1</v>
      </c>
      <c r="D4" s="32"/>
      <c r="E4" s="32"/>
      <c r="F4" s="32"/>
      <c r="G4" s="32"/>
      <c r="H4" s="32"/>
    </row>
    <row r="5" spans="1:8" ht="20.100000000000001" customHeight="1" x14ac:dyDescent="0.2">
      <c r="A5" s="34"/>
      <c r="B5" s="35"/>
      <c r="C5" s="39" t="s">
        <v>2</v>
      </c>
      <c r="D5" s="41" t="s">
        <v>3</v>
      </c>
      <c r="E5" s="42"/>
      <c r="F5" s="42"/>
      <c r="G5" s="42"/>
      <c r="H5" s="42"/>
    </row>
    <row r="6" spans="1:8" ht="60.75" customHeight="1" x14ac:dyDescent="0.2">
      <c r="A6" s="36"/>
      <c r="B6" s="37"/>
      <c r="C6" s="40"/>
      <c r="D6" s="14" t="s">
        <v>4</v>
      </c>
      <c r="E6" s="14" t="s">
        <v>6</v>
      </c>
      <c r="F6" s="14" t="s">
        <v>7</v>
      </c>
      <c r="G6" s="14" t="s">
        <v>5</v>
      </c>
      <c r="H6" s="14" t="s">
        <v>36</v>
      </c>
    </row>
    <row r="7" spans="1:8" ht="12.2" customHeight="1" x14ac:dyDescent="0.2">
      <c r="A7" s="15"/>
      <c r="B7" s="16"/>
      <c r="C7" s="17"/>
      <c r="D7" s="17"/>
      <c r="E7" s="17"/>
      <c r="F7" s="17"/>
      <c r="G7" s="17"/>
      <c r="H7" s="18"/>
    </row>
    <row r="8" spans="1:8" ht="21.75" customHeight="1" x14ac:dyDescent="0.2">
      <c r="A8" s="31" t="s">
        <v>20</v>
      </c>
      <c r="B8" s="44"/>
      <c r="C8" s="23">
        <f>SUM(C18,C23,C27,C33,C36,C42,C45,C48,C52)</f>
        <v>3866</v>
      </c>
      <c r="D8" s="23">
        <f>SUM(D18,D23,D27,D33,D36,D42,D45,D48,D52)</f>
        <v>3329</v>
      </c>
      <c r="E8" s="23">
        <f t="shared" ref="E8:H8" si="0">SUM(E18,E23,E27,E33,E36,E42,E45,E48,E52)</f>
        <v>401</v>
      </c>
      <c r="F8" s="23">
        <f t="shared" si="0"/>
        <v>21</v>
      </c>
      <c r="G8" s="23">
        <f t="shared" si="0"/>
        <v>64</v>
      </c>
      <c r="H8" s="24">
        <f t="shared" si="0"/>
        <v>51</v>
      </c>
    </row>
    <row r="9" spans="1:8" ht="18.75" customHeight="1" x14ac:dyDescent="0.2">
      <c r="B9" s="3" t="s">
        <v>8</v>
      </c>
      <c r="C9" s="23">
        <f>SUM(D9:H9)</f>
        <v>460</v>
      </c>
      <c r="D9" s="25">
        <f>SUM(D28,D34,D37,D53)</f>
        <v>422</v>
      </c>
      <c r="E9" s="25">
        <f t="shared" ref="E9:H9" si="1">SUM(E28,E34,E37,E53)</f>
        <v>26</v>
      </c>
      <c r="F9" s="25">
        <f t="shared" si="1"/>
        <v>2</v>
      </c>
      <c r="G9" s="25">
        <f t="shared" si="1"/>
        <v>6</v>
      </c>
      <c r="H9" s="26">
        <f t="shared" si="1"/>
        <v>4</v>
      </c>
    </row>
    <row r="10" spans="1:8" ht="18.75" customHeight="1" x14ac:dyDescent="0.2">
      <c r="B10" s="3" t="s">
        <v>38</v>
      </c>
      <c r="C10" s="23">
        <f t="shared" ref="C10:C57" si="2">SUM(D10:H10)</f>
        <v>165</v>
      </c>
      <c r="D10" s="25">
        <f>SUM(D29,D54)</f>
        <v>143</v>
      </c>
      <c r="E10" s="25">
        <f t="shared" ref="E10:H10" si="3">SUM(E29,E54)</f>
        <v>17</v>
      </c>
      <c r="F10" s="25">
        <f t="shared" si="3"/>
        <v>1</v>
      </c>
      <c r="G10" s="25">
        <f t="shared" si="3"/>
        <v>2</v>
      </c>
      <c r="H10" s="26">
        <f t="shared" si="3"/>
        <v>2</v>
      </c>
    </row>
    <row r="11" spans="1:8" ht="18.75" customHeight="1" x14ac:dyDescent="0.2">
      <c r="B11" s="4" t="s">
        <v>32</v>
      </c>
      <c r="C11" s="23">
        <f t="shared" si="2"/>
        <v>34</v>
      </c>
      <c r="D11" s="25">
        <f>SUM(D30)</f>
        <v>31</v>
      </c>
      <c r="E11" s="25">
        <f>SUM(E30)</f>
        <v>1</v>
      </c>
      <c r="F11" s="23" t="s">
        <v>24</v>
      </c>
      <c r="G11" s="23">
        <f>SUM(G30)</f>
        <v>2</v>
      </c>
      <c r="H11" s="24" t="s">
        <v>24</v>
      </c>
    </row>
    <row r="12" spans="1:8" ht="18.75" customHeight="1" x14ac:dyDescent="0.2">
      <c r="B12" s="4" t="s">
        <v>9</v>
      </c>
      <c r="C12" s="23">
        <f t="shared" si="2"/>
        <v>162</v>
      </c>
      <c r="D12" s="25">
        <f>SUM(D19,D38,)</f>
        <v>156</v>
      </c>
      <c r="E12" s="25">
        <f>SUM(E19,E38,)</f>
        <v>4</v>
      </c>
      <c r="F12" s="23" t="s">
        <v>24</v>
      </c>
      <c r="G12" s="23" t="s">
        <v>24</v>
      </c>
      <c r="H12" s="24">
        <f>SUM(H19,H38,)</f>
        <v>2</v>
      </c>
    </row>
    <row r="13" spans="1:8" ht="18.75" customHeight="1" x14ac:dyDescent="0.2">
      <c r="B13" s="4" t="s">
        <v>10</v>
      </c>
      <c r="C13" s="23">
        <f>SUM(D13:H13)</f>
        <v>115</v>
      </c>
      <c r="D13" s="25">
        <f>SUM(D39)</f>
        <v>108</v>
      </c>
      <c r="E13" s="25">
        <f>SUM(E39)</f>
        <v>4</v>
      </c>
      <c r="F13" s="23" t="s">
        <v>24</v>
      </c>
      <c r="G13" s="23">
        <f>SUM(G39)</f>
        <v>3</v>
      </c>
      <c r="H13" s="24" t="s">
        <v>24</v>
      </c>
    </row>
    <row r="14" spans="1:8" ht="18.75" customHeight="1" x14ac:dyDescent="0.2">
      <c r="B14" s="1" t="s">
        <v>31</v>
      </c>
      <c r="C14" s="23">
        <f t="shared" si="2"/>
        <v>8</v>
      </c>
      <c r="D14" s="25">
        <f>SUM(D55)</f>
        <v>7</v>
      </c>
      <c r="E14" s="25">
        <f t="shared" ref="E14" si="4">SUM(E55)</f>
        <v>1</v>
      </c>
      <c r="F14" s="23" t="s">
        <v>24</v>
      </c>
      <c r="G14" s="23" t="s">
        <v>24</v>
      </c>
      <c r="H14" s="24" t="s">
        <v>24</v>
      </c>
    </row>
    <row r="15" spans="1:8" ht="18.75" customHeight="1" x14ac:dyDescent="0.2">
      <c r="B15" s="22" t="s">
        <v>30</v>
      </c>
      <c r="C15" s="23">
        <f t="shared" si="2"/>
        <v>819</v>
      </c>
      <c r="D15" s="25">
        <f>SUM(D20,D24,D40,D49,)</f>
        <v>752</v>
      </c>
      <c r="E15" s="25">
        <f t="shared" ref="E15:H15" si="5">SUM(E20,E24,E40,E49,)</f>
        <v>47</v>
      </c>
      <c r="F15" s="25">
        <f t="shared" si="5"/>
        <v>2</v>
      </c>
      <c r="G15" s="25">
        <f>SUM(G20,G24,G40,G49,)</f>
        <v>8</v>
      </c>
      <c r="H15" s="26">
        <f t="shared" si="5"/>
        <v>10</v>
      </c>
    </row>
    <row r="16" spans="1:8" ht="18.75" customHeight="1" x14ac:dyDescent="0.2">
      <c r="B16" s="1" t="s">
        <v>11</v>
      </c>
      <c r="C16" s="23">
        <f t="shared" si="2"/>
        <v>167</v>
      </c>
      <c r="D16" s="25">
        <f>SUM(D21,D25,D31,D43,D46,D50,D56)</f>
        <v>103</v>
      </c>
      <c r="E16" s="25">
        <f t="shared" ref="E16:H16" si="6">SUM(E21,E25,E31,E43,E46,E50,E56)</f>
        <v>43</v>
      </c>
      <c r="F16" s="25">
        <f t="shared" si="6"/>
        <v>5</v>
      </c>
      <c r="G16" s="25">
        <f t="shared" si="6"/>
        <v>1</v>
      </c>
      <c r="H16" s="26">
        <f t="shared" si="6"/>
        <v>15</v>
      </c>
    </row>
    <row r="17" spans="1:8" ht="18.75" customHeight="1" x14ac:dyDescent="0.2">
      <c r="B17" s="22" t="s">
        <v>28</v>
      </c>
      <c r="C17" s="23">
        <f>SUM(D17:H17)</f>
        <v>1936</v>
      </c>
      <c r="D17" s="25">
        <f>SUM(D22,D26,D32,D35,D41,D44,D47,D51,D57)</f>
        <v>1607</v>
      </c>
      <c r="E17" s="25">
        <f t="shared" ref="E17:H17" si="7">SUM(E22,E26,E32,E35,E41,E44,E47,E51,E57)</f>
        <v>258</v>
      </c>
      <c r="F17" s="25">
        <f t="shared" si="7"/>
        <v>11</v>
      </c>
      <c r="G17" s="25">
        <f t="shared" si="7"/>
        <v>42</v>
      </c>
      <c r="H17" s="26">
        <f t="shared" si="7"/>
        <v>18</v>
      </c>
    </row>
    <row r="18" spans="1:8" ht="21.95" customHeight="1" x14ac:dyDescent="0.2">
      <c r="A18" s="3" t="s">
        <v>22</v>
      </c>
      <c r="C18" s="23">
        <f>SUM(D18:H18)</f>
        <v>321</v>
      </c>
      <c r="D18" s="23">
        <f>SUM(D19:D22)</f>
        <v>269</v>
      </c>
      <c r="E18" s="23">
        <f>SUM(E19:E22)</f>
        <v>40</v>
      </c>
      <c r="F18" s="23">
        <f>SUM(F19:F22)</f>
        <v>1</v>
      </c>
      <c r="G18" s="23">
        <f t="shared" ref="G18" si="8">SUM(G19:G22)</f>
        <v>9</v>
      </c>
      <c r="H18" s="24">
        <f t="shared" ref="H18" si="9">SUM(H19:H22)</f>
        <v>2</v>
      </c>
    </row>
    <row r="19" spans="1:8" ht="16.5" customHeight="1" x14ac:dyDescent="0.2">
      <c r="B19" s="4" t="s">
        <v>9</v>
      </c>
      <c r="C19" s="23">
        <f t="shared" si="2"/>
        <v>2</v>
      </c>
      <c r="D19" s="27">
        <v>2</v>
      </c>
      <c r="E19" s="27" t="s">
        <v>24</v>
      </c>
      <c r="F19" s="27" t="s">
        <v>24</v>
      </c>
      <c r="G19" s="27" t="s">
        <v>24</v>
      </c>
      <c r="H19" s="29" t="s">
        <v>24</v>
      </c>
    </row>
    <row r="20" spans="1:8" ht="17.25" customHeight="1" x14ac:dyDescent="0.2">
      <c r="B20" s="22" t="s">
        <v>29</v>
      </c>
      <c r="C20" s="23">
        <f t="shared" si="2"/>
        <v>197</v>
      </c>
      <c r="D20" s="27">
        <v>183</v>
      </c>
      <c r="E20" s="28">
        <v>9</v>
      </c>
      <c r="F20" s="27">
        <v>1</v>
      </c>
      <c r="G20" s="27">
        <v>3</v>
      </c>
      <c r="H20" s="29">
        <v>1</v>
      </c>
    </row>
    <row r="21" spans="1:8" ht="16.5" customHeight="1" x14ac:dyDescent="0.2">
      <c r="B21" s="1" t="s">
        <v>11</v>
      </c>
      <c r="C21" s="23">
        <f t="shared" si="2"/>
        <v>1</v>
      </c>
      <c r="D21" s="27">
        <v>1</v>
      </c>
      <c r="E21" s="27" t="s">
        <v>24</v>
      </c>
      <c r="F21" s="27" t="s">
        <v>24</v>
      </c>
      <c r="G21" s="27" t="s">
        <v>24</v>
      </c>
      <c r="H21" s="29" t="s">
        <v>24</v>
      </c>
    </row>
    <row r="22" spans="1:8" ht="17.25" customHeight="1" x14ac:dyDescent="0.2">
      <c r="B22" s="22" t="s">
        <v>28</v>
      </c>
      <c r="C22" s="23">
        <f t="shared" si="2"/>
        <v>121</v>
      </c>
      <c r="D22" s="27">
        <v>83</v>
      </c>
      <c r="E22" s="28">
        <v>31</v>
      </c>
      <c r="F22" s="27" t="s">
        <v>24</v>
      </c>
      <c r="G22" s="27">
        <v>6</v>
      </c>
      <c r="H22" s="29">
        <v>1</v>
      </c>
    </row>
    <row r="23" spans="1:8" ht="21.95" customHeight="1" x14ac:dyDescent="0.2">
      <c r="A23" s="45" t="s">
        <v>14</v>
      </c>
      <c r="B23" s="46"/>
      <c r="C23" s="23">
        <f t="shared" si="2"/>
        <v>498</v>
      </c>
      <c r="D23" s="23">
        <f>SUM(D24:D26)</f>
        <v>421</v>
      </c>
      <c r="E23" s="23">
        <f t="shared" ref="E23:H23" si="10">SUM(E24:E26)</f>
        <v>60</v>
      </c>
      <c r="F23" s="23">
        <f t="shared" si="10"/>
        <v>2</v>
      </c>
      <c r="G23" s="23">
        <f t="shared" ref="G23" si="11">SUM(G24:G26)</f>
        <v>10</v>
      </c>
      <c r="H23" s="24">
        <f t="shared" si="10"/>
        <v>5</v>
      </c>
    </row>
    <row r="24" spans="1:8" ht="16.5" customHeight="1" x14ac:dyDescent="0.2">
      <c r="B24" s="22" t="s">
        <v>29</v>
      </c>
      <c r="C24" s="23">
        <f t="shared" si="2"/>
        <v>132</v>
      </c>
      <c r="D24" s="27">
        <v>122</v>
      </c>
      <c r="E24" s="27">
        <v>8</v>
      </c>
      <c r="F24" s="27" t="s">
        <v>24</v>
      </c>
      <c r="G24" s="27">
        <v>1</v>
      </c>
      <c r="H24" s="29">
        <v>1</v>
      </c>
    </row>
    <row r="25" spans="1:8" ht="17.25" customHeight="1" x14ac:dyDescent="0.2">
      <c r="B25" s="1" t="s">
        <v>11</v>
      </c>
      <c r="C25" s="23">
        <f t="shared" si="2"/>
        <v>2</v>
      </c>
      <c r="D25" s="27">
        <v>2</v>
      </c>
      <c r="E25" s="27" t="s">
        <v>24</v>
      </c>
      <c r="F25" s="27" t="s">
        <v>24</v>
      </c>
      <c r="G25" s="27" t="s">
        <v>24</v>
      </c>
      <c r="H25" s="29" t="s">
        <v>24</v>
      </c>
    </row>
    <row r="26" spans="1:8" ht="16.5" customHeight="1" x14ac:dyDescent="0.2">
      <c r="B26" s="22" t="s">
        <v>28</v>
      </c>
      <c r="C26" s="23">
        <f t="shared" si="2"/>
        <v>364</v>
      </c>
      <c r="D26" s="27">
        <v>297</v>
      </c>
      <c r="E26" s="28">
        <v>52</v>
      </c>
      <c r="F26" s="28">
        <v>2</v>
      </c>
      <c r="G26" s="28">
        <v>9</v>
      </c>
      <c r="H26" s="29">
        <v>4</v>
      </c>
    </row>
    <row r="27" spans="1:8" ht="21.95" customHeight="1" x14ac:dyDescent="0.2">
      <c r="A27" s="3" t="s">
        <v>15</v>
      </c>
      <c r="C27" s="23">
        <f t="shared" si="2"/>
        <v>454</v>
      </c>
      <c r="D27" s="23">
        <f t="shared" ref="D27:H27" si="12">SUM(D28:D32)</f>
        <v>402</v>
      </c>
      <c r="E27" s="23">
        <f t="shared" si="12"/>
        <v>40</v>
      </c>
      <c r="F27" s="23">
        <f t="shared" si="12"/>
        <v>1</v>
      </c>
      <c r="G27" s="23">
        <f t="shared" ref="G27" si="13">SUM(G28:G32)</f>
        <v>10</v>
      </c>
      <c r="H27" s="24">
        <f t="shared" si="12"/>
        <v>1</v>
      </c>
    </row>
    <row r="28" spans="1:8" ht="16.5" customHeight="1" x14ac:dyDescent="0.2">
      <c r="B28" s="3" t="s">
        <v>8</v>
      </c>
      <c r="C28" s="23">
        <f t="shared" si="2"/>
        <v>182</v>
      </c>
      <c r="D28" s="27">
        <v>169</v>
      </c>
      <c r="E28" s="28">
        <v>10</v>
      </c>
      <c r="F28" s="27">
        <v>1</v>
      </c>
      <c r="G28" s="27">
        <v>2</v>
      </c>
      <c r="H28" s="29" t="s">
        <v>24</v>
      </c>
    </row>
    <row r="29" spans="1:8" ht="17.25" customHeight="1" x14ac:dyDescent="0.2">
      <c r="B29" s="1" t="s">
        <v>38</v>
      </c>
      <c r="C29" s="23">
        <f t="shared" si="2"/>
        <v>25</v>
      </c>
      <c r="D29" s="27">
        <v>23</v>
      </c>
      <c r="E29" s="28">
        <v>1</v>
      </c>
      <c r="F29" s="27" t="s">
        <v>24</v>
      </c>
      <c r="G29" s="27">
        <v>1</v>
      </c>
      <c r="H29" s="29" t="s">
        <v>24</v>
      </c>
    </row>
    <row r="30" spans="1:8" ht="16.5" customHeight="1" x14ac:dyDescent="0.2">
      <c r="B30" s="1" t="s">
        <v>32</v>
      </c>
      <c r="C30" s="23">
        <f t="shared" si="2"/>
        <v>34</v>
      </c>
      <c r="D30" s="27">
        <v>31</v>
      </c>
      <c r="E30" s="28">
        <v>1</v>
      </c>
      <c r="F30" s="27" t="s">
        <v>24</v>
      </c>
      <c r="G30" s="27">
        <v>2</v>
      </c>
      <c r="H30" s="29" t="s">
        <v>24</v>
      </c>
    </row>
    <row r="31" spans="1:8" ht="16.5" customHeight="1" x14ac:dyDescent="0.2">
      <c r="B31" s="1" t="s">
        <v>11</v>
      </c>
      <c r="C31" s="23">
        <f t="shared" si="2"/>
        <v>1</v>
      </c>
      <c r="D31" s="27" t="s">
        <v>24</v>
      </c>
      <c r="E31" s="27">
        <v>1</v>
      </c>
      <c r="F31" s="27" t="s">
        <v>24</v>
      </c>
      <c r="G31" s="27" t="s">
        <v>24</v>
      </c>
      <c r="H31" s="29" t="s">
        <v>24</v>
      </c>
    </row>
    <row r="32" spans="1:8" ht="16.5" customHeight="1" x14ac:dyDescent="0.2">
      <c r="B32" s="22" t="s">
        <v>28</v>
      </c>
      <c r="C32" s="23">
        <f t="shared" si="2"/>
        <v>212</v>
      </c>
      <c r="D32" s="27">
        <v>179</v>
      </c>
      <c r="E32" s="28">
        <v>27</v>
      </c>
      <c r="F32" s="27" t="s">
        <v>24</v>
      </c>
      <c r="G32" s="28">
        <v>5</v>
      </c>
      <c r="H32" s="29">
        <v>1</v>
      </c>
    </row>
    <row r="33" spans="1:8" ht="21.95" customHeight="1" x14ac:dyDescent="0.2">
      <c r="A33" s="45" t="s">
        <v>16</v>
      </c>
      <c r="B33" s="46"/>
      <c r="C33" s="23">
        <f t="shared" si="2"/>
        <v>158</v>
      </c>
      <c r="D33" s="23">
        <f t="shared" ref="D33:H33" si="14">SUM(D34:D35)</f>
        <v>136</v>
      </c>
      <c r="E33" s="23">
        <f t="shared" si="14"/>
        <v>17</v>
      </c>
      <c r="F33" s="23">
        <f t="shared" si="14"/>
        <v>1</v>
      </c>
      <c r="G33" s="23">
        <f t="shared" ref="G33" si="15">SUM(G34:G35)</f>
        <v>1</v>
      </c>
      <c r="H33" s="24">
        <f t="shared" si="14"/>
        <v>3</v>
      </c>
    </row>
    <row r="34" spans="1:8" ht="17.25" customHeight="1" x14ac:dyDescent="0.2">
      <c r="B34" s="3" t="s">
        <v>8</v>
      </c>
      <c r="C34" s="23">
        <f t="shared" si="2"/>
        <v>74</v>
      </c>
      <c r="D34" s="27">
        <v>66</v>
      </c>
      <c r="E34" s="28">
        <v>5</v>
      </c>
      <c r="F34" s="27">
        <v>1</v>
      </c>
      <c r="G34" s="27" t="s">
        <v>24</v>
      </c>
      <c r="H34" s="29">
        <v>2</v>
      </c>
    </row>
    <row r="35" spans="1:8" ht="16.5" customHeight="1" x14ac:dyDescent="0.2">
      <c r="B35" s="22" t="s">
        <v>28</v>
      </c>
      <c r="C35" s="23">
        <f t="shared" si="2"/>
        <v>84</v>
      </c>
      <c r="D35" s="27">
        <v>70</v>
      </c>
      <c r="E35" s="28">
        <v>12</v>
      </c>
      <c r="F35" s="27" t="s">
        <v>24</v>
      </c>
      <c r="G35" s="27">
        <v>1</v>
      </c>
      <c r="H35" s="29">
        <v>1</v>
      </c>
    </row>
    <row r="36" spans="1:8" ht="21" customHeight="1" x14ac:dyDescent="0.2">
      <c r="A36" s="45" t="s">
        <v>19</v>
      </c>
      <c r="B36" s="46"/>
      <c r="C36" s="23">
        <f t="shared" si="2"/>
        <v>569</v>
      </c>
      <c r="D36" s="23">
        <f t="shared" ref="D36:H36" si="16">SUM(D37:D41)</f>
        <v>519</v>
      </c>
      <c r="E36" s="23">
        <f t="shared" si="16"/>
        <v>33</v>
      </c>
      <c r="F36" s="23" t="s">
        <v>24</v>
      </c>
      <c r="G36" s="23">
        <f t="shared" ref="G36" si="17">SUM(G37:G41)</f>
        <v>10</v>
      </c>
      <c r="H36" s="24">
        <f t="shared" si="16"/>
        <v>7</v>
      </c>
    </row>
    <row r="37" spans="1:8" ht="16.5" customHeight="1" x14ac:dyDescent="0.2">
      <c r="B37" s="3" t="s">
        <v>8</v>
      </c>
      <c r="C37" s="23">
        <f t="shared" si="2"/>
        <v>67</v>
      </c>
      <c r="D37" s="27">
        <v>60</v>
      </c>
      <c r="E37" s="28">
        <v>3</v>
      </c>
      <c r="F37" s="27" t="s">
        <v>24</v>
      </c>
      <c r="G37" s="28">
        <v>3</v>
      </c>
      <c r="H37" s="29">
        <v>1</v>
      </c>
    </row>
    <row r="38" spans="1:8" ht="17.25" customHeight="1" x14ac:dyDescent="0.2">
      <c r="B38" s="3" t="s">
        <v>9</v>
      </c>
      <c r="C38" s="23">
        <f t="shared" si="2"/>
        <v>160</v>
      </c>
      <c r="D38" s="27">
        <v>154</v>
      </c>
      <c r="E38" s="28">
        <v>4</v>
      </c>
      <c r="F38" s="27" t="s">
        <v>24</v>
      </c>
      <c r="G38" s="27" t="s">
        <v>24</v>
      </c>
      <c r="H38" s="29">
        <v>2</v>
      </c>
    </row>
    <row r="39" spans="1:8" ht="16.5" customHeight="1" x14ac:dyDescent="0.2">
      <c r="B39" s="4" t="s">
        <v>10</v>
      </c>
      <c r="C39" s="23">
        <f t="shared" si="2"/>
        <v>115</v>
      </c>
      <c r="D39" s="27">
        <v>108</v>
      </c>
      <c r="E39" s="28">
        <v>4</v>
      </c>
      <c r="F39" s="27" t="s">
        <v>24</v>
      </c>
      <c r="G39" s="27">
        <v>3</v>
      </c>
      <c r="H39" s="29" t="s">
        <v>24</v>
      </c>
    </row>
    <row r="40" spans="1:8" ht="17.25" customHeight="1" x14ac:dyDescent="0.2">
      <c r="B40" s="22" t="s">
        <v>29</v>
      </c>
      <c r="C40" s="23">
        <f t="shared" si="2"/>
        <v>93</v>
      </c>
      <c r="D40" s="27">
        <v>83</v>
      </c>
      <c r="E40" s="27">
        <v>6</v>
      </c>
      <c r="F40" s="27" t="s">
        <v>24</v>
      </c>
      <c r="G40" s="27">
        <v>1</v>
      </c>
      <c r="H40" s="29">
        <v>3</v>
      </c>
    </row>
    <row r="41" spans="1:8" ht="15.75" customHeight="1" x14ac:dyDescent="0.2">
      <c r="B41" s="22" t="s">
        <v>28</v>
      </c>
      <c r="C41" s="23">
        <f t="shared" si="2"/>
        <v>134</v>
      </c>
      <c r="D41" s="27">
        <v>114</v>
      </c>
      <c r="E41" s="27">
        <v>16</v>
      </c>
      <c r="F41" s="27" t="s">
        <v>24</v>
      </c>
      <c r="G41" s="27">
        <v>3</v>
      </c>
      <c r="H41" s="29">
        <v>1</v>
      </c>
    </row>
    <row r="42" spans="1:8" ht="22.5" customHeight="1" x14ac:dyDescent="0.2">
      <c r="A42" s="45" t="s">
        <v>12</v>
      </c>
      <c r="B42" s="46"/>
      <c r="C42" s="23">
        <f t="shared" si="2"/>
        <v>92</v>
      </c>
      <c r="D42" s="23">
        <f>SUM(D43:D44)</f>
        <v>71</v>
      </c>
      <c r="E42" s="23">
        <f>SUM(E43:E44)</f>
        <v>13</v>
      </c>
      <c r="F42" s="23">
        <f>SUM(F43:F44)</f>
        <v>1</v>
      </c>
      <c r="G42" s="23">
        <f>SUM(G43:G44)</f>
        <v>4</v>
      </c>
      <c r="H42" s="24">
        <f>SUM(H43:H44)</f>
        <v>3</v>
      </c>
    </row>
    <row r="43" spans="1:8" ht="17.25" customHeight="1" x14ac:dyDescent="0.2">
      <c r="B43" s="4" t="s">
        <v>11</v>
      </c>
      <c r="C43" s="23">
        <f t="shared" si="2"/>
        <v>7</v>
      </c>
      <c r="D43" s="27">
        <v>3</v>
      </c>
      <c r="E43" s="27">
        <v>3</v>
      </c>
      <c r="F43" s="27" t="s">
        <v>24</v>
      </c>
      <c r="G43" s="27" t="s">
        <v>24</v>
      </c>
      <c r="H43" s="29">
        <v>1</v>
      </c>
    </row>
    <row r="44" spans="1:8" ht="17.25" customHeight="1" x14ac:dyDescent="0.2">
      <c r="B44" s="22" t="s">
        <v>28</v>
      </c>
      <c r="C44" s="23">
        <f t="shared" si="2"/>
        <v>85</v>
      </c>
      <c r="D44" s="27">
        <v>68</v>
      </c>
      <c r="E44" s="27">
        <v>10</v>
      </c>
      <c r="F44" s="27">
        <v>1</v>
      </c>
      <c r="G44" s="27">
        <v>4</v>
      </c>
      <c r="H44" s="29">
        <v>2</v>
      </c>
    </row>
    <row r="45" spans="1:8" ht="21.95" customHeight="1" x14ac:dyDescent="0.2">
      <c r="A45" s="45" t="s">
        <v>13</v>
      </c>
      <c r="B45" s="46"/>
      <c r="C45" s="23">
        <f t="shared" si="2"/>
        <v>298</v>
      </c>
      <c r="D45" s="23">
        <f t="shared" ref="D45:H45" si="18">SUM(D46:D47)</f>
        <v>242</v>
      </c>
      <c r="E45" s="23">
        <f t="shared" si="18"/>
        <v>35</v>
      </c>
      <c r="F45" s="23">
        <f t="shared" si="18"/>
        <v>4</v>
      </c>
      <c r="G45" s="23">
        <f t="shared" ref="G45" si="19">SUM(G46:G47)</f>
        <v>9</v>
      </c>
      <c r="H45" s="24">
        <f t="shared" si="18"/>
        <v>8</v>
      </c>
    </row>
    <row r="46" spans="1:8" ht="18.95" customHeight="1" x14ac:dyDescent="0.2">
      <c r="B46" s="4" t="s">
        <v>11</v>
      </c>
      <c r="C46" s="23">
        <f t="shared" si="2"/>
        <v>34</v>
      </c>
      <c r="D46" s="27">
        <v>18</v>
      </c>
      <c r="E46" s="27">
        <v>8</v>
      </c>
      <c r="F46" s="27">
        <v>3</v>
      </c>
      <c r="G46" s="27">
        <v>1</v>
      </c>
      <c r="H46" s="29">
        <v>4</v>
      </c>
    </row>
    <row r="47" spans="1:8" ht="18.95" customHeight="1" x14ac:dyDescent="0.2">
      <c r="B47" s="22" t="s">
        <v>28</v>
      </c>
      <c r="C47" s="23">
        <f t="shared" si="2"/>
        <v>264</v>
      </c>
      <c r="D47" s="27">
        <v>224</v>
      </c>
      <c r="E47" s="27">
        <v>27</v>
      </c>
      <c r="F47" s="27">
        <v>1</v>
      </c>
      <c r="G47" s="27">
        <v>8</v>
      </c>
      <c r="H47" s="29">
        <v>4</v>
      </c>
    </row>
    <row r="48" spans="1:8" ht="20.100000000000001" customHeight="1" x14ac:dyDescent="0.2">
      <c r="A48" s="45" t="s">
        <v>17</v>
      </c>
      <c r="B48" s="46"/>
      <c r="C48" s="23">
        <f t="shared" si="2"/>
        <v>766</v>
      </c>
      <c r="D48" s="23">
        <f t="shared" ref="D48:H48" si="20">SUM(D49:D51)</f>
        <v>663</v>
      </c>
      <c r="E48" s="23">
        <f t="shared" si="20"/>
        <v>76</v>
      </c>
      <c r="F48" s="23">
        <f t="shared" si="20"/>
        <v>5</v>
      </c>
      <c r="G48" s="23">
        <f t="shared" ref="G48" si="21">SUM(G49:G51)</f>
        <v>7</v>
      </c>
      <c r="H48" s="24">
        <f t="shared" si="20"/>
        <v>15</v>
      </c>
    </row>
    <row r="49" spans="1:9" ht="17.25" customHeight="1" x14ac:dyDescent="0.2">
      <c r="B49" s="22" t="s">
        <v>29</v>
      </c>
      <c r="C49" s="23">
        <f t="shared" si="2"/>
        <v>397</v>
      </c>
      <c r="D49" s="27">
        <v>364</v>
      </c>
      <c r="E49" s="27">
        <v>24</v>
      </c>
      <c r="F49" s="27">
        <v>1</v>
      </c>
      <c r="G49" s="27">
        <v>3</v>
      </c>
      <c r="H49" s="29">
        <v>5</v>
      </c>
    </row>
    <row r="50" spans="1:9" ht="17.25" customHeight="1" x14ac:dyDescent="0.2">
      <c r="B50" s="1" t="s">
        <v>11</v>
      </c>
      <c r="C50" s="23">
        <f t="shared" si="2"/>
        <v>88</v>
      </c>
      <c r="D50" s="27">
        <v>63</v>
      </c>
      <c r="E50" s="27">
        <v>18</v>
      </c>
      <c r="F50" s="27" t="s">
        <v>24</v>
      </c>
      <c r="G50" s="27" t="s">
        <v>24</v>
      </c>
      <c r="H50" s="29">
        <v>7</v>
      </c>
    </row>
    <row r="51" spans="1:9" ht="17.25" customHeight="1" x14ac:dyDescent="0.2">
      <c r="B51" s="22" t="s">
        <v>28</v>
      </c>
      <c r="C51" s="23">
        <f t="shared" si="2"/>
        <v>281</v>
      </c>
      <c r="D51" s="27">
        <v>236</v>
      </c>
      <c r="E51" s="28">
        <v>34</v>
      </c>
      <c r="F51" s="28">
        <v>4</v>
      </c>
      <c r="G51" s="28">
        <v>4</v>
      </c>
      <c r="H51" s="29">
        <v>3</v>
      </c>
    </row>
    <row r="52" spans="1:9" ht="21.95" customHeight="1" x14ac:dyDescent="0.2">
      <c r="A52" s="45" t="s">
        <v>18</v>
      </c>
      <c r="B52" s="46"/>
      <c r="C52" s="23">
        <f>SUM(D52:H52)</f>
        <v>710</v>
      </c>
      <c r="D52" s="23">
        <f>SUM(D53:D57)</f>
        <v>606</v>
      </c>
      <c r="E52" s="23">
        <f>SUM(E53:E57)</f>
        <v>87</v>
      </c>
      <c r="F52" s="23">
        <f>SUM(F53:F57)</f>
        <v>6</v>
      </c>
      <c r="G52" s="23">
        <f>SUM(G53:G57)</f>
        <v>4</v>
      </c>
      <c r="H52" s="24">
        <f>SUM(H53:H57)</f>
        <v>7</v>
      </c>
    </row>
    <row r="53" spans="1:9" ht="17.25" customHeight="1" x14ac:dyDescent="0.2">
      <c r="B53" s="3" t="s">
        <v>8</v>
      </c>
      <c r="C53" s="23">
        <f t="shared" si="2"/>
        <v>137</v>
      </c>
      <c r="D53" s="27">
        <v>127</v>
      </c>
      <c r="E53" s="27">
        <v>8</v>
      </c>
      <c r="F53" s="27" t="s">
        <v>24</v>
      </c>
      <c r="G53" s="27">
        <v>1</v>
      </c>
      <c r="H53" s="29">
        <v>1</v>
      </c>
    </row>
    <row r="54" spans="1:9" ht="17.25" customHeight="1" x14ac:dyDescent="0.2">
      <c r="B54" s="1" t="s">
        <v>38</v>
      </c>
      <c r="C54" s="23">
        <f t="shared" si="2"/>
        <v>140</v>
      </c>
      <c r="D54" s="27">
        <v>120</v>
      </c>
      <c r="E54" s="27">
        <v>16</v>
      </c>
      <c r="F54" s="27">
        <v>1</v>
      </c>
      <c r="G54" s="27">
        <v>1</v>
      </c>
      <c r="H54" s="29">
        <v>2</v>
      </c>
    </row>
    <row r="55" spans="1:9" ht="17.25" customHeight="1" x14ac:dyDescent="0.2">
      <c r="B55" s="1" t="s">
        <v>31</v>
      </c>
      <c r="C55" s="23">
        <f t="shared" si="2"/>
        <v>8</v>
      </c>
      <c r="D55" s="27">
        <v>7</v>
      </c>
      <c r="E55" s="27">
        <v>1</v>
      </c>
      <c r="F55" s="27" t="s">
        <v>24</v>
      </c>
      <c r="G55" s="27" t="s">
        <v>24</v>
      </c>
      <c r="H55" s="29" t="s">
        <v>24</v>
      </c>
    </row>
    <row r="56" spans="1:9" ht="17.25" customHeight="1" x14ac:dyDescent="0.2">
      <c r="B56" s="1" t="s">
        <v>11</v>
      </c>
      <c r="C56" s="23">
        <f t="shared" si="2"/>
        <v>34</v>
      </c>
      <c r="D56" s="27">
        <v>16</v>
      </c>
      <c r="E56" s="27">
        <v>13</v>
      </c>
      <c r="F56" s="27">
        <v>2</v>
      </c>
      <c r="G56" s="27" t="s">
        <v>24</v>
      </c>
      <c r="H56" s="29">
        <v>3</v>
      </c>
    </row>
    <row r="57" spans="1:9" ht="17.25" customHeight="1" x14ac:dyDescent="0.2">
      <c r="B57" s="22" t="s">
        <v>28</v>
      </c>
      <c r="C57" s="23">
        <f t="shared" si="2"/>
        <v>391</v>
      </c>
      <c r="D57" s="27">
        <v>336</v>
      </c>
      <c r="E57" s="28">
        <v>49</v>
      </c>
      <c r="F57" s="27">
        <v>3</v>
      </c>
      <c r="G57" s="27">
        <v>2</v>
      </c>
      <c r="H57" s="29">
        <v>1</v>
      </c>
    </row>
    <row r="58" spans="1:9" ht="9" customHeight="1" x14ac:dyDescent="0.2">
      <c r="A58" s="13"/>
      <c r="B58" s="6"/>
      <c r="C58" s="7"/>
      <c r="D58" s="7"/>
      <c r="E58" s="8"/>
      <c r="F58" s="8"/>
      <c r="G58" s="8"/>
      <c r="H58" s="9"/>
    </row>
    <row r="59" spans="1:9" ht="8.25" customHeight="1" x14ac:dyDescent="0.2">
      <c r="C59" s="19"/>
      <c r="D59" s="19"/>
      <c r="E59" s="5"/>
      <c r="F59" s="5"/>
      <c r="G59" s="5"/>
      <c r="H59" s="1"/>
    </row>
    <row r="60" spans="1:9" s="5" customFormat="1" ht="15" customHeight="1" x14ac:dyDescent="0.2">
      <c r="A60" s="5" t="s">
        <v>26</v>
      </c>
      <c r="B60" s="20"/>
      <c r="C60" s="20"/>
      <c r="D60" s="20"/>
      <c r="E60" s="20"/>
      <c r="F60" s="20"/>
      <c r="G60" s="20"/>
    </row>
    <row r="61" spans="1:9" s="10" customFormat="1" ht="15.95" customHeight="1" x14ac:dyDescent="0.2">
      <c r="A61" s="47" t="s">
        <v>34</v>
      </c>
      <c r="B61" s="47"/>
      <c r="C61" s="47"/>
      <c r="D61" s="47"/>
      <c r="E61" s="47"/>
      <c r="F61" s="47"/>
      <c r="G61" s="47"/>
      <c r="H61" s="47"/>
      <c r="I61" s="5"/>
    </row>
    <row r="62" spans="1:9" ht="13.5" customHeight="1" x14ac:dyDescent="0.2">
      <c r="A62" s="1" t="s">
        <v>33</v>
      </c>
      <c r="B62" s="11"/>
    </row>
    <row r="63" spans="1:9" ht="18" customHeight="1" x14ac:dyDescent="0.2">
      <c r="A63" s="43" t="s">
        <v>39</v>
      </c>
      <c r="B63" s="43"/>
      <c r="C63" s="43"/>
      <c r="D63" s="43"/>
      <c r="E63" s="43"/>
      <c r="F63" s="43"/>
      <c r="G63" s="43"/>
      <c r="H63" s="43"/>
    </row>
    <row r="64" spans="1:9" ht="18" customHeight="1" x14ac:dyDescent="0.2">
      <c r="A64" s="30" t="s">
        <v>35</v>
      </c>
      <c r="B64" s="30"/>
      <c r="C64" s="30"/>
      <c r="D64" s="30"/>
      <c r="E64" s="30"/>
      <c r="F64" s="30"/>
      <c r="G64" s="30"/>
      <c r="H64" s="30"/>
    </row>
    <row r="65" spans="1:1" ht="15.95" customHeight="1" x14ac:dyDescent="0.2">
      <c r="A65" s="21" t="s">
        <v>25</v>
      </c>
    </row>
    <row r="66" spans="1:1" ht="15.95" customHeight="1" x14ac:dyDescent="0.2">
      <c r="A66" s="10" t="s">
        <v>21</v>
      </c>
    </row>
  </sheetData>
  <mergeCells count="16">
    <mergeCell ref="A63:H63"/>
    <mergeCell ref="A8:B8"/>
    <mergeCell ref="A23:B23"/>
    <mergeCell ref="A33:B33"/>
    <mergeCell ref="A42:B42"/>
    <mergeCell ref="A61:H61"/>
    <mergeCell ref="A45:B45"/>
    <mergeCell ref="A48:B48"/>
    <mergeCell ref="A52:B52"/>
    <mergeCell ref="A36:B36"/>
    <mergeCell ref="A1:H1"/>
    <mergeCell ref="A2:H2"/>
    <mergeCell ref="A4:B6"/>
    <mergeCell ref="C4:H4"/>
    <mergeCell ref="C5:C6"/>
    <mergeCell ref="D5:H5"/>
  </mergeCells>
  <pageMargins left="0.74803149606299213" right="0.74803149606299213" top="0.98425196850393704" bottom="0.98425196850393704" header="0.31496062992125984" footer="0.31496062992125984"/>
  <pageSetup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451-05</vt:lpstr>
      <vt:lpstr>'451-05'!Títulos_a_imprimir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LIZKA BATISTA</dc:creator>
  <cp:lastModifiedBy>LIZKA BATISTA</cp:lastModifiedBy>
  <cp:lastPrinted>2023-05-31T19:50:21Z</cp:lastPrinted>
  <dcterms:created xsi:type="dcterms:W3CDTF">2017-11-21T15:00:18Z</dcterms:created>
  <dcterms:modified xsi:type="dcterms:W3CDTF">2023-08-21T15:06:53Z</dcterms:modified>
</cp:coreProperties>
</file>