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1600" windowHeight="10425"/>
  </bookViews>
  <sheets>
    <sheet name="451-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G27" i="1"/>
  <c r="G14" i="1" l="1"/>
  <c r="E14" i="1"/>
  <c r="E13" i="1"/>
  <c r="E12" i="1"/>
  <c r="E11" i="1"/>
  <c r="E10" i="1"/>
  <c r="E9" i="1"/>
  <c r="E8" i="1"/>
  <c r="C18" i="1" l="1"/>
  <c r="C33" i="1"/>
  <c r="C32" i="1"/>
  <c r="C31" i="1"/>
  <c r="C30" i="1"/>
  <c r="C29" i="1"/>
  <c r="C28" i="1"/>
  <c r="C26" i="1"/>
  <c r="C25" i="1"/>
  <c r="C24" i="1"/>
  <c r="C23" i="1"/>
  <c r="C22" i="1"/>
  <c r="C20" i="1"/>
  <c r="C19" i="1"/>
  <c r="C17" i="1"/>
  <c r="C16" i="1"/>
  <c r="G21" i="1"/>
  <c r="G15" i="1"/>
  <c r="G13" i="1"/>
  <c r="G12" i="1"/>
  <c r="G11" i="1"/>
  <c r="G10" i="1"/>
  <c r="G9" i="1"/>
  <c r="C27" i="1" l="1"/>
  <c r="C9" i="1"/>
  <c r="G8" i="1"/>
  <c r="C15" i="1"/>
  <c r="C21" i="1"/>
  <c r="C10" i="1"/>
  <c r="C14" i="1"/>
  <c r="F10" i="1" l="1"/>
  <c r="F18" i="1"/>
  <c r="F12" i="1"/>
  <c r="F9" i="1"/>
  <c r="F22" i="1"/>
  <c r="F23" i="1"/>
  <c r="F11" i="1"/>
  <c r="F13" i="1"/>
  <c r="C11" i="1"/>
  <c r="C12" i="1"/>
  <c r="C13" i="1"/>
  <c r="F33" i="1"/>
  <c r="F29" i="1"/>
  <c r="F20" i="1"/>
  <c r="F32" i="1"/>
  <c r="F28" i="1"/>
  <c r="F17" i="1"/>
  <c r="F31" i="1"/>
  <c r="F26" i="1"/>
  <c r="F16" i="1"/>
  <c r="F30" i="1"/>
  <c r="F19" i="1"/>
  <c r="F14" i="1"/>
  <c r="E21" i="1"/>
  <c r="F8" i="1" l="1"/>
  <c r="F21" i="1"/>
  <c r="C8" i="1"/>
  <c r="D31" i="1"/>
  <c r="D23" i="1"/>
  <c r="D22" i="1"/>
  <c r="D20" i="1"/>
  <c r="D30" i="1"/>
  <c r="D24" i="1"/>
  <c r="D17" i="1"/>
  <c r="D16" i="1"/>
  <c r="D33" i="1"/>
  <c r="D29" i="1"/>
  <c r="D25" i="1"/>
  <c r="D18" i="1"/>
  <c r="D14" i="1"/>
  <c r="D32" i="1"/>
  <c r="D28" i="1"/>
  <c r="D26" i="1"/>
  <c r="D19" i="1"/>
  <c r="D9" i="1"/>
  <c r="D10" i="1"/>
  <c r="D13" i="1"/>
  <c r="D11" i="1"/>
  <c r="D12" i="1"/>
  <c r="F15" i="1"/>
  <c r="F27" i="1"/>
  <c r="E15" i="1"/>
  <c r="D27" i="1" l="1"/>
  <c r="D15" i="1"/>
  <c r="D8" i="1"/>
  <c r="D21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6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7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<sst xmlns="http://schemas.openxmlformats.org/spreadsheetml/2006/main" count="45" uniqueCount="24">
  <si>
    <t>Total</t>
  </si>
  <si>
    <t xml:space="preserve">Heridos </t>
  </si>
  <si>
    <t>Muertos</t>
  </si>
  <si>
    <t>Número</t>
  </si>
  <si>
    <t xml:space="preserve"> </t>
  </si>
  <si>
    <t>-</t>
  </si>
  <si>
    <t>Distrito de Panamá</t>
  </si>
  <si>
    <t>Distrito de San Miguelito</t>
  </si>
  <si>
    <t>Resto de la República</t>
  </si>
  <si>
    <t>Pasajero</t>
  </si>
  <si>
    <t>Peatón</t>
  </si>
  <si>
    <t>Jinete</t>
  </si>
  <si>
    <t>Fuente: Departamento de Operaciones del Tránsito de la Policía Nacional.</t>
  </si>
  <si>
    <t xml:space="preserve">Víctimas </t>
  </si>
  <si>
    <t>Implicado</t>
  </si>
  <si>
    <t>- Cantidad nula o cero.</t>
  </si>
  <si>
    <t>TOTAL</t>
  </si>
  <si>
    <t>Conductor-Automóvil</t>
  </si>
  <si>
    <t>Conductor-Motociclista</t>
  </si>
  <si>
    <t>Conductor-Ciclista</t>
  </si>
  <si>
    <t>Cuadro 15. VÍCTIMAS EN ACCIDENTES DE TRÁNSITO EN LA REPÚBLICA, DISTRITOS DE PANAMÁ,</t>
  </si>
  <si>
    <t>Por cada 100 víctimas</t>
  </si>
  <si>
    <t>0.0 Cuando la cantidad es menor a la mitad de la unidad o fracción decimal adoptada, para la expresión del dato.</t>
  </si>
  <si>
    <t xml:space="preserve">  SAN MIGUELITO Y RESTO DE LA REPÚBLICA, SEGÚN  IMPLICADO: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</si>
</sst>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Fill="1" applyBorder="1" applyAlignment="1" applyProtection="1">
      <alignment horizontal="center"/>
      <protection locked="0"/>
    </xf>
    <xf numFmtId="3" fontId="2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0" fillId="0" borderId="0" xfId="0" applyFont="1"/>
    <xf numFmtId="164" fontId="2" fillId="0" borderId="8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0" fontId="1" fillId="0" borderId="7" xfId="0" applyFont="1" applyFill="1" applyBorder="1"/>
    <xf numFmtId="0" fontId="1" fillId="0" borderId="6" xfId="0" applyFont="1" applyFill="1" applyBorder="1"/>
    <xf numFmtId="3" fontId="1" fillId="0" borderId="9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1" fillId="0" borderId="0" xfId="0" applyFont="1" applyFill="1"/>
    <xf numFmtId="3" fontId="1" fillId="0" borderId="3" xfId="0" applyNumberFormat="1" applyFont="1" applyFill="1" applyBorder="1" applyAlignment="1">
      <alignment horizontal="right"/>
    </xf>
    <xf numFmtId="0" fontId="0" fillId="0" borderId="0" xfId="0" applyFont="1" applyBorder="1"/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0" xfId="0" applyFont="1" applyFill="1"/>
    <xf numFmtId="3" fontId="2" fillId="2" borderId="1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0" fontId="0" fillId="0" borderId="1" xfId="0" applyFont="1" applyBorder="1"/>
    <xf numFmtId="3" fontId="0" fillId="0" borderId="0" xfId="0" applyNumberFormat="1" applyFont="1" applyBorder="1"/>
    <xf numFmtId="0" fontId="0" fillId="0" borderId="0" xfId="0" applyNumberFormat="1"/>
    <xf numFmtId="164" fontId="1" fillId="0" borderId="3" xfId="0" applyNumberFormat="1" applyFont="1" applyFill="1" applyBorder="1" applyAlignment="1">
      <alignment horizontal="right"/>
    </xf>
    <xf numFmtId="3" fontId="2" fillId="0" borderId="0" xfId="0" applyNumberFormat="1" applyFont="1" applyFill="1" applyAlignment="1" applyProtection="1">
      <alignment horizontal="center"/>
      <protection locked="0"/>
    </xf>
    <xf numFmtId="3" fontId="2" fillId="0" borderId="0" xfId="0" applyNumberFormat="1" applyFont="1" applyFill="1" applyAlignment="1">
      <alignment horizontal="center"/>
    </xf>
    <xf numFmtId="0" fontId="0" fillId="0" borderId="0" xfId="0" applyFont="1" applyAlignment="1">
      <alignment horizontal="left" justifyLastLine="1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Normal="100" workbookViewId="0">
      <selection sqref="A1:G1"/>
    </sheetView>
  </sheetViews>
  <sheetFormatPr baseColWidth="10" defaultColWidth="11.42578125" defaultRowHeight="19.5" customHeight="1" x14ac:dyDescent="0.2"/>
  <cols>
    <col min="1" max="1" width="2.7109375" style="4" customWidth="1"/>
    <col min="2" max="2" width="27.28515625" style="4" customWidth="1"/>
    <col min="3" max="3" width="12.7109375" style="4" customWidth="1"/>
    <col min="4" max="4" width="13.28515625" style="4" customWidth="1"/>
    <col min="5" max="5" width="12.7109375" style="4" customWidth="1"/>
    <col min="6" max="6" width="13.140625" style="4" customWidth="1"/>
    <col min="7" max="7" width="12.7109375" style="4" customWidth="1"/>
    <col min="8" max="8" width="11.42578125" style="14"/>
    <col min="9" max="16384" width="11.42578125" style="4"/>
  </cols>
  <sheetData>
    <row r="1" spans="1:8" ht="17.100000000000001" customHeight="1" x14ac:dyDescent="0.2">
      <c r="A1" s="34" t="s">
        <v>20</v>
      </c>
      <c r="B1" s="34"/>
      <c r="C1" s="34"/>
      <c r="D1" s="34"/>
      <c r="E1" s="34"/>
      <c r="F1" s="34"/>
      <c r="G1" s="34"/>
    </row>
    <row r="2" spans="1:8" ht="17.100000000000001" customHeight="1" x14ac:dyDescent="0.2">
      <c r="A2" s="35" t="s">
        <v>23</v>
      </c>
      <c r="B2" s="35"/>
      <c r="C2" s="35"/>
      <c r="D2" s="35"/>
      <c r="E2" s="35"/>
      <c r="F2" s="35"/>
      <c r="G2" s="35"/>
    </row>
    <row r="3" spans="1:8" ht="12.2" customHeight="1" x14ac:dyDescent="0.2">
      <c r="A3" s="30"/>
      <c r="B3" s="1"/>
      <c r="C3" s="1"/>
      <c r="D3" s="1"/>
      <c r="E3" s="1"/>
      <c r="F3" s="1"/>
      <c r="G3" s="1"/>
    </row>
    <row r="4" spans="1:8" ht="24" customHeight="1" x14ac:dyDescent="0.2">
      <c r="A4" s="44" t="s">
        <v>14</v>
      </c>
      <c r="B4" s="45"/>
      <c r="C4" s="39" t="s">
        <v>13</v>
      </c>
      <c r="D4" s="40"/>
      <c r="E4" s="40"/>
      <c r="F4" s="40"/>
      <c r="G4" s="40"/>
    </row>
    <row r="5" spans="1:8" ht="24" customHeight="1" x14ac:dyDescent="0.2">
      <c r="A5" s="46"/>
      <c r="B5" s="47"/>
      <c r="C5" s="41" t="s">
        <v>0</v>
      </c>
      <c r="D5" s="39" t="s">
        <v>1</v>
      </c>
      <c r="E5" s="43"/>
      <c r="F5" s="39" t="s">
        <v>2</v>
      </c>
      <c r="G5" s="40"/>
    </row>
    <row r="6" spans="1:8" ht="37.5" customHeight="1" x14ac:dyDescent="0.2">
      <c r="A6" s="48"/>
      <c r="B6" s="49"/>
      <c r="C6" s="42"/>
      <c r="D6" s="16" t="s">
        <v>21</v>
      </c>
      <c r="E6" s="15" t="s">
        <v>3</v>
      </c>
      <c r="F6" s="16" t="s">
        <v>21</v>
      </c>
      <c r="G6" s="21" t="s">
        <v>3</v>
      </c>
    </row>
    <row r="7" spans="1:8" s="20" customFormat="1" ht="10.15" customHeight="1" x14ac:dyDescent="0.2">
      <c r="B7" s="17"/>
      <c r="C7" s="18"/>
      <c r="D7" s="19"/>
      <c r="E7" s="18"/>
      <c r="F7" s="18"/>
      <c r="G7" s="22"/>
      <c r="H7" s="25"/>
    </row>
    <row r="8" spans="1:8" ht="24.95" customHeight="1" x14ac:dyDescent="0.2">
      <c r="A8" s="37" t="s">
        <v>16</v>
      </c>
      <c r="B8" s="38"/>
      <c r="C8" s="2">
        <f>SUM(C9:C14)</f>
        <v>14608</v>
      </c>
      <c r="D8" s="5">
        <f>SUM(D9:D14)</f>
        <v>100</v>
      </c>
      <c r="E8" s="2">
        <f>SUM(E9:E14)</f>
        <v>14246</v>
      </c>
      <c r="F8" s="5">
        <f>SUM(F9:F14)</f>
        <v>100</v>
      </c>
      <c r="G8" s="23">
        <f>SUM(G9:G14)</f>
        <v>362</v>
      </c>
    </row>
    <row r="9" spans="1:8" ht="18" customHeight="1" x14ac:dyDescent="0.2">
      <c r="B9" s="7" t="s">
        <v>17</v>
      </c>
      <c r="C9" s="2">
        <f>SUM(E9,G9)</f>
        <v>5508</v>
      </c>
      <c r="D9" s="6">
        <f>E9/$E$8*100</f>
        <v>38.137020918152466</v>
      </c>
      <c r="E9" s="2">
        <f>SUM(E16,E22,E28)</f>
        <v>5433</v>
      </c>
      <c r="F9" s="6">
        <f>G9/$G$8*100</f>
        <v>20.718232044198896</v>
      </c>
      <c r="G9" s="23">
        <f>SUM(G16,G22,G28)</f>
        <v>75</v>
      </c>
      <c r="H9" s="31"/>
    </row>
    <row r="10" spans="1:8" ht="18" customHeight="1" x14ac:dyDescent="0.2">
      <c r="B10" s="7" t="s">
        <v>18</v>
      </c>
      <c r="C10" s="2">
        <f t="shared" ref="C10:C14" si="0">SUM(E10,G10)</f>
        <v>1636</v>
      </c>
      <c r="D10" s="6">
        <f t="shared" ref="D10:D33" si="1">E10/$E$8*100</f>
        <v>11.28035939912958</v>
      </c>
      <c r="E10" s="2">
        <f>SUM(E17,E23,E29)</f>
        <v>1607</v>
      </c>
      <c r="F10" s="6">
        <f t="shared" ref="F10:F14" si="2">G10/$G$8*100</f>
        <v>8.0110497237569067</v>
      </c>
      <c r="G10" s="23">
        <f t="shared" ref="G10" si="3">SUM(G17,G23,G29)</f>
        <v>29</v>
      </c>
      <c r="H10" s="31"/>
    </row>
    <row r="11" spans="1:8" ht="18" customHeight="1" x14ac:dyDescent="0.2">
      <c r="B11" s="7" t="s">
        <v>19</v>
      </c>
      <c r="C11" s="2">
        <f t="shared" si="0"/>
        <v>327</v>
      </c>
      <c r="D11" s="6">
        <f t="shared" si="1"/>
        <v>2.1269128176330199</v>
      </c>
      <c r="E11" s="2">
        <f>SUM(E18,E24,E30)</f>
        <v>303</v>
      </c>
      <c r="F11" s="6">
        <f t="shared" si="2"/>
        <v>6.6298342541436464</v>
      </c>
      <c r="G11" s="23">
        <f t="shared" ref="G11" si="4">SUM(G18,G24,G30)</f>
        <v>24</v>
      </c>
      <c r="H11" s="31"/>
    </row>
    <row r="12" spans="1:8" ht="18" customHeight="1" x14ac:dyDescent="0.2">
      <c r="B12" s="7" t="s">
        <v>9</v>
      </c>
      <c r="C12" s="2">
        <f t="shared" si="0"/>
        <v>5757</v>
      </c>
      <c r="D12" s="6">
        <f t="shared" si="1"/>
        <v>39.758528709813277</v>
      </c>
      <c r="E12" s="2">
        <f>SUM(E19,E25,E31)</f>
        <v>5664</v>
      </c>
      <c r="F12" s="6">
        <f t="shared" si="2"/>
        <v>25.69060773480663</v>
      </c>
      <c r="G12" s="23">
        <f t="shared" ref="G12" si="5">SUM(G19,G25,G31)</f>
        <v>93</v>
      </c>
      <c r="H12" s="31"/>
    </row>
    <row r="13" spans="1:8" ht="18" customHeight="1" x14ac:dyDescent="0.2">
      <c r="B13" s="7" t="s">
        <v>10</v>
      </c>
      <c r="C13" s="2">
        <f t="shared" si="0"/>
        <v>1374</v>
      </c>
      <c r="D13" s="6">
        <f t="shared" si="1"/>
        <v>8.6620805840235864</v>
      </c>
      <c r="E13" s="2">
        <f>SUM(E20,E26,E32)</f>
        <v>1234</v>
      </c>
      <c r="F13" s="6">
        <f t="shared" si="2"/>
        <v>38.674033149171272</v>
      </c>
      <c r="G13" s="23">
        <f t="shared" ref="G13" si="6">SUM(G20,G26,G32)</f>
        <v>140</v>
      </c>
      <c r="H13" s="31"/>
    </row>
    <row r="14" spans="1:8" ht="18" customHeight="1" x14ac:dyDescent="0.2">
      <c r="B14" s="7" t="s">
        <v>11</v>
      </c>
      <c r="C14" s="2">
        <f t="shared" si="0"/>
        <v>6</v>
      </c>
      <c r="D14" s="6">
        <f t="shared" si="1"/>
        <v>3.5097571248069635E-2</v>
      </c>
      <c r="E14" s="2">
        <f>SUM(E33)</f>
        <v>5</v>
      </c>
      <c r="F14" s="6">
        <f t="shared" si="2"/>
        <v>0.27624309392265189</v>
      </c>
      <c r="G14" s="23">
        <f>SUM(G33)</f>
        <v>1</v>
      </c>
      <c r="H14" s="31"/>
    </row>
    <row r="15" spans="1:8" ht="24.95" customHeight="1" x14ac:dyDescent="0.2">
      <c r="A15" s="7" t="s">
        <v>6</v>
      </c>
      <c r="C15" s="2">
        <f>SUM(C16:C20)</f>
        <v>5103</v>
      </c>
      <c r="D15" s="5">
        <f>SUM(D16:D20)</f>
        <v>35.378351818054185</v>
      </c>
      <c r="E15" s="2">
        <f>SUM(E16:E20)</f>
        <v>5040</v>
      </c>
      <c r="F15" s="5">
        <f>SUM(F16:F20)</f>
        <v>17.403314917127069</v>
      </c>
      <c r="G15" s="23">
        <f>SUM(G16:G20)</f>
        <v>63</v>
      </c>
    </row>
    <row r="16" spans="1:8" ht="18" customHeight="1" x14ac:dyDescent="0.2">
      <c r="B16" s="7" t="s">
        <v>17</v>
      </c>
      <c r="C16" s="2">
        <f>SUM(E16,G16)</f>
        <v>1966</v>
      </c>
      <c r="D16" s="6">
        <f t="shared" si="1"/>
        <v>13.688052786747157</v>
      </c>
      <c r="E16" s="3">
        <v>1950</v>
      </c>
      <c r="F16" s="6">
        <f>G16/$G$8*100</f>
        <v>4.4198895027624303</v>
      </c>
      <c r="G16" s="13">
        <v>16</v>
      </c>
    </row>
    <row r="17" spans="1:7" ht="18" customHeight="1" x14ac:dyDescent="0.2">
      <c r="B17" s="7" t="s">
        <v>18</v>
      </c>
      <c r="C17" s="2">
        <f t="shared" ref="C17:C20" si="7">SUM(E17,G17)</f>
        <v>801</v>
      </c>
      <c r="D17" s="6">
        <f t="shared" si="1"/>
        <v>5.6015723711919136</v>
      </c>
      <c r="E17" s="3">
        <v>798</v>
      </c>
      <c r="F17" s="6">
        <f t="shared" ref="F17:F23" si="8">G17/$G$8*100</f>
        <v>0.82872928176795579</v>
      </c>
      <c r="G17" s="13">
        <v>3</v>
      </c>
    </row>
    <row r="18" spans="1:7" ht="18" customHeight="1" x14ac:dyDescent="0.2">
      <c r="B18" s="7" t="s">
        <v>19</v>
      </c>
      <c r="C18" s="2">
        <f>SUM(E18,G18)</f>
        <v>55</v>
      </c>
      <c r="D18" s="6">
        <f t="shared" si="1"/>
        <v>0.36501474097992415</v>
      </c>
      <c r="E18" s="3">
        <v>52</v>
      </c>
      <c r="F18" s="6">
        <f t="shared" si="8"/>
        <v>0.82872928176795579</v>
      </c>
      <c r="G18" s="13">
        <v>3</v>
      </c>
    </row>
    <row r="19" spans="1:7" ht="18" customHeight="1" x14ac:dyDescent="0.2">
      <c r="B19" s="7" t="s">
        <v>9</v>
      </c>
      <c r="C19" s="2">
        <f t="shared" si="7"/>
        <v>1741</v>
      </c>
      <c r="D19" s="6">
        <f t="shared" si="1"/>
        <v>12.15779868033132</v>
      </c>
      <c r="E19" s="3">
        <v>1732</v>
      </c>
      <c r="F19" s="6">
        <f>G19/$G$8*100</f>
        <v>2.4861878453038675</v>
      </c>
      <c r="G19" s="13">
        <v>9</v>
      </c>
    </row>
    <row r="20" spans="1:7" ht="18" customHeight="1" x14ac:dyDescent="0.2">
      <c r="B20" s="7" t="s">
        <v>10</v>
      </c>
      <c r="C20" s="2">
        <f t="shared" si="7"/>
        <v>540</v>
      </c>
      <c r="D20" s="6">
        <f t="shared" si="1"/>
        <v>3.565913238803875</v>
      </c>
      <c r="E20" s="3">
        <v>508</v>
      </c>
      <c r="F20" s="6">
        <f t="shared" si="8"/>
        <v>8.8397790055248606</v>
      </c>
      <c r="G20" s="13">
        <v>32</v>
      </c>
    </row>
    <row r="21" spans="1:7" ht="24.95" customHeight="1" x14ac:dyDescent="0.2">
      <c r="A21" s="7" t="s">
        <v>7</v>
      </c>
      <c r="C21" s="2">
        <f>SUM(C22:C26)</f>
        <v>928</v>
      </c>
      <c r="D21" s="5">
        <f>SUM(D22:D26)</f>
        <v>6.4368945668959707</v>
      </c>
      <c r="E21" s="2">
        <f>SUM(E22:E26)</f>
        <v>917</v>
      </c>
      <c r="F21" s="5">
        <f>SUM(F22:F26)</f>
        <v>3.0386740331491713</v>
      </c>
      <c r="G21" s="23">
        <f>SUM(G22:G26)</f>
        <v>11</v>
      </c>
    </row>
    <row r="22" spans="1:7" ht="18" customHeight="1" x14ac:dyDescent="0.2">
      <c r="B22" s="7" t="s">
        <v>17</v>
      </c>
      <c r="C22" s="2">
        <f>SUM(E22,G22)</f>
        <v>395</v>
      </c>
      <c r="D22" s="6">
        <f t="shared" si="1"/>
        <v>2.7656886143478872</v>
      </c>
      <c r="E22" s="3">
        <v>394</v>
      </c>
      <c r="F22" s="6">
        <f t="shared" si="8"/>
        <v>0.27624309392265189</v>
      </c>
      <c r="G22" s="13">
        <v>1</v>
      </c>
    </row>
    <row r="23" spans="1:7" ht="18" customHeight="1" x14ac:dyDescent="0.2">
      <c r="B23" s="7" t="s">
        <v>18</v>
      </c>
      <c r="C23" s="2">
        <f t="shared" ref="C23:C26" si="9">SUM(E23,G23)</f>
        <v>121</v>
      </c>
      <c r="D23" s="6">
        <f t="shared" si="1"/>
        <v>0.84234170995367108</v>
      </c>
      <c r="E23" s="3">
        <v>120</v>
      </c>
      <c r="F23" s="6">
        <f t="shared" si="8"/>
        <v>0.27624309392265189</v>
      </c>
      <c r="G23" s="13">
        <v>1</v>
      </c>
    </row>
    <row r="24" spans="1:7" ht="18" customHeight="1" x14ac:dyDescent="0.2">
      <c r="B24" s="7" t="s">
        <v>19</v>
      </c>
      <c r="C24" s="2">
        <f t="shared" si="9"/>
        <v>6</v>
      </c>
      <c r="D24" s="6">
        <f t="shared" si="1"/>
        <v>4.211708549768356E-2</v>
      </c>
      <c r="E24" s="3">
        <v>6</v>
      </c>
      <c r="F24" s="6" t="s">
        <v>5</v>
      </c>
      <c r="G24" s="33" t="s">
        <v>5</v>
      </c>
    </row>
    <row r="25" spans="1:7" ht="18" customHeight="1" x14ac:dyDescent="0.2">
      <c r="B25" s="7" t="s">
        <v>9</v>
      </c>
      <c r="C25" s="2">
        <f t="shared" si="9"/>
        <v>298</v>
      </c>
      <c r="D25" s="6">
        <f t="shared" si="1"/>
        <v>2.0918152463849502</v>
      </c>
      <c r="E25" s="3">
        <v>298</v>
      </c>
      <c r="F25" s="6" t="s">
        <v>5</v>
      </c>
      <c r="G25" s="33" t="s">
        <v>5</v>
      </c>
    </row>
    <row r="26" spans="1:7" ht="18" customHeight="1" x14ac:dyDescent="0.2">
      <c r="B26" s="7" t="s">
        <v>10</v>
      </c>
      <c r="C26" s="2">
        <f t="shared" si="9"/>
        <v>108</v>
      </c>
      <c r="D26" s="6">
        <f t="shared" si="1"/>
        <v>0.69493191071177873</v>
      </c>
      <c r="E26" s="3">
        <v>99</v>
      </c>
      <c r="F26" s="6">
        <f t="shared" ref="F26" si="10">G26/$G$8*100</f>
        <v>2.4861878453038675</v>
      </c>
      <c r="G26" s="13">
        <v>9</v>
      </c>
    </row>
    <row r="27" spans="1:7" ht="24.95" customHeight="1" x14ac:dyDescent="0.2">
      <c r="A27" s="7" t="s">
        <v>8</v>
      </c>
      <c r="C27" s="2">
        <f>SUM(C28:C33)</f>
        <v>8577</v>
      </c>
      <c r="D27" s="5">
        <f>SUM(D28:D33)</f>
        <v>58.184753615049836</v>
      </c>
      <c r="E27" s="23">
        <f>SUM(E28:E33)</f>
        <v>8289</v>
      </c>
      <c r="F27" s="5">
        <f>SUM(F28:F33)</f>
        <v>79.558011049723774</v>
      </c>
      <c r="G27" s="23">
        <f>SUM(G28:G33)</f>
        <v>288</v>
      </c>
    </row>
    <row r="28" spans="1:7" ht="18" customHeight="1" x14ac:dyDescent="0.2">
      <c r="B28" s="7" t="s">
        <v>17</v>
      </c>
      <c r="C28" s="2">
        <f>SUM(E28,G28)</f>
        <v>3147</v>
      </c>
      <c r="D28" s="6">
        <f t="shared" si="1"/>
        <v>21.683279517057418</v>
      </c>
      <c r="E28" s="3">
        <v>3089</v>
      </c>
      <c r="F28" s="6">
        <f t="shared" ref="F28:F33" si="11">G28/$G$8*100</f>
        <v>16.022099447513813</v>
      </c>
      <c r="G28" s="32">
        <v>58</v>
      </c>
    </row>
    <row r="29" spans="1:7" ht="18" customHeight="1" x14ac:dyDescent="0.2">
      <c r="B29" s="7" t="s">
        <v>18</v>
      </c>
      <c r="C29" s="2">
        <f t="shared" ref="C29:C32" si="12">SUM(E29,G29)</f>
        <v>714</v>
      </c>
      <c r="D29" s="6">
        <f t="shared" si="1"/>
        <v>4.8364453179839959</v>
      </c>
      <c r="E29" s="3">
        <v>689</v>
      </c>
      <c r="F29" s="6">
        <f t="shared" si="11"/>
        <v>6.9060773480662991</v>
      </c>
      <c r="G29" s="32">
        <v>25</v>
      </c>
    </row>
    <row r="30" spans="1:7" ht="18" customHeight="1" x14ac:dyDescent="0.2">
      <c r="B30" s="7" t="s">
        <v>19</v>
      </c>
      <c r="C30" s="2">
        <f t="shared" si="12"/>
        <v>266</v>
      </c>
      <c r="D30" s="6">
        <f t="shared" si="1"/>
        <v>1.7197809911554123</v>
      </c>
      <c r="E30" s="3">
        <v>245</v>
      </c>
      <c r="F30" s="6">
        <f t="shared" si="11"/>
        <v>5.8011049723756907</v>
      </c>
      <c r="G30" s="32">
        <v>21</v>
      </c>
    </row>
    <row r="31" spans="1:7" ht="18" customHeight="1" x14ac:dyDescent="0.2">
      <c r="B31" s="7" t="s">
        <v>9</v>
      </c>
      <c r="C31" s="2">
        <f t="shared" si="12"/>
        <v>3718</v>
      </c>
      <c r="D31" s="6">
        <f t="shared" si="1"/>
        <v>25.508914783097008</v>
      </c>
      <c r="E31" s="3">
        <v>3634</v>
      </c>
      <c r="F31" s="6">
        <f t="shared" si="11"/>
        <v>23.204419889502763</v>
      </c>
      <c r="G31" s="32">
        <v>84</v>
      </c>
    </row>
    <row r="32" spans="1:7" ht="18" customHeight="1" x14ac:dyDescent="0.2">
      <c r="B32" s="7" t="s">
        <v>10</v>
      </c>
      <c r="C32" s="2">
        <f t="shared" si="12"/>
        <v>726</v>
      </c>
      <c r="D32" s="6">
        <f t="shared" si="1"/>
        <v>4.4012354345079325</v>
      </c>
      <c r="E32" s="3">
        <v>627</v>
      </c>
      <c r="F32" s="6">
        <f t="shared" si="11"/>
        <v>27.348066298342545</v>
      </c>
      <c r="G32" s="32">
        <v>99</v>
      </c>
    </row>
    <row r="33" spans="1:7" ht="18" customHeight="1" x14ac:dyDescent="0.2">
      <c r="B33" s="7" t="s">
        <v>11</v>
      </c>
      <c r="C33" s="2">
        <f>SUM(E33,G33)</f>
        <v>6</v>
      </c>
      <c r="D33" s="6">
        <f t="shared" si="1"/>
        <v>3.5097571248069635E-2</v>
      </c>
      <c r="E33" s="3">
        <v>5</v>
      </c>
      <c r="F33" s="6">
        <f t="shared" si="11"/>
        <v>0.27624309392265189</v>
      </c>
      <c r="G33" s="32">
        <v>1</v>
      </c>
    </row>
    <row r="34" spans="1:7" ht="9" customHeight="1" x14ac:dyDescent="0.2">
      <c r="A34" s="30"/>
      <c r="B34" s="8"/>
      <c r="C34" s="9" t="s">
        <v>4</v>
      </c>
      <c r="D34" s="10"/>
      <c r="E34" s="9"/>
      <c r="F34" s="11"/>
      <c r="G34" s="24"/>
    </row>
    <row r="35" spans="1:7" ht="9" customHeight="1" x14ac:dyDescent="0.2">
      <c r="B35" s="26"/>
      <c r="C35" s="27"/>
      <c r="D35" s="28"/>
      <c r="E35" s="27"/>
      <c r="F35" s="27"/>
      <c r="G35" s="27"/>
    </row>
    <row r="36" spans="1:7" ht="15" customHeight="1" x14ac:dyDescent="0.2">
      <c r="A36" s="29" t="s">
        <v>15</v>
      </c>
      <c r="C36" s="12"/>
      <c r="D36" s="12"/>
      <c r="E36" s="12"/>
      <c r="F36" s="12"/>
      <c r="G36" s="12"/>
    </row>
    <row r="37" spans="1:7" ht="15" customHeight="1" x14ac:dyDescent="0.2">
      <c r="A37" s="36" t="s">
        <v>22</v>
      </c>
      <c r="B37" s="36"/>
      <c r="C37" s="36"/>
      <c r="D37" s="36"/>
      <c r="E37" s="36"/>
      <c r="F37" s="36"/>
      <c r="G37" s="36"/>
    </row>
    <row r="38" spans="1:7" ht="15" customHeight="1" x14ac:dyDescent="0.2">
      <c r="A38" s="4" t="s">
        <v>12</v>
      </c>
    </row>
    <row r="39" spans="1:7" ht="15" customHeight="1" x14ac:dyDescent="0.2"/>
  </sheetData>
  <mergeCells count="9">
    <mergeCell ref="A1:G1"/>
    <mergeCell ref="A2:G2"/>
    <mergeCell ref="A37:G37"/>
    <mergeCell ref="A8:B8"/>
    <mergeCell ref="C4:G4"/>
    <mergeCell ref="C5:C6"/>
    <mergeCell ref="D5:E5"/>
    <mergeCell ref="F5:G5"/>
    <mergeCell ref="A4:B6"/>
  </mergeCells>
  <printOptions horizontalCentered="1"/>
  <pageMargins left="0.74803149606299213" right="0.74803149606299213" top="0.98425196850393704" bottom="0.98425196850393704" header="0.31496062992125984" footer="0.31496062992125984"/>
  <pageSetup scale="93" orientation="portrait" r:id="rId1"/>
  <ignoredErrors>
    <ignoredError sqref="E15 C15:D15 C21:D21 E21:F21 C27:D27 F27 F9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2024-05-13T14:22:07Z</cp:lastPrinted>
  <dcterms:created xsi:type="dcterms:W3CDTF">2017-11-14T11:22:11Z</dcterms:created>
  <dcterms:modified xsi:type="dcterms:W3CDTF">2024-11-07T14:43:50Z</dcterms:modified>
</cp:coreProperties>
</file>