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53222"/>
  <mc:AlternateContent xmlns:mc="http://schemas.openxmlformats.org/markup-compatibility/2006">
    <mc:Choice Requires="x15">
      <x15ac:absPath xmlns:x15ac="http://schemas.microsoft.com/office/spreadsheetml/2010/11/ac" url="\\dec-app-03\PDF\DEPT_ESTADISTICA\SOCIALES\Boletines 2023\ACCIDENTE DE TRANSITO\"/>
    </mc:Choice>
  </mc:AlternateContent>
  <bookViews>
    <workbookView xWindow="0" yWindow="0" windowWidth="15360" windowHeight="7800"/>
  </bookViews>
  <sheets>
    <sheet name="451-24" sheetId="1" r:id="rId1"/>
  </sheets>
  <definedNames>
    <definedName name="_xlnm.Print_Titles" localSheetId="0">'451-24'!$1:$7</definedName>
  </definedNames>
  <calcPr calcId="152511"/>
</workbook>
</file>

<file path=xl/calcChain.xml><?xml version="1.0" encoding="utf-8"?>
<calcChain xmlns="http://schemas.openxmlformats.org/spreadsheetml/2006/main">
  <c r="D27" i="1" l="1"/>
  <c r="D8" i="1" s="1"/>
  <c r="D18" i="1"/>
  <c r="D10" i="1" l="1"/>
  <c r="E45" i="1" l="1"/>
  <c r="G45" i="1" l="1"/>
  <c r="H45" i="1"/>
  <c r="I45" i="1"/>
  <c r="J45" i="1"/>
  <c r="K45" i="1"/>
  <c r="L45" i="1"/>
  <c r="M45" i="1"/>
  <c r="N45" i="1"/>
  <c r="P45" i="1"/>
  <c r="D48" i="1"/>
  <c r="F27" i="1"/>
  <c r="G27" i="1"/>
  <c r="H27" i="1"/>
  <c r="I27" i="1"/>
  <c r="J27" i="1"/>
  <c r="K27" i="1"/>
  <c r="L27" i="1"/>
  <c r="M27" i="1"/>
  <c r="N27" i="1"/>
  <c r="O27" i="1"/>
  <c r="P27" i="1"/>
  <c r="E27" i="1"/>
  <c r="D32" i="1"/>
  <c r="N33" i="1" l="1"/>
  <c r="M33" i="1"/>
  <c r="L33" i="1"/>
  <c r="K33" i="1"/>
  <c r="J33" i="1"/>
  <c r="I33" i="1"/>
  <c r="H33" i="1"/>
  <c r="G33" i="1"/>
  <c r="O22" i="1"/>
  <c r="O18" i="1"/>
  <c r="G10" i="1"/>
  <c r="G9" i="1" s="1"/>
  <c r="F10" i="1"/>
  <c r="F9" i="1" s="1"/>
  <c r="E10" i="1"/>
  <c r="E9" i="1" s="1"/>
  <c r="P10" i="1"/>
  <c r="P9" i="1" s="1"/>
  <c r="O10" i="1"/>
  <c r="O9" i="1" s="1"/>
  <c r="H38" i="1"/>
  <c r="H37" i="1" s="1"/>
  <c r="E38" i="1"/>
  <c r="E37" i="1" s="1"/>
  <c r="D15" i="1"/>
  <c r="D14" i="1"/>
  <c r="H10" i="1"/>
  <c r="H9" i="1" s="1"/>
  <c r="I10" i="1"/>
  <c r="I9" i="1" s="1"/>
  <c r="J10" i="1"/>
  <c r="J9" i="1" s="1"/>
  <c r="K10" i="1"/>
  <c r="K9" i="1" s="1"/>
  <c r="L10" i="1"/>
  <c r="L9" i="1" s="1"/>
  <c r="M10" i="1"/>
  <c r="M9" i="1" s="1"/>
  <c r="N10" i="1"/>
  <c r="N9" i="1" s="1"/>
  <c r="P19" i="1"/>
  <c r="P22" i="1"/>
  <c r="F33" i="1"/>
  <c r="F38" i="1"/>
  <c r="F37" i="1" s="1"/>
  <c r="G38" i="1"/>
  <c r="G37" i="1" s="1"/>
  <c r="I38" i="1"/>
  <c r="I37" i="1"/>
  <c r="J38" i="1"/>
  <c r="J37" i="1" s="1"/>
  <c r="K38" i="1"/>
  <c r="K37" i="1" s="1"/>
  <c r="L38" i="1"/>
  <c r="L37" i="1" s="1"/>
  <c r="M38" i="1"/>
  <c r="M37" i="1" s="1"/>
  <c r="N38" i="1"/>
  <c r="N37" i="1" s="1"/>
  <c r="P38" i="1"/>
  <c r="P37" i="1" s="1"/>
  <c r="G22" i="1"/>
  <c r="D29" i="1"/>
  <c r="D30" i="1"/>
  <c r="D31" i="1"/>
  <c r="D28" i="1"/>
  <c r="D23" i="1"/>
  <c r="D24" i="1"/>
  <c r="D25" i="1"/>
  <c r="D26" i="1"/>
  <c r="D20" i="1"/>
  <c r="D21" i="1"/>
  <c r="D13" i="1"/>
  <c r="D11" i="1"/>
  <c r="D40" i="1"/>
  <c r="D41" i="1"/>
  <c r="D44" i="1"/>
  <c r="D42" i="1"/>
  <c r="D43" i="1"/>
  <c r="D46" i="1"/>
  <c r="D47" i="1"/>
  <c r="D49" i="1"/>
  <c r="D50" i="1"/>
  <c r="D51" i="1"/>
  <c r="D52" i="1"/>
  <c r="D53" i="1"/>
  <c r="D54" i="1"/>
  <c r="D39" i="1"/>
  <c r="D12" i="1"/>
  <c r="D16" i="1"/>
  <c r="D17" i="1"/>
  <c r="E19" i="1"/>
  <c r="F19" i="1"/>
  <c r="G19" i="1"/>
  <c r="H19" i="1"/>
  <c r="I19" i="1"/>
  <c r="J19" i="1"/>
  <c r="K19" i="1"/>
  <c r="L19" i="1"/>
  <c r="M19" i="1"/>
  <c r="N19" i="1"/>
  <c r="F22" i="1"/>
  <c r="H22" i="1"/>
  <c r="I22" i="1"/>
  <c r="J22" i="1"/>
  <c r="K22" i="1"/>
  <c r="L22" i="1"/>
  <c r="M22" i="1"/>
  <c r="M18" i="1" s="1"/>
  <c r="N22" i="1"/>
  <c r="E22" i="1"/>
  <c r="D35" i="1"/>
  <c r="D34" i="1"/>
  <c r="O8" i="1" l="1"/>
  <c r="D19" i="1"/>
  <c r="D22" i="1"/>
  <c r="E18" i="1"/>
  <c r="H18" i="1"/>
  <c r="D33" i="1"/>
  <c r="L18" i="1"/>
  <c r="L8" i="1" s="1"/>
  <c r="J18" i="1"/>
  <c r="J8" i="1" s="1"/>
  <c r="I18" i="1"/>
  <c r="I8" i="1" s="1"/>
  <c r="G18" i="1"/>
  <c r="G8" i="1" s="1"/>
  <c r="N18" i="1"/>
  <c r="K18" i="1"/>
  <c r="K8" i="1" s="1"/>
  <c r="F18" i="1"/>
  <c r="F8" i="1" s="1"/>
  <c r="D38" i="1"/>
  <c r="D9" i="1"/>
  <c r="D45" i="1"/>
  <c r="D37" i="1" s="1"/>
  <c r="N8" i="1"/>
  <c r="E8" i="1"/>
  <c r="P18" i="1"/>
  <c r="P8" i="1" s="1"/>
  <c r="H8" i="1"/>
  <c r="M8" i="1"/>
</calcChain>
</file>

<file path=xl/connections.xml><?xml version="1.0" encoding="utf-8"?>
<connections xmlns="http://schemas.openxmlformats.org/spreadsheetml/2006/main">
  <connection id="1" odcFile="C:\Users\libatista\Documents\Mis archivos de origen de datos\PAIRCA-PAN01_SQL2008 SOCIALES18 VCONDUCTOR.odc" keepAlive="1" name="PAIRCA-PAN01_SQL2008 SOCIALES18 VCONDUCTOR" type="5" refreshedVersion="4">
    <dbPr connection="Provider=SQLOLEDB.1;Integrated Security=SSPI;Persist Security Info=True;Initial Catalog=SOCIALES18;Data Source=PAIRCA-PAN01\SQL2008;Use Procedure for Prepare=1;Auto Translate=True;Packet Size=4096;Workstation ID=INEC_SOCIALES03;Use Encryption for Data=False;Tag with column collation when possible=False" command="&quot;SOCIALES18&quot;.&quot;dbo&quot;.&quot;VCONDUCTOR&quot;" commandType="3"/>
  </connection>
  <connection id="2" odcFile="C:\Users\libatista\Documents\Mis archivos de origen de datos\PAIRCA-PAN01_SQL2008 SOCIALES19 VCONDUCTOR.odc" keepAlive="1" name="PAIRCA-PAN01_SQL2008 SOCIALES19 VCONDUCTOR1" type="5" refreshedVersion="4">
    <dbPr connection="Provider=SQLOLEDB.1;Integrated Security=SSPI;Persist Security Info=True;Initial Catalog=SOCIALES19;Data Source=PAIRCA-PAN01\SQL2008;Use Procedure for Prepare=1;Auto Translate=True;Packet Size=4096;Workstation ID=INEC_SOCIALES03;Use Encryption for Data=False;Tag with column collation when possible=False" command="&quot;SOCIALES19&quot;.&quot;dbo&quot;.&quot;VCONDUCTOR&quot;" commandType="3"/>
  </connection>
  <connection id="3" odcFile="C:\Users\libatista\Documents\Mis archivos de origen de datos\PAIRCA-PAN01_SQL2008 SOCIALES20 VCONDUCTOR.odc" keepAlive="1" name="PAIRCA-PAN01_SQL2008 SOCIALES20 VCONDUCTOR" type="5" refreshedVersion="4">
    <dbPr connection="Provider=SQLOLEDB.1;Integrated Security=SSPI;Persist Security Info=True;Initial Catalog=SOCIALES20;Data Source=PAIRCA-PAN01\SQL2008;Use Procedure for Prepare=1;Auto Translate=True;Packet Size=4096;Workstation ID=INEC_SOCIALES03;Use Encryption for Data=False;Tag with column collation when possible=False" command="&quot;SOCIALES20&quot;.&quot;dbo&quot;.&quot;VCONDUCTOR&quot;" commandType="3"/>
  </connection>
  <connection id="4" odcFile="C:\Users\libatista\Documents\Mis archivos de origen de datos\PAIRCA-PAN01_SQL2008 SOCIALES21 VCONDUCTOR.odc" keepAlive="1" name="PAIRCA-PAN01_SQL2008 SOCIALES21 VCONDUCTOR" type="5" refreshedVersion="4">
    <dbPr connection="Provider=SQLOLEDB.1;Integrated Security=SSPI;Persist Security Info=True;Initial Catalog=SOCIALES21;Data Source=PAIRCA-PAN01\SQL2008;Use Procedure for Prepare=1;Auto Translate=True;Packet Size=4096;Workstation ID=INEC_SOCIALES03;Use Encryption for Data=False;Tag with column collation when possible=False" command="&quot;SOCIALES21&quot;.&quot;dbo&quot;.&quot;VCONDUCTOR&quot;" commandType="3"/>
  </connection>
  <connection id="5" odcFile="C:\Users\libatista\Documents\Mis archivos de origen de datos\PAIRCA-PAN01_SQL2008 SOCIALES21 VCONDUCTOR.odc" keepAlive="1" name="PAIRCA-PAN01_SQL2008 SOCIALES21 VCONDUCTOR1" type="5" refreshedVersion="4">
    <dbPr connection="Provider=SQLOLEDB.1;Integrated Security=SSPI;Persist Security Info=True;Initial Catalog=SOCIALES21;Data Source=PAIRCA-PAN01\SQL2008;Use Procedure for Prepare=1;Auto Translate=True;Packet Size=4096;Workstation ID=INEC_SOCIALES03;Use Encryption for Data=False;Tag with column collation when possible=False" command="&quot;SOCIALES21&quot;.&quot;dbo&quot;.&quot;VCONDUCTOR&quot;" commandType="3"/>
  </connection>
  <connection id="6" odcFile="C:\Users\libatista\Documents\Mis archivos de origen de datos\PAIRCA-PAN01_SQL2008 SOCIALES22 VCONDUCTOR.odc" keepAlive="1" name="PAIRCA-PAN01_SQL2008 SOCIALES22 VCONDUCTOR" type="5" refreshedVersion="4">
    <dbPr connection="Provider=SQLOLEDB.1;Integrated Security=SSPI;Persist Security Info=True;Initial Catalog=SOCIALES22;Data Source=PAIRCA-PAN01\SQL2008;Use Procedure for Prepare=1;Auto Translate=True;Packet Size=4096;Workstation ID=INEC_SOCIALES03;Use Encryption for Data=False;Tag with column collation when possible=False" command="&quot;SOCIALES22&quot;.&quot;dbo&quot;.&quot;VCONDUCTOR&quot;" commandType="3"/>
  </connection>
  <connection id="7" odcFile="C:\Users\libatista\Documents\Mis archivos de origen de datos\PAIRCA-PAN01_SQL2008 SOCIALES23 VCONDUCTOR.odc" keepAlive="1" name="PAIRCA-PAN01_SQL2008 SOCIALES23 VCONDUCTOR" type="5" refreshedVersion="5">
    <dbPr connection="Provider=SQLOLEDB.1;Integrated Security=SSPI;Persist Security Info=True;Initial Catalog=SOCIALES23;Data Source=PAIRCA-PAN01\SQL2008;Use Procedure for Prepare=1;Auto Translate=True;Packet Size=4096;Workstation ID=INEC_SOCIALES03;Use Encryption for Data=False;Tag with column collation when possible=False" command="&quot;SOCIALES23&quot;.&quot;dbo&quot;.&quot;VCONDUCTOR&quot;" commandType="3"/>
  </connection>
  <connection id="8" odcFile="C:\Users\libatista\Documents\Mis archivos de origen de datos\SV_SIEGPA SOCIALES17 VCONDUCTOR.odc" keepAlive="1" name="SV_SIEGPA SOCIALES17 VCONDUCTOR" type="5" refreshedVersion="4">
    <dbPr connection="Provider=SQLOLEDB.1;Integrated Security=SSPI;Persist Security Info=True;Initial Catalog=SOCIALES17;Data Source=SV_SIEGPA;Use Procedure for Prepare=1;Auto Translate=True;Packet Size=4096;Workstation ID=DEC_SOCIALES04;Use Encryption for Data=False;Tag with column collation when possible=False" command="&quot;SOCIALES17&quot;.&quot;dbo&quot;.&quot;VCONDUCTOR&quot;" commandType="3"/>
  </connection>
</connections>
</file>

<file path=xl/sharedStrings.xml><?xml version="1.0" encoding="utf-8"?>
<sst xmlns="http://schemas.openxmlformats.org/spreadsheetml/2006/main" count="219" uniqueCount="47">
  <si>
    <t xml:space="preserve">                         </t>
  </si>
  <si>
    <t xml:space="preserve">Placa y tipo de vehículo </t>
  </si>
  <si>
    <t xml:space="preserve">Total </t>
  </si>
  <si>
    <t>Provincia y comarca indígena</t>
  </si>
  <si>
    <t>Coclé</t>
  </si>
  <si>
    <t>Colón</t>
  </si>
  <si>
    <t>Chiriquí</t>
  </si>
  <si>
    <t>Darién</t>
  </si>
  <si>
    <t>Herrera</t>
  </si>
  <si>
    <t>Los Santos</t>
  </si>
  <si>
    <t>Panamá</t>
  </si>
  <si>
    <t xml:space="preserve">Panamá Oeste </t>
  </si>
  <si>
    <t>Veraguas</t>
  </si>
  <si>
    <t xml:space="preserve"> </t>
  </si>
  <si>
    <t>Bicicleta</t>
  </si>
  <si>
    <t>Bus colegial</t>
  </si>
  <si>
    <t>Comercial</t>
  </si>
  <si>
    <t>Diplomático y consular</t>
  </si>
  <si>
    <t>Particular</t>
  </si>
  <si>
    <t>Taxi</t>
  </si>
  <si>
    <t>Microbús</t>
  </si>
  <si>
    <t>Ómnibus</t>
  </si>
  <si>
    <t>Ambulancia</t>
  </si>
  <si>
    <t>Camión</t>
  </si>
  <si>
    <t>Mula</t>
  </si>
  <si>
    <t>Motocicleta y motoneta</t>
  </si>
  <si>
    <t>Misión internacional</t>
  </si>
  <si>
    <t>Kuna Yala</t>
  </si>
  <si>
    <t>Ngäbe Buglé</t>
  </si>
  <si>
    <t>Grúa</t>
  </si>
  <si>
    <t>Fuente: Departamento de Operaciones del Tránsito de la Policía Nacional.</t>
  </si>
  <si>
    <t>Bocas  del Toro</t>
  </si>
  <si>
    <t>Camioneta</t>
  </si>
  <si>
    <t>Sedán y coupé</t>
  </si>
  <si>
    <t>Pick-up (doble cabina)</t>
  </si>
  <si>
    <t>Panel</t>
  </si>
  <si>
    <t>Camiones</t>
  </si>
  <si>
    <t>TOTAL</t>
  </si>
  <si>
    <t>- Cantidad nula o cero.</t>
  </si>
  <si>
    <t>Cuadro 24. CONDUCTORES IMPLICADOS EN ACCIDENTES DE TRÁNSITO EN LA REPÚBLICA, POR PROVINCIA</t>
  </si>
  <si>
    <t>Conductores implicados</t>
  </si>
  <si>
    <t>Automóviles para pasajeros</t>
  </si>
  <si>
    <t>Otros</t>
  </si>
  <si>
    <t>propiedad del Estado)</t>
  </si>
  <si>
    <t xml:space="preserve">Oficial (funcionario público y  </t>
  </si>
  <si>
    <t xml:space="preserve"> Y COMARCA INDÍGENA, SEGÚN CLASE DE PLACA Y TIPO DE VEHÍCULO: AÑO 2023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</si>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</sst>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_ ;_ * \-#,##0_ ;_ * &quot;-&quot;_ ;_ @_ "/>
    <numFmt numFmtId="165" formatCode="#,##0;[Red]#,##0"/>
  </numFmts>
  <fonts count="3" x14ac:knownFonts="1"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EDB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Fill="1" applyBorder="1"/>
    <xf numFmtId="0" fontId="1" fillId="0" borderId="0" xfId="0" applyFont="1" applyFill="1"/>
    <xf numFmtId="3" fontId="1" fillId="0" borderId="0" xfId="0" applyNumberFormat="1" applyFont="1" applyFill="1"/>
    <xf numFmtId="3" fontId="1" fillId="0" borderId="1" xfId="0" applyNumberFormat="1" applyFont="1" applyFill="1" applyBorder="1"/>
    <xf numFmtId="0" fontId="1" fillId="0" borderId="2" xfId="0" applyFont="1" applyFill="1" applyBorder="1"/>
    <xf numFmtId="164" fontId="1" fillId="0" borderId="0" xfId="0" applyNumberFormat="1" applyFont="1" applyFill="1"/>
    <xf numFmtId="3" fontId="1" fillId="0" borderId="3" xfId="0" applyNumberFormat="1" applyFont="1" applyFill="1" applyBorder="1"/>
    <xf numFmtId="3" fontId="1" fillId="0" borderId="0" xfId="0" applyNumberFormat="1" applyFont="1" applyFill="1" applyBorder="1"/>
    <xf numFmtId="3" fontId="2" fillId="2" borderId="4" xfId="0" applyNumberFormat="1" applyFont="1" applyFill="1" applyBorder="1" applyAlignment="1">
      <alignment horizontal="center" vertical="center" wrapText="1"/>
    </xf>
    <xf numFmtId="3" fontId="2" fillId="2" borderId="5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3" fontId="2" fillId="0" borderId="6" xfId="0" applyNumberFormat="1" applyFont="1" applyFill="1" applyBorder="1" applyAlignment="1">
      <alignment horizontal="center" vertical="center" wrapText="1"/>
    </xf>
    <xf numFmtId="3" fontId="2" fillId="0" borderId="7" xfId="0" applyNumberFormat="1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/>
    </xf>
    <xf numFmtId="0" fontId="1" fillId="0" borderId="3" xfId="0" applyFont="1" applyFill="1" applyBorder="1"/>
    <xf numFmtId="49" fontId="0" fillId="0" borderId="0" xfId="0" quotePrefix="1" applyNumberFormat="1" applyFont="1" applyAlignment="1">
      <alignment horizontal="left"/>
    </xf>
    <xf numFmtId="165" fontId="2" fillId="0" borderId="6" xfId="0" applyNumberFormat="1" applyFont="1" applyFill="1" applyBorder="1" applyAlignment="1">
      <alignment horizontal="right"/>
    </xf>
    <xf numFmtId="165" fontId="2" fillId="0" borderId="7" xfId="0" applyNumberFormat="1" applyFont="1" applyFill="1" applyBorder="1" applyAlignment="1">
      <alignment horizontal="right"/>
    </xf>
    <xf numFmtId="165" fontId="1" fillId="0" borderId="6" xfId="0" applyNumberFormat="1" applyFont="1" applyFill="1" applyBorder="1" applyAlignment="1">
      <alignment horizontal="right"/>
    </xf>
    <xf numFmtId="165" fontId="1" fillId="0" borderId="7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3" fontId="2" fillId="0" borderId="0" xfId="0" applyNumberFormat="1" applyFont="1" applyFill="1" applyAlignment="1">
      <alignment horizontal="center"/>
    </xf>
    <xf numFmtId="3" fontId="1" fillId="0" borderId="3" xfId="0" applyNumberFormat="1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3" fontId="2" fillId="2" borderId="4" xfId="0" applyNumberFormat="1" applyFont="1" applyFill="1" applyBorder="1" applyAlignment="1">
      <alignment horizontal="center" vertical="center" wrapText="1"/>
    </xf>
    <xf numFmtId="3" fontId="2" fillId="2" borderId="5" xfId="0" applyNumberFormat="1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49" fontId="2" fillId="2" borderId="10" xfId="0" applyNumberFormat="1" applyFont="1" applyFill="1" applyBorder="1" applyAlignment="1">
      <alignment horizontal="center" vertical="center" wrapText="1"/>
    </xf>
    <xf numFmtId="49" fontId="2" fillId="2" borderId="11" xfId="0" applyNumberFormat="1" applyFont="1" applyFill="1" applyBorder="1" applyAlignment="1">
      <alignment horizontal="center" vertical="center" wrapText="1"/>
    </xf>
    <xf numFmtId="49" fontId="2" fillId="2" borderId="0" xfId="0" applyNumberFormat="1" applyFont="1" applyFill="1" applyBorder="1" applyAlignment="1">
      <alignment horizontal="center" vertical="center" wrapText="1"/>
    </xf>
    <xf numFmtId="49" fontId="2" fillId="2" borderId="8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49" fontId="2" fillId="2" borderId="12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0"/>
  <sheetViews>
    <sheetView tabSelected="1" zoomScaleNormal="100" workbookViewId="0">
      <selection sqref="A1:P1"/>
    </sheetView>
  </sheetViews>
  <sheetFormatPr baseColWidth="10" defaultColWidth="11.42578125" defaultRowHeight="21" customHeight="1" x14ac:dyDescent="0.2"/>
  <cols>
    <col min="1" max="2" width="1.7109375" style="2" customWidth="1"/>
    <col min="3" max="3" width="22.28515625" style="2" customWidth="1"/>
    <col min="4" max="7" width="6.28515625" style="2" customWidth="1"/>
    <col min="8" max="8" width="8" style="2" customWidth="1"/>
    <col min="9" max="9" width="7.140625" style="2" customWidth="1"/>
    <col min="10" max="10" width="7.5703125" style="2" customWidth="1"/>
    <col min="11" max="11" width="7.42578125" style="2" customWidth="1"/>
    <col min="12" max="12" width="8.28515625" style="2" customWidth="1"/>
    <col min="13" max="13" width="8.85546875" style="2" customWidth="1"/>
    <col min="14" max="14" width="9.42578125" style="2" customWidth="1"/>
    <col min="15" max="15" width="6.28515625" style="2" customWidth="1"/>
    <col min="16" max="16" width="6.7109375" style="1" customWidth="1"/>
    <col min="17" max="17" width="11.42578125" style="1"/>
    <col min="18" max="240" width="11.42578125" style="2"/>
    <col min="241" max="241" width="34.5703125" style="2" customWidth="1"/>
    <col min="242" max="242" width="9.5703125" style="2" customWidth="1"/>
    <col min="243" max="243" width="9" style="2" customWidth="1"/>
    <col min="244" max="244" width="7.5703125" style="2" customWidth="1"/>
    <col min="245" max="245" width="7.85546875" style="2" customWidth="1"/>
    <col min="246" max="246" width="9.7109375" style="2" customWidth="1"/>
    <col min="247" max="247" width="8.85546875" style="2" customWidth="1"/>
    <col min="248" max="249" width="9.42578125" style="2" customWidth="1"/>
    <col min="250" max="250" width="10" style="2" customWidth="1"/>
    <col min="251" max="251" width="10.28515625" style="2" customWidth="1"/>
    <col min="252" max="252" width="12" style="2" customWidth="1"/>
    <col min="253" max="253" width="11.5703125" style="2" customWidth="1"/>
    <col min="254" max="16384" width="11.42578125" style="2"/>
  </cols>
  <sheetData>
    <row r="1" spans="1:16" ht="17.25" customHeight="1" x14ac:dyDescent="0.2">
      <c r="A1" s="25" t="s">
        <v>39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</row>
    <row r="2" spans="1:16" ht="17.25" customHeight="1" x14ac:dyDescent="0.2">
      <c r="A2" s="25" t="s">
        <v>45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</row>
    <row r="3" spans="1:16" ht="12.2" customHeight="1" x14ac:dyDescent="0.2">
      <c r="A3" s="26" t="s">
        <v>0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</row>
    <row r="4" spans="1:16" ht="24.95" customHeight="1" x14ac:dyDescent="0.2">
      <c r="A4" s="33" t="s">
        <v>1</v>
      </c>
      <c r="B4" s="33"/>
      <c r="C4" s="34"/>
      <c r="D4" s="29" t="s">
        <v>40</v>
      </c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30"/>
    </row>
    <row r="5" spans="1:16" ht="24.95" customHeight="1" x14ac:dyDescent="0.2">
      <c r="A5" s="35"/>
      <c r="B5" s="35"/>
      <c r="C5" s="36"/>
      <c r="D5" s="27" t="s">
        <v>2</v>
      </c>
      <c r="E5" s="31" t="s">
        <v>3</v>
      </c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</row>
    <row r="6" spans="1:16" ht="50.1" customHeight="1" x14ac:dyDescent="0.2">
      <c r="A6" s="37"/>
      <c r="B6" s="37"/>
      <c r="C6" s="38"/>
      <c r="D6" s="28"/>
      <c r="E6" s="9" t="s">
        <v>31</v>
      </c>
      <c r="F6" s="9" t="s">
        <v>4</v>
      </c>
      <c r="G6" s="9" t="s">
        <v>5</v>
      </c>
      <c r="H6" s="9" t="s">
        <v>6</v>
      </c>
      <c r="I6" s="9" t="s">
        <v>7</v>
      </c>
      <c r="J6" s="9" t="s">
        <v>8</v>
      </c>
      <c r="K6" s="9" t="s">
        <v>9</v>
      </c>
      <c r="L6" s="9" t="s">
        <v>10</v>
      </c>
      <c r="M6" s="9" t="s">
        <v>11</v>
      </c>
      <c r="N6" s="9" t="s">
        <v>12</v>
      </c>
      <c r="O6" s="9" t="s">
        <v>27</v>
      </c>
      <c r="P6" s="10" t="s">
        <v>28</v>
      </c>
    </row>
    <row r="7" spans="1:16" ht="12.2" customHeight="1" x14ac:dyDescent="0.2">
      <c r="C7" s="11"/>
      <c r="D7" s="12"/>
      <c r="E7" s="13"/>
      <c r="F7" s="13"/>
      <c r="G7" s="13"/>
      <c r="H7" s="13"/>
      <c r="I7" s="13"/>
      <c r="J7" s="13"/>
      <c r="K7" s="13"/>
      <c r="L7" s="13"/>
      <c r="M7" s="13"/>
      <c r="N7" s="14"/>
      <c r="O7" s="15"/>
      <c r="P7" s="15"/>
    </row>
    <row r="8" spans="1:16" ht="24.95" customHeight="1" x14ac:dyDescent="0.2">
      <c r="A8" s="23" t="s">
        <v>37</v>
      </c>
      <c r="B8" s="23"/>
      <c r="C8" s="24"/>
      <c r="D8" s="19">
        <f>SUM(D9,D18,D27,D33,D37,D52:D54)</f>
        <v>87688</v>
      </c>
      <c r="E8" s="19">
        <f>SUM(E9,E18,E27,E33,E37,E52:E54)</f>
        <v>710</v>
      </c>
      <c r="F8" s="19">
        <f t="shared" ref="F8:P8" si="0">SUM(F9,F18,F27,F33,F37,F52:F54)</f>
        <v>2807</v>
      </c>
      <c r="G8" s="19">
        <f t="shared" si="0"/>
        <v>4764</v>
      </c>
      <c r="H8" s="19">
        <f t="shared" si="0"/>
        <v>7277</v>
      </c>
      <c r="I8" s="19">
        <f t="shared" si="0"/>
        <v>289</v>
      </c>
      <c r="J8" s="19">
        <f t="shared" si="0"/>
        <v>1856</v>
      </c>
      <c r="K8" s="19">
        <f t="shared" si="0"/>
        <v>1193</v>
      </c>
      <c r="L8" s="19">
        <f t="shared" si="0"/>
        <v>51638</v>
      </c>
      <c r="M8" s="19">
        <f t="shared" si="0"/>
        <v>13777</v>
      </c>
      <c r="N8" s="19">
        <f t="shared" si="0"/>
        <v>3294</v>
      </c>
      <c r="O8" s="19">
        <f>SUM(O9,O18,O27,O33,O37,O52:O54)</f>
        <v>15</v>
      </c>
      <c r="P8" s="20">
        <f t="shared" si="0"/>
        <v>68</v>
      </c>
    </row>
    <row r="9" spans="1:16" ht="24.95" customHeight="1" x14ac:dyDescent="0.2">
      <c r="A9" s="1" t="s">
        <v>18</v>
      </c>
      <c r="D9" s="19">
        <f>SUM(D10,D15:D17)</f>
        <v>63284</v>
      </c>
      <c r="E9" s="19">
        <f>SUM(E10,E15,E16,E17)</f>
        <v>455</v>
      </c>
      <c r="F9" s="19">
        <f t="shared" ref="F9:P9" si="1">SUM(F10,F15,F16,F17)</f>
        <v>2128</v>
      </c>
      <c r="G9" s="19">
        <f t="shared" si="1"/>
        <v>2961</v>
      </c>
      <c r="H9" s="19">
        <f t="shared" si="1"/>
        <v>5852</v>
      </c>
      <c r="I9" s="19">
        <f t="shared" si="1"/>
        <v>191</v>
      </c>
      <c r="J9" s="19">
        <f t="shared" si="1"/>
        <v>1484</v>
      </c>
      <c r="K9" s="19">
        <f t="shared" si="1"/>
        <v>1006</v>
      </c>
      <c r="L9" s="19">
        <f t="shared" si="1"/>
        <v>36214</v>
      </c>
      <c r="M9" s="19">
        <f t="shared" si="1"/>
        <v>10333</v>
      </c>
      <c r="N9" s="19">
        <f t="shared" si="1"/>
        <v>2607</v>
      </c>
      <c r="O9" s="19">
        <f t="shared" si="1"/>
        <v>12</v>
      </c>
      <c r="P9" s="20">
        <f t="shared" si="1"/>
        <v>41</v>
      </c>
    </row>
    <row r="10" spans="1:16" ht="21.95" customHeight="1" x14ac:dyDescent="0.2">
      <c r="B10" s="1" t="s">
        <v>41</v>
      </c>
      <c r="C10" s="1"/>
      <c r="D10" s="19">
        <f>SUM(D11:D14)</f>
        <v>58298</v>
      </c>
      <c r="E10" s="19">
        <f>SUM(E11:E14)</f>
        <v>384</v>
      </c>
      <c r="F10" s="19">
        <f>SUM(F11:F14)</f>
        <v>2007</v>
      </c>
      <c r="G10" s="19">
        <f>SUM(G11:G14)</f>
        <v>2782</v>
      </c>
      <c r="H10" s="19">
        <f t="shared" ref="H10:N10" si="2">SUM(H11:H14)</f>
        <v>5297</v>
      </c>
      <c r="I10" s="19">
        <f t="shared" si="2"/>
        <v>185</v>
      </c>
      <c r="J10" s="19">
        <f t="shared" si="2"/>
        <v>1394</v>
      </c>
      <c r="K10" s="19">
        <f t="shared" si="2"/>
        <v>928</v>
      </c>
      <c r="L10" s="19">
        <f t="shared" si="2"/>
        <v>33064</v>
      </c>
      <c r="M10" s="19">
        <f t="shared" si="2"/>
        <v>9725</v>
      </c>
      <c r="N10" s="19">
        <f t="shared" si="2"/>
        <v>2479</v>
      </c>
      <c r="O10" s="19">
        <f>SUM(O11:O14)</f>
        <v>12</v>
      </c>
      <c r="P10" s="20">
        <f>SUM(P11:P14)</f>
        <v>41</v>
      </c>
    </row>
    <row r="11" spans="1:16" ht="18" customHeight="1" x14ac:dyDescent="0.2">
      <c r="C11" s="1" t="s">
        <v>32</v>
      </c>
      <c r="D11" s="19">
        <f t="shared" ref="D11:D17" si="3">SUM(E11:P11)</f>
        <v>19780</v>
      </c>
      <c r="E11" s="21">
        <v>94</v>
      </c>
      <c r="F11" s="21">
        <v>618</v>
      </c>
      <c r="G11" s="21">
        <v>950</v>
      </c>
      <c r="H11" s="21">
        <v>1785</v>
      </c>
      <c r="I11" s="21">
        <v>39</v>
      </c>
      <c r="J11" s="21">
        <v>381</v>
      </c>
      <c r="K11" s="21">
        <v>244</v>
      </c>
      <c r="L11" s="21">
        <v>12210</v>
      </c>
      <c r="M11" s="21">
        <v>2681</v>
      </c>
      <c r="N11" s="21">
        <v>770</v>
      </c>
      <c r="O11" s="21">
        <v>4</v>
      </c>
      <c r="P11" s="22">
        <v>4</v>
      </c>
    </row>
    <row r="12" spans="1:16" ht="18" customHeight="1" x14ac:dyDescent="0.2">
      <c r="C12" s="16" t="s">
        <v>33</v>
      </c>
      <c r="D12" s="19">
        <f t="shared" si="3"/>
        <v>29101</v>
      </c>
      <c r="E12" s="21">
        <v>148</v>
      </c>
      <c r="F12" s="21">
        <v>825</v>
      </c>
      <c r="G12" s="21">
        <v>1444</v>
      </c>
      <c r="H12" s="21">
        <v>2095</v>
      </c>
      <c r="I12" s="21">
        <v>39</v>
      </c>
      <c r="J12" s="21">
        <v>628</v>
      </c>
      <c r="K12" s="21">
        <v>416</v>
      </c>
      <c r="L12" s="21">
        <v>17106</v>
      </c>
      <c r="M12" s="21">
        <v>5481</v>
      </c>
      <c r="N12" s="21">
        <v>913</v>
      </c>
      <c r="O12" s="21" t="s">
        <v>46</v>
      </c>
      <c r="P12" s="22">
        <v>6</v>
      </c>
    </row>
    <row r="13" spans="1:16" ht="18" customHeight="1" x14ac:dyDescent="0.2">
      <c r="C13" s="1" t="s">
        <v>34</v>
      </c>
      <c r="D13" s="19">
        <f t="shared" si="3"/>
        <v>9304</v>
      </c>
      <c r="E13" s="21">
        <v>142</v>
      </c>
      <c r="F13" s="21">
        <v>557</v>
      </c>
      <c r="G13" s="21">
        <v>387</v>
      </c>
      <c r="H13" s="21">
        <v>1415</v>
      </c>
      <c r="I13" s="21">
        <v>106</v>
      </c>
      <c r="J13" s="21">
        <v>385</v>
      </c>
      <c r="K13" s="21">
        <v>268</v>
      </c>
      <c r="L13" s="21">
        <v>3694</v>
      </c>
      <c r="M13" s="21">
        <v>1518</v>
      </c>
      <c r="N13" s="21">
        <v>793</v>
      </c>
      <c r="O13" s="21">
        <v>8</v>
      </c>
      <c r="P13" s="22">
        <v>31</v>
      </c>
    </row>
    <row r="14" spans="1:16" ht="18" customHeight="1" x14ac:dyDescent="0.2">
      <c r="C14" s="1" t="s">
        <v>20</v>
      </c>
      <c r="D14" s="19">
        <f>SUM(E14:P14)</f>
        <v>113</v>
      </c>
      <c r="E14" s="21" t="s">
        <v>46</v>
      </c>
      <c r="F14" s="21">
        <v>7</v>
      </c>
      <c r="G14" s="21">
        <v>1</v>
      </c>
      <c r="H14" s="21">
        <v>2</v>
      </c>
      <c r="I14" s="21">
        <v>1</v>
      </c>
      <c r="J14" s="21" t="s">
        <v>46</v>
      </c>
      <c r="K14" s="21" t="s">
        <v>46</v>
      </c>
      <c r="L14" s="21">
        <v>54</v>
      </c>
      <c r="M14" s="21">
        <v>45</v>
      </c>
      <c r="N14" s="21">
        <v>3</v>
      </c>
      <c r="O14" s="21" t="s">
        <v>46</v>
      </c>
      <c r="P14" s="22" t="s">
        <v>46</v>
      </c>
    </row>
    <row r="15" spans="1:16" ht="21.75" customHeight="1" x14ac:dyDescent="0.2">
      <c r="B15" s="1" t="s">
        <v>35</v>
      </c>
      <c r="D15" s="19">
        <f>SUM(E15:P15)</f>
        <v>1577</v>
      </c>
      <c r="E15" s="21">
        <v>8</v>
      </c>
      <c r="F15" s="21" t="s">
        <v>46</v>
      </c>
      <c r="G15" s="21">
        <v>72</v>
      </c>
      <c r="H15" s="21">
        <v>139</v>
      </c>
      <c r="I15" s="21" t="s">
        <v>46</v>
      </c>
      <c r="J15" s="21">
        <v>28</v>
      </c>
      <c r="K15" s="21">
        <v>12</v>
      </c>
      <c r="L15" s="21">
        <v>1110</v>
      </c>
      <c r="M15" s="21">
        <v>181</v>
      </c>
      <c r="N15" s="21">
        <v>27</v>
      </c>
      <c r="O15" s="21" t="s">
        <v>46</v>
      </c>
      <c r="P15" s="22" t="s">
        <v>46</v>
      </c>
    </row>
    <row r="16" spans="1:16" ht="21.75" customHeight="1" x14ac:dyDescent="0.2">
      <c r="B16" s="1" t="s">
        <v>14</v>
      </c>
      <c r="D16" s="19">
        <f t="shared" si="3"/>
        <v>364</v>
      </c>
      <c r="E16" s="21">
        <v>37</v>
      </c>
      <c r="F16" s="21">
        <v>29</v>
      </c>
      <c r="G16" s="21">
        <v>15</v>
      </c>
      <c r="H16" s="21">
        <v>115</v>
      </c>
      <c r="I16" s="21">
        <v>1</v>
      </c>
      <c r="J16" s="21">
        <v>16</v>
      </c>
      <c r="K16" s="21">
        <v>19</v>
      </c>
      <c r="L16" s="21">
        <v>72</v>
      </c>
      <c r="M16" s="21">
        <v>31</v>
      </c>
      <c r="N16" s="21">
        <v>29</v>
      </c>
      <c r="O16" s="21" t="s">
        <v>46</v>
      </c>
      <c r="P16" s="22" t="s">
        <v>46</v>
      </c>
    </row>
    <row r="17" spans="1:16" ht="21.75" customHeight="1" x14ac:dyDescent="0.2">
      <c r="B17" s="3" t="s">
        <v>25</v>
      </c>
      <c r="D17" s="19">
        <f t="shared" si="3"/>
        <v>3045</v>
      </c>
      <c r="E17" s="21">
        <v>26</v>
      </c>
      <c r="F17" s="21">
        <v>92</v>
      </c>
      <c r="G17" s="21">
        <v>92</v>
      </c>
      <c r="H17" s="21">
        <v>301</v>
      </c>
      <c r="I17" s="21">
        <v>5</v>
      </c>
      <c r="J17" s="21">
        <v>46</v>
      </c>
      <c r="K17" s="21">
        <v>47</v>
      </c>
      <c r="L17" s="21">
        <v>1968</v>
      </c>
      <c r="M17" s="21">
        <v>396</v>
      </c>
      <c r="N17" s="21">
        <v>72</v>
      </c>
      <c r="O17" s="21" t="s">
        <v>46</v>
      </c>
      <c r="P17" s="22" t="s">
        <v>46</v>
      </c>
    </row>
    <row r="18" spans="1:16" ht="21.75" customHeight="1" x14ac:dyDescent="0.2">
      <c r="A18" s="1" t="s">
        <v>16</v>
      </c>
      <c r="D18" s="19">
        <f>SUM(D19,D22,D26)</f>
        <v>9608</v>
      </c>
      <c r="E18" s="19">
        <f t="shared" ref="E18:P18" si="4">SUM(E19,E22,E26)</f>
        <v>123</v>
      </c>
      <c r="F18" s="19">
        <f t="shared" si="4"/>
        <v>488</v>
      </c>
      <c r="G18" s="19">
        <f t="shared" si="4"/>
        <v>764</v>
      </c>
      <c r="H18" s="19">
        <f t="shared" si="4"/>
        <v>656</v>
      </c>
      <c r="I18" s="19">
        <f t="shared" si="4"/>
        <v>60</v>
      </c>
      <c r="J18" s="19">
        <f t="shared" si="4"/>
        <v>150</v>
      </c>
      <c r="K18" s="19">
        <f t="shared" si="4"/>
        <v>114</v>
      </c>
      <c r="L18" s="19">
        <f t="shared" si="4"/>
        <v>4902</v>
      </c>
      <c r="M18" s="19">
        <f t="shared" si="4"/>
        <v>1992</v>
      </c>
      <c r="N18" s="19">
        <f t="shared" si="4"/>
        <v>345</v>
      </c>
      <c r="O18" s="19">
        <f t="shared" si="4"/>
        <v>1</v>
      </c>
      <c r="P18" s="20">
        <f t="shared" si="4"/>
        <v>13</v>
      </c>
    </row>
    <row r="19" spans="1:16" ht="21.6" customHeight="1" x14ac:dyDescent="0.2">
      <c r="B19" s="1" t="s">
        <v>41</v>
      </c>
      <c r="C19" s="1"/>
      <c r="D19" s="19">
        <f>SUM(D20:D21)</f>
        <v>3690</v>
      </c>
      <c r="E19" s="19">
        <f t="shared" ref="E19:P19" si="5">SUM(E20:E21)</f>
        <v>44</v>
      </c>
      <c r="F19" s="19">
        <f t="shared" si="5"/>
        <v>220</v>
      </c>
      <c r="G19" s="19">
        <f t="shared" si="5"/>
        <v>276</v>
      </c>
      <c r="H19" s="19">
        <f t="shared" si="5"/>
        <v>211</v>
      </c>
      <c r="I19" s="19">
        <f t="shared" si="5"/>
        <v>30</v>
      </c>
      <c r="J19" s="19">
        <f t="shared" si="5"/>
        <v>37</v>
      </c>
      <c r="K19" s="19">
        <f t="shared" si="5"/>
        <v>16</v>
      </c>
      <c r="L19" s="19">
        <f t="shared" si="5"/>
        <v>1837</v>
      </c>
      <c r="M19" s="19">
        <f t="shared" si="5"/>
        <v>887</v>
      </c>
      <c r="N19" s="19">
        <f t="shared" si="5"/>
        <v>128</v>
      </c>
      <c r="O19" s="19" t="s">
        <v>46</v>
      </c>
      <c r="P19" s="20">
        <f t="shared" si="5"/>
        <v>4</v>
      </c>
    </row>
    <row r="20" spans="1:16" ht="18" customHeight="1" x14ac:dyDescent="0.2">
      <c r="C20" s="1" t="s">
        <v>20</v>
      </c>
      <c r="D20" s="19">
        <f>SUM(E20:P20)</f>
        <v>2174</v>
      </c>
      <c r="E20" s="21">
        <v>42</v>
      </c>
      <c r="F20" s="21">
        <v>208</v>
      </c>
      <c r="G20" s="21">
        <v>240</v>
      </c>
      <c r="H20" s="21">
        <v>187</v>
      </c>
      <c r="I20" s="21">
        <v>17</v>
      </c>
      <c r="J20" s="21">
        <v>33</v>
      </c>
      <c r="K20" s="21">
        <v>9</v>
      </c>
      <c r="L20" s="21">
        <v>1172</v>
      </c>
      <c r="M20" s="21">
        <v>237</v>
      </c>
      <c r="N20" s="21">
        <v>25</v>
      </c>
      <c r="O20" s="21" t="s">
        <v>46</v>
      </c>
      <c r="P20" s="22">
        <v>4</v>
      </c>
    </row>
    <row r="21" spans="1:16" ht="18" customHeight="1" x14ac:dyDescent="0.2">
      <c r="C21" s="1" t="s">
        <v>21</v>
      </c>
      <c r="D21" s="19">
        <f>SUM(E21:P21)</f>
        <v>1516</v>
      </c>
      <c r="E21" s="21">
        <v>2</v>
      </c>
      <c r="F21" s="21">
        <v>12</v>
      </c>
      <c r="G21" s="21">
        <v>36</v>
      </c>
      <c r="H21" s="21">
        <v>24</v>
      </c>
      <c r="I21" s="21">
        <v>13</v>
      </c>
      <c r="J21" s="21">
        <v>4</v>
      </c>
      <c r="K21" s="21">
        <v>7</v>
      </c>
      <c r="L21" s="21">
        <v>665</v>
      </c>
      <c r="M21" s="21">
        <v>650</v>
      </c>
      <c r="N21" s="21">
        <v>103</v>
      </c>
      <c r="O21" s="21" t="s">
        <v>46</v>
      </c>
      <c r="P21" s="20" t="s">
        <v>46</v>
      </c>
    </row>
    <row r="22" spans="1:16" ht="21.6" customHeight="1" x14ac:dyDescent="0.2">
      <c r="B22" s="1" t="s">
        <v>36</v>
      </c>
      <c r="C22" s="1"/>
      <c r="D22" s="19">
        <f>SUM(D23:D25)</f>
        <v>5902</v>
      </c>
      <c r="E22" s="19">
        <f t="shared" ref="E22:P22" si="6">SUM(E23:E25)</f>
        <v>79</v>
      </c>
      <c r="F22" s="19">
        <f t="shared" si="6"/>
        <v>268</v>
      </c>
      <c r="G22" s="19">
        <f>SUM(G23:G25)</f>
        <v>487</v>
      </c>
      <c r="H22" s="19">
        <f t="shared" si="6"/>
        <v>442</v>
      </c>
      <c r="I22" s="19">
        <f t="shared" si="6"/>
        <v>30</v>
      </c>
      <c r="J22" s="19">
        <f t="shared" si="6"/>
        <v>113</v>
      </c>
      <c r="K22" s="19">
        <f t="shared" si="6"/>
        <v>98</v>
      </c>
      <c r="L22" s="19">
        <f t="shared" si="6"/>
        <v>3053</v>
      </c>
      <c r="M22" s="19">
        <f t="shared" si="6"/>
        <v>1105</v>
      </c>
      <c r="N22" s="19">
        <f t="shared" si="6"/>
        <v>217</v>
      </c>
      <c r="O22" s="19">
        <f t="shared" si="6"/>
        <v>1</v>
      </c>
      <c r="P22" s="20">
        <f t="shared" si="6"/>
        <v>9</v>
      </c>
    </row>
    <row r="23" spans="1:16" ht="18" customHeight="1" x14ac:dyDescent="0.2">
      <c r="C23" s="1" t="s">
        <v>23</v>
      </c>
      <c r="D23" s="19">
        <f>SUM(E23:P23)</f>
        <v>4110</v>
      </c>
      <c r="E23" s="21">
        <v>52</v>
      </c>
      <c r="F23" s="21">
        <v>163</v>
      </c>
      <c r="G23" s="21">
        <v>220</v>
      </c>
      <c r="H23" s="21">
        <v>322</v>
      </c>
      <c r="I23" s="21">
        <v>26</v>
      </c>
      <c r="J23" s="21">
        <v>96</v>
      </c>
      <c r="K23" s="21">
        <v>85</v>
      </c>
      <c r="L23" s="21">
        <v>2255</v>
      </c>
      <c r="M23" s="21">
        <v>722</v>
      </c>
      <c r="N23" s="21">
        <v>161</v>
      </c>
      <c r="O23" s="21">
        <v>1</v>
      </c>
      <c r="P23" s="22">
        <v>7</v>
      </c>
    </row>
    <row r="24" spans="1:16" ht="18" customHeight="1" x14ac:dyDescent="0.2">
      <c r="C24" s="1" t="s">
        <v>24</v>
      </c>
      <c r="D24" s="19">
        <f>SUM(E24:P24)</f>
        <v>1737</v>
      </c>
      <c r="E24" s="21">
        <v>27</v>
      </c>
      <c r="F24" s="21">
        <v>105</v>
      </c>
      <c r="G24" s="21">
        <v>265</v>
      </c>
      <c r="H24" s="21">
        <v>116</v>
      </c>
      <c r="I24" s="21">
        <v>4</v>
      </c>
      <c r="J24" s="21">
        <v>16</v>
      </c>
      <c r="K24" s="21">
        <v>12</v>
      </c>
      <c r="L24" s="21">
        <v>764</v>
      </c>
      <c r="M24" s="21">
        <v>371</v>
      </c>
      <c r="N24" s="21">
        <v>55</v>
      </c>
      <c r="O24" s="21" t="s">
        <v>46</v>
      </c>
      <c r="P24" s="22">
        <v>2</v>
      </c>
    </row>
    <row r="25" spans="1:16" ht="18" customHeight="1" x14ac:dyDescent="0.2">
      <c r="C25" s="1" t="s">
        <v>29</v>
      </c>
      <c r="D25" s="19">
        <f>SUM(E25:P25)</f>
        <v>55</v>
      </c>
      <c r="E25" s="21" t="s">
        <v>46</v>
      </c>
      <c r="F25" s="21" t="s">
        <v>46</v>
      </c>
      <c r="G25" s="21">
        <v>2</v>
      </c>
      <c r="H25" s="21">
        <v>4</v>
      </c>
      <c r="I25" s="21" t="s">
        <v>46</v>
      </c>
      <c r="J25" s="21">
        <v>1</v>
      </c>
      <c r="K25" s="21">
        <v>1</v>
      </c>
      <c r="L25" s="21">
        <v>34</v>
      </c>
      <c r="M25" s="21">
        <v>12</v>
      </c>
      <c r="N25" s="21">
        <v>1</v>
      </c>
      <c r="O25" s="21" t="s">
        <v>46</v>
      </c>
      <c r="P25" s="22" t="s">
        <v>46</v>
      </c>
    </row>
    <row r="26" spans="1:16" ht="21.6" customHeight="1" x14ac:dyDescent="0.2">
      <c r="B26" s="3" t="s">
        <v>22</v>
      </c>
      <c r="D26" s="19">
        <f>SUM(E26:P26)</f>
        <v>16</v>
      </c>
      <c r="E26" s="21" t="s">
        <v>46</v>
      </c>
      <c r="F26" s="21" t="s">
        <v>46</v>
      </c>
      <c r="G26" s="21">
        <v>1</v>
      </c>
      <c r="H26" s="21">
        <v>3</v>
      </c>
      <c r="I26" s="21" t="s">
        <v>46</v>
      </c>
      <c r="J26" s="21" t="s">
        <v>46</v>
      </c>
      <c r="K26" s="21" t="s">
        <v>46</v>
      </c>
      <c r="L26" s="21">
        <v>12</v>
      </c>
      <c r="M26" s="21" t="s">
        <v>46</v>
      </c>
      <c r="N26" s="21" t="s">
        <v>46</v>
      </c>
      <c r="O26" s="21" t="s">
        <v>46</v>
      </c>
      <c r="P26" s="22" t="s">
        <v>46</v>
      </c>
    </row>
    <row r="27" spans="1:16" ht="21.75" customHeight="1" x14ac:dyDescent="0.2">
      <c r="A27" s="1" t="s">
        <v>19</v>
      </c>
      <c r="D27" s="19">
        <f>SUM(D28:D32)</f>
        <v>10623</v>
      </c>
      <c r="E27" s="19">
        <f>SUM(E28:E32)</f>
        <v>64</v>
      </c>
      <c r="F27" s="19">
        <f t="shared" ref="F27:P27" si="7">SUM(F28:F32)</f>
        <v>165</v>
      </c>
      <c r="G27" s="19">
        <f t="shared" si="7"/>
        <v>907</v>
      </c>
      <c r="H27" s="19">
        <f t="shared" si="7"/>
        <v>552</v>
      </c>
      <c r="I27" s="19">
        <f t="shared" si="7"/>
        <v>26</v>
      </c>
      <c r="J27" s="19">
        <f t="shared" si="7"/>
        <v>144</v>
      </c>
      <c r="K27" s="19">
        <f t="shared" si="7"/>
        <v>36</v>
      </c>
      <c r="L27" s="19">
        <f t="shared" si="7"/>
        <v>7336</v>
      </c>
      <c r="M27" s="19">
        <f t="shared" si="7"/>
        <v>1190</v>
      </c>
      <c r="N27" s="19">
        <f t="shared" si="7"/>
        <v>201</v>
      </c>
      <c r="O27" s="19">
        <f t="shared" si="7"/>
        <v>1</v>
      </c>
      <c r="P27" s="20">
        <f t="shared" si="7"/>
        <v>1</v>
      </c>
    </row>
    <row r="28" spans="1:16" ht="18" customHeight="1" x14ac:dyDescent="0.2">
      <c r="B28" s="1" t="s">
        <v>32</v>
      </c>
      <c r="D28" s="19">
        <f>SUM(E28:P28)</f>
        <v>191</v>
      </c>
      <c r="E28" s="21" t="s">
        <v>46</v>
      </c>
      <c r="F28" s="21">
        <v>3</v>
      </c>
      <c r="G28" s="21">
        <v>8</v>
      </c>
      <c r="H28" s="21">
        <v>29</v>
      </c>
      <c r="I28" s="21" t="s">
        <v>46</v>
      </c>
      <c r="J28" s="21">
        <v>2</v>
      </c>
      <c r="K28" s="21" t="s">
        <v>46</v>
      </c>
      <c r="L28" s="21">
        <v>124</v>
      </c>
      <c r="M28" s="21">
        <v>14</v>
      </c>
      <c r="N28" s="21">
        <v>11</v>
      </c>
      <c r="O28" s="21" t="s">
        <v>46</v>
      </c>
      <c r="P28" s="22" t="s">
        <v>46</v>
      </c>
    </row>
    <row r="29" spans="1:16" ht="18" customHeight="1" x14ac:dyDescent="0.2">
      <c r="B29" s="16" t="s">
        <v>33</v>
      </c>
      <c r="D29" s="19">
        <f>SUM(E29:P29)</f>
        <v>10182</v>
      </c>
      <c r="E29" s="21">
        <v>42</v>
      </c>
      <c r="F29" s="21">
        <v>144</v>
      </c>
      <c r="G29" s="21">
        <v>880</v>
      </c>
      <c r="H29" s="21">
        <v>476</v>
      </c>
      <c r="I29" s="21">
        <v>20</v>
      </c>
      <c r="J29" s="21">
        <v>133</v>
      </c>
      <c r="K29" s="21">
        <v>33</v>
      </c>
      <c r="L29" s="21">
        <v>7111</v>
      </c>
      <c r="M29" s="21">
        <v>1161</v>
      </c>
      <c r="N29" s="21">
        <v>181</v>
      </c>
      <c r="O29" s="21" t="s">
        <v>46</v>
      </c>
      <c r="P29" s="22">
        <v>1</v>
      </c>
    </row>
    <row r="30" spans="1:16" ht="18" customHeight="1" x14ac:dyDescent="0.2">
      <c r="B30" s="1" t="s">
        <v>34</v>
      </c>
      <c r="D30" s="19">
        <f>SUM(E30:P30)</f>
        <v>210</v>
      </c>
      <c r="E30" s="21">
        <v>22</v>
      </c>
      <c r="F30" s="21">
        <v>18</v>
      </c>
      <c r="G30" s="21">
        <v>18</v>
      </c>
      <c r="H30" s="21">
        <v>47</v>
      </c>
      <c r="I30" s="21">
        <v>5</v>
      </c>
      <c r="J30" s="21">
        <v>9</v>
      </c>
      <c r="K30" s="21">
        <v>3</v>
      </c>
      <c r="L30" s="21">
        <v>64</v>
      </c>
      <c r="M30" s="21">
        <v>14</v>
      </c>
      <c r="N30" s="21">
        <v>9</v>
      </c>
      <c r="O30" s="21">
        <v>1</v>
      </c>
      <c r="P30" s="22" t="s">
        <v>46</v>
      </c>
    </row>
    <row r="31" spans="1:16" ht="18" customHeight="1" x14ac:dyDescent="0.2">
      <c r="B31" s="1" t="s">
        <v>20</v>
      </c>
      <c r="D31" s="19">
        <f>SUM(E31:P31)</f>
        <v>35</v>
      </c>
      <c r="E31" s="21" t="s">
        <v>46</v>
      </c>
      <c r="F31" s="21" t="s">
        <v>46</v>
      </c>
      <c r="G31" s="21">
        <v>1</v>
      </c>
      <c r="H31" s="21" t="s">
        <v>46</v>
      </c>
      <c r="I31" s="21" t="s">
        <v>46</v>
      </c>
      <c r="J31" s="21" t="s">
        <v>46</v>
      </c>
      <c r="K31" s="21" t="s">
        <v>46</v>
      </c>
      <c r="L31" s="21">
        <v>34</v>
      </c>
      <c r="M31" s="21" t="s">
        <v>46</v>
      </c>
      <c r="N31" s="21" t="s">
        <v>46</v>
      </c>
      <c r="O31" s="21" t="s">
        <v>46</v>
      </c>
      <c r="P31" s="22" t="s">
        <v>46</v>
      </c>
    </row>
    <row r="32" spans="1:16" ht="18" customHeight="1" x14ac:dyDescent="0.2">
      <c r="B32" s="1" t="s">
        <v>21</v>
      </c>
      <c r="D32" s="19">
        <f>SUM(E32:P32)</f>
        <v>5</v>
      </c>
      <c r="E32" s="21" t="s">
        <v>46</v>
      </c>
      <c r="F32" s="21" t="s">
        <v>46</v>
      </c>
      <c r="G32" s="21" t="s">
        <v>46</v>
      </c>
      <c r="H32" s="21" t="s">
        <v>46</v>
      </c>
      <c r="I32" s="21">
        <v>1</v>
      </c>
      <c r="J32" s="21" t="s">
        <v>46</v>
      </c>
      <c r="K32" s="21" t="s">
        <v>46</v>
      </c>
      <c r="L32" s="21">
        <v>3</v>
      </c>
      <c r="M32" s="21">
        <v>1</v>
      </c>
      <c r="N32" s="21" t="s">
        <v>46</v>
      </c>
      <c r="O32" s="21" t="s">
        <v>46</v>
      </c>
      <c r="P32" s="22" t="s">
        <v>46</v>
      </c>
    </row>
    <row r="33" spans="1:16" ht="21.75" customHeight="1" x14ac:dyDescent="0.2">
      <c r="A33" s="1" t="s">
        <v>15</v>
      </c>
      <c r="D33" s="19">
        <f>SUM(D34:D35)</f>
        <v>290</v>
      </c>
      <c r="E33" s="19" t="s">
        <v>46</v>
      </c>
      <c r="F33" s="19">
        <f t="shared" ref="F33:N33" si="8">SUM(F34:F35)</f>
        <v>6</v>
      </c>
      <c r="G33" s="19">
        <f t="shared" si="8"/>
        <v>16</v>
      </c>
      <c r="H33" s="19">
        <f t="shared" si="8"/>
        <v>6</v>
      </c>
      <c r="I33" s="19">
        <f t="shared" si="8"/>
        <v>1</v>
      </c>
      <c r="J33" s="19">
        <f t="shared" si="8"/>
        <v>3</v>
      </c>
      <c r="K33" s="19">
        <f t="shared" si="8"/>
        <v>3</v>
      </c>
      <c r="L33" s="19">
        <f t="shared" si="8"/>
        <v>208</v>
      </c>
      <c r="M33" s="19">
        <f t="shared" si="8"/>
        <v>42</v>
      </c>
      <c r="N33" s="19">
        <f t="shared" si="8"/>
        <v>5</v>
      </c>
      <c r="O33" s="19" t="s">
        <v>46</v>
      </c>
      <c r="P33" s="20" t="s">
        <v>46</v>
      </c>
    </row>
    <row r="34" spans="1:16" ht="18" customHeight="1" x14ac:dyDescent="0.2">
      <c r="B34" s="1" t="s">
        <v>20</v>
      </c>
      <c r="D34" s="19">
        <f>SUM(E34:N34)</f>
        <v>283</v>
      </c>
      <c r="E34" s="21" t="s">
        <v>46</v>
      </c>
      <c r="F34" s="21">
        <v>6</v>
      </c>
      <c r="G34" s="21">
        <v>16</v>
      </c>
      <c r="H34" s="21">
        <v>6</v>
      </c>
      <c r="I34" s="21">
        <v>1</v>
      </c>
      <c r="J34" s="21">
        <v>3</v>
      </c>
      <c r="K34" s="21">
        <v>1</v>
      </c>
      <c r="L34" s="21">
        <v>204</v>
      </c>
      <c r="M34" s="21">
        <v>42</v>
      </c>
      <c r="N34" s="21">
        <v>4</v>
      </c>
      <c r="O34" s="21" t="s">
        <v>46</v>
      </c>
      <c r="P34" s="22" t="s">
        <v>46</v>
      </c>
    </row>
    <row r="35" spans="1:16" ht="18" customHeight="1" x14ac:dyDescent="0.2">
      <c r="B35" s="1" t="s">
        <v>21</v>
      </c>
      <c r="D35" s="19">
        <f>SUM(E35:N35)</f>
        <v>7</v>
      </c>
      <c r="E35" s="21" t="s">
        <v>46</v>
      </c>
      <c r="F35" s="21" t="s">
        <v>46</v>
      </c>
      <c r="G35" s="21" t="s">
        <v>46</v>
      </c>
      <c r="H35" s="21" t="s">
        <v>46</v>
      </c>
      <c r="I35" s="21" t="s">
        <v>46</v>
      </c>
      <c r="J35" s="21" t="s">
        <v>46</v>
      </c>
      <c r="K35" s="21">
        <v>2</v>
      </c>
      <c r="L35" s="21">
        <v>4</v>
      </c>
      <c r="M35" s="21" t="s">
        <v>46</v>
      </c>
      <c r="N35" s="21">
        <v>1</v>
      </c>
      <c r="O35" s="21" t="s">
        <v>46</v>
      </c>
      <c r="P35" s="22" t="s">
        <v>46</v>
      </c>
    </row>
    <row r="36" spans="1:16" ht="22.5" customHeight="1" x14ac:dyDescent="0.2">
      <c r="A36" s="1" t="s">
        <v>44</v>
      </c>
      <c r="D36" s="19" t="s">
        <v>13</v>
      </c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2"/>
    </row>
    <row r="37" spans="1:16" ht="13.5" customHeight="1" x14ac:dyDescent="0.2">
      <c r="A37" s="1"/>
      <c r="B37" s="2" t="s">
        <v>43</v>
      </c>
      <c r="D37" s="19">
        <f>SUM(D38,D44:D45,D49:D51)</f>
        <v>3795</v>
      </c>
      <c r="E37" s="19">
        <f>SUM(E38,E44,E45,E49,E50,E51)</f>
        <v>65</v>
      </c>
      <c r="F37" s="19">
        <f t="shared" ref="F37:N37" si="9">SUM(F38,F44:F45,F49:F51)</f>
        <v>19</v>
      </c>
      <c r="G37" s="19">
        <f t="shared" si="9"/>
        <v>104</v>
      </c>
      <c r="H37" s="19">
        <f t="shared" si="9"/>
        <v>200</v>
      </c>
      <c r="I37" s="19">
        <f t="shared" si="9"/>
        <v>10</v>
      </c>
      <c r="J37" s="19">
        <f t="shared" si="9"/>
        <v>74</v>
      </c>
      <c r="K37" s="19">
        <f t="shared" si="9"/>
        <v>32</v>
      </c>
      <c r="L37" s="19">
        <f t="shared" si="9"/>
        <v>2948</v>
      </c>
      <c r="M37" s="19">
        <f t="shared" si="9"/>
        <v>203</v>
      </c>
      <c r="N37" s="19">
        <f t="shared" si="9"/>
        <v>129</v>
      </c>
      <c r="O37" s="19" t="s">
        <v>46</v>
      </c>
      <c r="P37" s="20">
        <f>SUM(P38,P44:P45,P49:P51)</f>
        <v>11</v>
      </c>
    </row>
    <row r="38" spans="1:16" ht="21.95" customHeight="1" x14ac:dyDescent="0.2">
      <c r="B38" s="1" t="s">
        <v>41</v>
      </c>
      <c r="C38" s="1"/>
      <c r="D38" s="19">
        <f>SUM(D39:D43)</f>
        <v>3490</v>
      </c>
      <c r="E38" s="19">
        <f>SUM(E39:E43)</f>
        <v>53</v>
      </c>
      <c r="F38" s="19">
        <f t="shared" ref="F38:P38" si="10">SUM(F39:F43)</f>
        <v>15</v>
      </c>
      <c r="G38" s="19">
        <f t="shared" si="10"/>
        <v>97</v>
      </c>
      <c r="H38" s="19">
        <f>SUM(H39:H43)</f>
        <v>178</v>
      </c>
      <c r="I38" s="19">
        <f t="shared" si="10"/>
        <v>8</v>
      </c>
      <c r="J38" s="19">
        <f t="shared" si="10"/>
        <v>68</v>
      </c>
      <c r="K38" s="19">
        <f t="shared" si="10"/>
        <v>26</v>
      </c>
      <c r="L38" s="19">
        <f t="shared" si="10"/>
        <v>2753</v>
      </c>
      <c r="M38" s="19">
        <f t="shared" si="10"/>
        <v>164</v>
      </c>
      <c r="N38" s="19">
        <f t="shared" si="10"/>
        <v>120</v>
      </c>
      <c r="O38" s="19" t="s">
        <v>46</v>
      </c>
      <c r="P38" s="20">
        <f t="shared" si="10"/>
        <v>8</v>
      </c>
    </row>
    <row r="39" spans="1:16" ht="18" customHeight="1" x14ac:dyDescent="0.2">
      <c r="C39" s="1" t="s">
        <v>32</v>
      </c>
      <c r="D39" s="19">
        <f t="shared" ref="D39:D54" si="11">SUM(E39:P39)</f>
        <v>301</v>
      </c>
      <c r="E39" s="21">
        <v>2</v>
      </c>
      <c r="F39" s="21">
        <v>1</v>
      </c>
      <c r="G39" s="21">
        <v>4</v>
      </c>
      <c r="H39" s="21">
        <v>20</v>
      </c>
      <c r="I39" s="21">
        <v>1</v>
      </c>
      <c r="J39" s="21">
        <v>10</v>
      </c>
      <c r="K39" s="21">
        <v>2</v>
      </c>
      <c r="L39" s="21">
        <v>216</v>
      </c>
      <c r="M39" s="21">
        <v>28</v>
      </c>
      <c r="N39" s="21">
        <v>17</v>
      </c>
      <c r="O39" s="21" t="s">
        <v>46</v>
      </c>
      <c r="P39" s="22" t="s">
        <v>46</v>
      </c>
    </row>
    <row r="40" spans="1:16" ht="18" customHeight="1" x14ac:dyDescent="0.2">
      <c r="C40" s="16" t="s">
        <v>33</v>
      </c>
      <c r="D40" s="19">
        <f t="shared" si="11"/>
        <v>186</v>
      </c>
      <c r="E40" s="21">
        <v>1</v>
      </c>
      <c r="F40" s="21">
        <v>1</v>
      </c>
      <c r="G40" s="21">
        <v>4</v>
      </c>
      <c r="H40" s="21">
        <v>7</v>
      </c>
      <c r="I40" s="21" t="s">
        <v>46</v>
      </c>
      <c r="J40" s="21">
        <v>6</v>
      </c>
      <c r="K40" s="21">
        <v>1</v>
      </c>
      <c r="L40" s="21">
        <v>141</v>
      </c>
      <c r="M40" s="21">
        <v>21</v>
      </c>
      <c r="N40" s="21">
        <v>4</v>
      </c>
      <c r="O40" s="21" t="s">
        <v>46</v>
      </c>
      <c r="P40" s="22" t="s">
        <v>46</v>
      </c>
    </row>
    <row r="41" spans="1:16" ht="18" customHeight="1" x14ac:dyDescent="0.2">
      <c r="C41" s="1" t="s">
        <v>34</v>
      </c>
      <c r="D41" s="19">
        <f t="shared" si="11"/>
        <v>1005</v>
      </c>
      <c r="E41" s="21">
        <v>45</v>
      </c>
      <c r="F41" s="21">
        <v>9</v>
      </c>
      <c r="G41" s="21">
        <v>65</v>
      </c>
      <c r="H41" s="21">
        <v>142</v>
      </c>
      <c r="I41" s="21">
        <v>7</v>
      </c>
      <c r="J41" s="21">
        <v>51</v>
      </c>
      <c r="K41" s="21">
        <v>21</v>
      </c>
      <c r="L41" s="21">
        <v>469</v>
      </c>
      <c r="M41" s="21">
        <v>97</v>
      </c>
      <c r="N41" s="21">
        <v>91</v>
      </c>
      <c r="O41" s="21" t="s">
        <v>46</v>
      </c>
      <c r="P41" s="22">
        <v>8</v>
      </c>
    </row>
    <row r="42" spans="1:16" ht="18" customHeight="1" x14ac:dyDescent="0.2">
      <c r="C42" s="1" t="s">
        <v>20</v>
      </c>
      <c r="D42" s="19">
        <f>SUM(E42:P42)</f>
        <v>142</v>
      </c>
      <c r="E42" s="21">
        <v>4</v>
      </c>
      <c r="F42" s="21">
        <v>4</v>
      </c>
      <c r="G42" s="21">
        <v>9</v>
      </c>
      <c r="H42" s="21">
        <v>8</v>
      </c>
      <c r="I42" s="21" t="s">
        <v>46</v>
      </c>
      <c r="J42" s="21">
        <v>1</v>
      </c>
      <c r="K42" s="21">
        <v>1</v>
      </c>
      <c r="L42" s="21">
        <v>102</v>
      </c>
      <c r="M42" s="21">
        <v>11</v>
      </c>
      <c r="N42" s="21">
        <v>2</v>
      </c>
      <c r="O42" s="21" t="s">
        <v>46</v>
      </c>
      <c r="P42" s="22" t="s">
        <v>46</v>
      </c>
    </row>
    <row r="43" spans="1:16" ht="18" customHeight="1" x14ac:dyDescent="0.2">
      <c r="C43" s="1" t="s">
        <v>21</v>
      </c>
      <c r="D43" s="19">
        <f>SUM(E43:P43)</f>
        <v>1856</v>
      </c>
      <c r="E43" s="21">
        <v>1</v>
      </c>
      <c r="F43" s="21" t="s">
        <v>46</v>
      </c>
      <c r="G43" s="21">
        <v>15</v>
      </c>
      <c r="H43" s="21">
        <v>1</v>
      </c>
      <c r="I43" s="21" t="s">
        <v>46</v>
      </c>
      <c r="J43" s="21" t="s">
        <v>46</v>
      </c>
      <c r="K43" s="21">
        <v>1</v>
      </c>
      <c r="L43" s="21">
        <v>1825</v>
      </c>
      <c r="M43" s="21">
        <v>7</v>
      </c>
      <c r="N43" s="21">
        <v>6</v>
      </c>
      <c r="O43" s="21" t="s">
        <v>46</v>
      </c>
      <c r="P43" s="22" t="s">
        <v>46</v>
      </c>
    </row>
    <row r="44" spans="1:16" ht="20.100000000000001" customHeight="1" x14ac:dyDescent="0.2">
      <c r="B44" s="1" t="s">
        <v>35</v>
      </c>
      <c r="D44" s="19">
        <f t="shared" si="11"/>
        <v>36</v>
      </c>
      <c r="E44" s="21">
        <v>1</v>
      </c>
      <c r="F44" s="21" t="s">
        <v>46</v>
      </c>
      <c r="G44" s="21" t="s">
        <v>46</v>
      </c>
      <c r="H44" s="21">
        <v>5</v>
      </c>
      <c r="I44" s="21" t="s">
        <v>46</v>
      </c>
      <c r="J44" s="21" t="s">
        <v>46</v>
      </c>
      <c r="K44" s="21">
        <v>1</v>
      </c>
      <c r="L44" s="21">
        <v>26</v>
      </c>
      <c r="M44" s="21">
        <v>2</v>
      </c>
      <c r="N44" s="21">
        <v>1</v>
      </c>
      <c r="O44" s="21" t="s">
        <v>46</v>
      </c>
      <c r="P44" s="22" t="s">
        <v>46</v>
      </c>
    </row>
    <row r="45" spans="1:16" ht="20.100000000000001" customHeight="1" x14ac:dyDescent="0.2">
      <c r="B45" s="8" t="s">
        <v>36</v>
      </c>
      <c r="D45" s="19">
        <f t="shared" si="11"/>
        <v>121</v>
      </c>
      <c r="E45" s="19">
        <f>SUM(E46:E48)</f>
        <v>5</v>
      </c>
      <c r="F45" s="19" t="s">
        <v>46</v>
      </c>
      <c r="G45" s="19">
        <f t="shared" ref="G45:P45" si="12">SUM(G46:G48)</f>
        <v>3</v>
      </c>
      <c r="H45" s="19">
        <f t="shared" si="12"/>
        <v>8</v>
      </c>
      <c r="I45" s="19">
        <f t="shared" si="12"/>
        <v>1</v>
      </c>
      <c r="J45" s="19">
        <f t="shared" si="12"/>
        <v>2</v>
      </c>
      <c r="K45" s="19">
        <f t="shared" si="12"/>
        <v>1</v>
      </c>
      <c r="L45" s="19">
        <f t="shared" si="12"/>
        <v>83</v>
      </c>
      <c r="M45" s="19">
        <f t="shared" si="12"/>
        <v>14</v>
      </c>
      <c r="N45" s="19">
        <f t="shared" si="12"/>
        <v>1</v>
      </c>
      <c r="O45" s="19" t="s">
        <v>46</v>
      </c>
      <c r="P45" s="20">
        <f t="shared" si="12"/>
        <v>3</v>
      </c>
    </row>
    <row r="46" spans="1:16" ht="18" customHeight="1" x14ac:dyDescent="0.2">
      <c r="C46" s="1" t="s">
        <v>23</v>
      </c>
      <c r="D46" s="19">
        <f t="shared" si="11"/>
        <v>107</v>
      </c>
      <c r="E46" s="21">
        <v>5</v>
      </c>
      <c r="F46" s="21" t="s">
        <v>46</v>
      </c>
      <c r="G46" s="21">
        <v>3</v>
      </c>
      <c r="H46" s="21">
        <v>8</v>
      </c>
      <c r="I46" s="21">
        <v>1</v>
      </c>
      <c r="J46" s="21">
        <v>1</v>
      </c>
      <c r="K46" s="21">
        <v>1</v>
      </c>
      <c r="L46" s="21">
        <v>77</v>
      </c>
      <c r="M46" s="21">
        <v>7</v>
      </c>
      <c r="N46" s="21">
        <v>1</v>
      </c>
      <c r="O46" s="21" t="s">
        <v>46</v>
      </c>
      <c r="P46" s="22">
        <v>3</v>
      </c>
    </row>
    <row r="47" spans="1:16" ht="18" customHeight="1" x14ac:dyDescent="0.2">
      <c r="C47" s="1" t="s">
        <v>24</v>
      </c>
      <c r="D47" s="19">
        <f t="shared" si="11"/>
        <v>13</v>
      </c>
      <c r="E47" s="21" t="s">
        <v>46</v>
      </c>
      <c r="F47" s="21" t="s">
        <v>46</v>
      </c>
      <c r="G47" s="21" t="s">
        <v>46</v>
      </c>
      <c r="H47" s="21" t="s">
        <v>46</v>
      </c>
      <c r="I47" s="21" t="s">
        <v>46</v>
      </c>
      <c r="J47" s="21">
        <v>1</v>
      </c>
      <c r="K47" s="21" t="s">
        <v>46</v>
      </c>
      <c r="L47" s="21">
        <v>5</v>
      </c>
      <c r="M47" s="21">
        <v>7</v>
      </c>
      <c r="N47" s="21" t="s">
        <v>46</v>
      </c>
      <c r="O47" s="21" t="s">
        <v>46</v>
      </c>
      <c r="P47" s="22" t="s">
        <v>46</v>
      </c>
    </row>
    <row r="48" spans="1:16" ht="18" customHeight="1" x14ac:dyDescent="0.2">
      <c r="C48" s="1" t="s">
        <v>29</v>
      </c>
      <c r="D48" s="19">
        <f t="shared" si="11"/>
        <v>1</v>
      </c>
      <c r="E48" s="21" t="s">
        <v>46</v>
      </c>
      <c r="F48" s="21" t="s">
        <v>46</v>
      </c>
      <c r="G48" s="21" t="s">
        <v>46</v>
      </c>
      <c r="H48" s="21" t="s">
        <v>46</v>
      </c>
      <c r="I48" s="21" t="s">
        <v>46</v>
      </c>
      <c r="J48" s="21" t="s">
        <v>46</v>
      </c>
      <c r="K48" s="21" t="s">
        <v>46</v>
      </c>
      <c r="L48" s="21">
        <v>1</v>
      </c>
      <c r="M48" s="21" t="s">
        <v>46</v>
      </c>
      <c r="N48" s="21" t="s">
        <v>46</v>
      </c>
      <c r="O48" s="21" t="s">
        <v>46</v>
      </c>
      <c r="P48" s="22" t="s">
        <v>46</v>
      </c>
    </row>
    <row r="49" spans="1:16" ht="20.100000000000001" customHeight="1" x14ac:dyDescent="0.2">
      <c r="B49" s="3" t="s">
        <v>22</v>
      </c>
      <c r="D49" s="19">
        <f t="shared" si="11"/>
        <v>38</v>
      </c>
      <c r="E49" s="21">
        <v>1</v>
      </c>
      <c r="F49" s="21">
        <v>3</v>
      </c>
      <c r="G49" s="21">
        <v>1</v>
      </c>
      <c r="H49" s="21">
        <v>1</v>
      </c>
      <c r="I49" s="21" t="s">
        <v>46</v>
      </c>
      <c r="J49" s="21">
        <v>1</v>
      </c>
      <c r="K49" s="21" t="s">
        <v>46</v>
      </c>
      <c r="L49" s="21">
        <v>20</v>
      </c>
      <c r="M49" s="21">
        <v>8</v>
      </c>
      <c r="N49" s="21">
        <v>3</v>
      </c>
      <c r="O49" s="21" t="s">
        <v>46</v>
      </c>
      <c r="P49" s="22" t="s">
        <v>46</v>
      </c>
    </row>
    <row r="50" spans="1:16" ht="20.100000000000001" customHeight="1" x14ac:dyDescent="0.2">
      <c r="B50" s="3" t="s">
        <v>14</v>
      </c>
      <c r="D50" s="19">
        <f t="shared" si="11"/>
        <v>7</v>
      </c>
      <c r="E50" s="21">
        <v>1</v>
      </c>
      <c r="F50" s="21" t="s">
        <v>46</v>
      </c>
      <c r="G50" s="21" t="s">
        <v>46</v>
      </c>
      <c r="H50" s="21" t="s">
        <v>46</v>
      </c>
      <c r="I50" s="21" t="s">
        <v>46</v>
      </c>
      <c r="J50" s="21">
        <v>1</v>
      </c>
      <c r="K50" s="21">
        <v>1</v>
      </c>
      <c r="L50" s="21">
        <v>3</v>
      </c>
      <c r="M50" s="21">
        <v>1</v>
      </c>
      <c r="N50" s="21" t="s">
        <v>46</v>
      </c>
      <c r="O50" s="21" t="s">
        <v>46</v>
      </c>
      <c r="P50" s="22" t="s">
        <v>46</v>
      </c>
    </row>
    <row r="51" spans="1:16" ht="20.100000000000001" customHeight="1" x14ac:dyDescent="0.2">
      <c r="B51" s="3" t="s">
        <v>25</v>
      </c>
      <c r="D51" s="19">
        <f t="shared" si="11"/>
        <v>103</v>
      </c>
      <c r="E51" s="21">
        <v>4</v>
      </c>
      <c r="F51" s="21">
        <v>1</v>
      </c>
      <c r="G51" s="21">
        <v>3</v>
      </c>
      <c r="H51" s="21">
        <v>8</v>
      </c>
      <c r="I51" s="21">
        <v>1</v>
      </c>
      <c r="J51" s="21">
        <v>2</v>
      </c>
      <c r="K51" s="21">
        <v>3</v>
      </c>
      <c r="L51" s="21">
        <v>63</v>
      </c>
      <c r="M51" s="21">
        <v>14</v>
      </c>
      <c r="N51" s="21">
        <v>4</v>
      </c>
      <c r="O51" s="21" t="s">
        <v>46</v>
      </c>
      <c r="P51" s="22" t="s">
        <v>46</v>
      </c>
    </row>
    <row r="52" spans="1:16" ht="20.100000000000001" customHeight="1" x14ac:dyDescent="0.2">
      <c r="A52" s="3" t="s">
        <v>17</v>
      </c>
      <c r="D52" s="19">
        <f t="shared" si="11"/>
        <v>12</v>
      </c>
      <c r="E52" s="21" t="s">
        <v>46</v>
      </c>
      <c r="F52" s="21" t="s">
        <v>46</v>
      </c>
      <c r="G52" s="21">
        <v>1</v>
      </c>
      <c r="H52" s="21">
        <v>1</v>
      </c>
      <c r="I52" s="21" t="s">
        <v>46</v>
      </c>
      <c r="J52" s="21" t="s">
        <v>46</v>
      </c>
      <c r="K52" s="21">
        <v>1</v>
      </c>
      <c r="L52" s="21">
        <v>7</v>
      </c>
      <c r="M52" s="21">
        <v>1</v>
      </c>
      <c r="N52" s="21">
        <v>1</v>
      </c>
      <c r="O52" s="21" t="s">
        <v>46</v>
      </c>
      <c r="P52" s="22" t="s">
        <v>46</v>
      </c>
    </row>
    <row r="53" spans="1:16" ht="20.100000000000001" customHeight="1" x14ac:dyDescent="0.2">
      <c r="A53" s="3" t="s">
        <v>26</v>
      </c>
      <c r="D53" s="19">
        <f t="shared" si="11"/>
        <v>4</v>
      </c>
      <c r="E53" s="21" t="s">
        <v>46</v>
      </c>
      <c r="F53" s="21" t="s">
        <v>46</v>
      </c>
      <c r="G53" s="21" t="s">
        <v>46</v>
      </c>
      <c r="H53" s="21" t="s">
        <v>46</v>
      </c>
      <c r="I53" s="21" t="s">
        <v>46</v>
      </c>
      <c r="J53" s="21" t="s">
        <v>46</v>
      </c>
      <c r="K53" s="21" t="s">
        <v>46</v>
      </c>
      <c r="L53" s="21">
        <v>3</v>
      </c>
      <c r="M53" s="21">
        <v>1</v>
      </c>
      <c r="N53" s="21" t="s">
        <v>46</v>
      </c>
      <c r="O53" s="21" t="s">
        <v>46</v>
      </c>
      <c r="P53" s="22" t="s">
        <v>46</v>
      </c>
    </row>
    <row r="54" spans="1:16" ht="20.100000000000001" customHeight="1" x14ac:dyDescent="0.2">
      <c r="A54" s="3" t="s">
        <v>42</v>
      </c>
      <c r="D54" s="19">
        <f t="shared" si="11"/>
        <v>72</v>
      </c>
      <c r="E54" s="21">
        <v>3</v>
      </c>
      <c r="F54" s="21">
        <v>1</v>
      </c>
      <c r="G54" s="21">
        <v>11</v>
      </c>
      <c r="H54" s="21">
        <v>10</v>
      </c>
      <c r="I54" s="21">
        <v>1</v>
      </c>
      <c r="J54" s="21">
        <v>1</v>
      </c>
      <c r="K54" s="21">
        <v>1</v>
      </c>
      <c r="L54" s="21">
        <v>20</v>
      </c>
      <c r="M54" s="21">
        <v>15</v>
      </c>
      <c r="N54" s="21">
        <v>6</v>
      </c>
      <c r="O54" s="21">
        <v>1</v>
      </c>
      <c r="P54" s="22">
        <v>2</v>
      </c>
    </row>
    <row r="55" spans="1:16" ht="12.2" customHeight="1" x14ac:dyDescent="0.2">
      <c r="A55" s="17"/>
      <c r="B55" s="17"/>
      <c r="C55" s="7"/>
      <c r="D55" s="4" t="s">
        <v>13</v>
      </c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5"/>
    </row>
    <row r="56" spans="1:16" ht="12.2" customHeight="1" x14ac:dyDescent="0.2">
      <c r="A56" s="1"/>
      <c r="B56" s="1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</row>
    <row r="57" spans="1:16" ht="15" customHeight="1" x14ac:dyDescent="0.2">
      <c r="A57" s="18" t="s">
        <v>38</v>
      </c>
    </row>
    <row r="58" spans="1:16" ht="15" customHeight="1" x14ac:dyDescent="0.2">
      <c r="A58" s="2" t="s">
        <v>30</v>
      </c>
      <c r="M58" s="6"/>
      <c r="N58" s="6"/>
      <c r="O58" s="6"/>
    </row>
    <row r="60" spans="1:16" ht="21" customHeight="1" x14ac:dyDescent="0.2">
      <c r="C60" s="3"/>
    </row>
  </sheetData>
  <mergeCells count="8">
    <mergeCell ref="A8:C8"/>
    <mergeCell ref="A1:P1"/>
    <mergeCell ref="A2:P2"/>
    <mergeCell ref="A3:P3"/>
    <mergeCell ref="D5:D6"/>
    <mergeCell ref="D4:P4"/>
    <mergeCell ref="E5:P5"/>
    <mergeCell ref="A4:C6"/>
  </mergeCells>
  <printOptions horizontalCentered="1"/>
  <pageMargins left="0.70866141732283472" right="0.70866141732283472" top="0.98425196850393704" bottom="0.98425196850393704" header="0.31496062992125984" footer="0.31496062992125984"/>
  <pageSetup scale="75" orientation="portrait" r:id="rId1"/>
  <ignoredErrors>
    <ignoredError sqref="D22 E37:K37 N37:O37 O38 F38 I38" formula="1"/>
    <ignoredError sqref="G22:H22 L22:M22 H8:L8 H10:N10 E10:G10 E8:G8 M8:N8 L45" formulaRange="1"/>
    <ignoredError sqref="G38:H38 J38:K38 M38:N38 L37:L38 E38 M37" formula="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451-24</vt:lpstr>
      <vt:lpstr>'451-24'!Títulos_a_imprimir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LIZKA BATISTA</dc:creator>
  <cp:lastModifiedBy>LIZKA BATISTA</cp:lastModifiedBy>
  <cp:lastPrinted>2024-05-16T13:43:02Z</cp:lastPrinted>
  <dcterms:created xsi:type="dcterms:W3CDTF">2017-11-14T11:36:55Z</dcterms:created>
  <dcterms:modified xsi:type="dcterms:W3CDTF">2024-11-07T14:48:36Z</dcterms:modified>
</cp:coreProperties>
</file>