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1600" windowHeight="10425"/>
  </bookViews>
  <sheets>
    <sheet name="451-17" sheetId="1" r:id="rId1"/>
  </sheets>
  <definedNames>
    <definedName name="_xlnm.Print_Titles" localSheetId="0">'451-17'!$1:$8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42" i="1"/>
  <c r="C29" i="1"/>
  <c r="C30" i="1"/>
  <c r="C36" i="1"/>
  <c r="C34" i="1"/>
  <c r="D13" i="1" l="1"/>
  <c r="F15" i="1" l="1"/>
  <c r="F14" i="1"/>
  <c r="F12" i="1"/>
  <c r="F11" i="1"/>
  <c r="F10" i="1"/>
  <c r="D16" i="1"/>
  <c r="D15" i="1"/>
  <c r="D10" i="1"/>
  <c r="D11" i="1"/>
  <c r="D9" i="1" s="1"/>
  <c r="D12" i="1"/>
  <c r="D14" i="1"/>
  <c r="C15" i="1"/>
  <c r="C16" i="1"/>
  <c r="E43" i="1" l="1"/>
  <c r="E41" i="1"/>
  <c r="E40" i="1"/>
  <c r="E22" i="1"/>
  <c r="E21" i="1"/>
  <c r="E19" i="1"/>
  <c r="E18" i="1"/>
  <c r="E42" i="1"/>
  <c r="E39" i="1"/>
  <c r="E23" i="1"/>
  <c r="E20" i="1"/>
  <c r="E38" i="1"/>
  <c r="E37" i="1" s="1"/>
  <c r="C14" i="1"/>
  <c r="C12" i="1"/>
  <c r="C13" i="1"/>
  <c r="C11" i="1"/>
  <c r="F9" i="1"/>
  <c r="C41" i="1"/>
  <c r="C43" i="1"/>
  <c r="C21" i="1"/>
  <c r="C28" i="1"/>
  <c r="G42" i="1" l="1"/>
  <c r="G41" i="1"/>
  <c r="G40" i="1"/>
  <c r="E17" i="1"/>
  <c r="G39" i="1"/>
  <c r="G38" i="1"/>
  <c r="G37" i="1" l="1"/>
  <c r="C33" i="1"/>
  <c r="C32" i="1"/>
  <c r="F31" i="1"/>
  <c r="D31" i="1"/>
  <c r="D37" i="1" l="1"/>
  <c r="C31" i="1" s="1"/>
  <c r="F37" i="1"/>
  <c r="E13" i="1" l="1"/>
  <c r="E33" i="1"/>
  <c r="E32" i="1"/>
  <c r="E34" i="1"/>
  <c r="C20" i="1"/>
  <c r="C40" i="1"/>
  <c r="C39" i="1"/>
  <c r="C38" i="1"/>
  <c r="C27" i="1"/>
  <c r="C26" i="1"/>
  <c r="C25" i="1"/>
  <c r="C23" i="1"/>
  <c r="C22" i="1"/>
  <c r="C19" i="1"/>
  <c r="C18" i="1"/>
  <c r="F24" i="1"/>
  <c r="F17" i="1"/>
  <c r="E28" i="1" l="1"/>
  <c r="E36" i="1"/>
  <c r="E35" i="1"/>
  <c r="E31" i="1" s="1"/>
  <c r="C37" i="1"/>
  <c r="C10" i="1"/>
  <c r="C17" i="1"/>
  <c r="C24" i="1"/>
  <c r="G29" i="1" l="1"/>
  <c r="G33" i="1"/>
  <c r="G32" i="1"/>
  <c r="G36" i="1"/>
  <c r="G11" i="1"/>
  <c r="G20" i="1"/>
  <c r="G14" i="1"/>
  <c r="G10" i="1"/>
  <c r="G25" i="1"/>
  <c r="G12" i="1"/>
  <c r="G15" i="1"/>
  <c r="G23" i="1"/>
  <c r="G19" i="1"/>
  <c r="G30" i="1"/>
  <c r="G18" i="1"/>
  <c r="G22" i="1"/>
  <c r="D24" i="1"/>
  <c r="G31" i="1" l="1"/>
  <c r="G9" i="1"/>
  <c r="G24" i="1"/>
  <c r="C9" i="1"/>
  <c r="E26" i="1"/>
  <c r="E25" i="1"/>
  <c r="E27" i="1"/>
  <c r="E29" i="1"/>
  <c r="E16" i="1"/>
  <c r="E30" i="1"/>
  <c r="E10" i="1"/>
  <c r="E11" i="1"/>
  <c r="E15" i="1"/>
  <c r="E12" i="1"/>
  <c r="E14" i="1"/>
  <c r="G17" i="1"/>
  <c r="D17" i="1"/>
  <c r="E9" i="1" l="1"/>
  <c r="E24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<sst xmlns="http://schemas.openxmlformats.org/spreadsheetml/2006/main" count="70" uniqueCount="28">
  <si>
    <t>Total</t>
  </si>
  <si>
    <t xml:space="preserve">Heridos </t>
  </si>
  <si>
    <t>Muertos</t>
  </si>
  <si>
    <t>Número</t>
  </si>
  <si>
    <t xml:space="preserve"> </t>
  </si>
  <si>
    <t>-</t>
  </si>
  <si>
    <t>Distrito de Panamá</t>
  </si>
  <si>
    <t>Distrito de San Miguelito</t>
  </si>
  <si>
    <t>Resto de la República</t>
  </si>
  <si>
    <t>Pasajero</t>
  </si>
  <si>
    <t>Peatón</t>
  </si>
  <si>
    <t>Jinete</t>
  </si>
  <si>
    <t>Fuente: Departamento de Operaciones del Tránsito de la Policía Nacional.</t>
  </si>
  <si>
    <t xml:space="preserve">Víctimas </t>
  </si>
  <si>
    <t>- Cantidad nula o cero.</t>
  </si>
  <si>
    <t>TOTAL</t>
  </si>
  <si>
    <t>0.0 Cuando la cantidad es menor a la mitad de la unidad o fracción decimal adoptada, para la expresión del dato.</t>
  </si>
  <si>
    <t>Conductor - Ciclista</t>
  </si>
  <si>
    <t>Conductor - Motociclista</t>
  </si>
  <si>
    <t>Distrito de Arraiján</t>
  </si>
  <si>
    <t>Conductor - Automóvil</t>
  </si>
  <si>
    <t>(1) Incluye Conductor - Scooter con base en los casos registrados por denuncias.</t>
  </si>
  <si>
    <t xml:space="preserve">Cuadro 17. VÍCTIMAS EN ACCIDENTES DE TRÁNSITO EN LA REPÚBLICA, DISTRITOS </t>
  </si>
  <si>
    <t xml:space="preserve">  PANAMÁ, SAN MIGUELITO, ARRAIJÁN Y RESTO DE LA REPÚBLICA,</t>
  </si>
  <si>
    <t>Conductor - Scooter (1)</t>
  </si>
  <si>
    <t>Porcentaje</t>
  </si>
  <si>
    <t xml:space="preserve">Implicado </t>
  </si>
  <si>
    <t xml:space="preserve"> SEGÚN  IMPLICADO: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</si>
</sst>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Font="1"/>
    <xf numFmtId="164" fontId="2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6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/>
    <xf numFmtId="3" fontId="1" fillId="0" borderId="3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1" xfId="0" applyFont="1" applyBorder="1"/>
    <xf numFmtId="164" fontId="1" fillId="0" borderId="3" xfId="0" applyNumberFormat="1" applyFont="1" applyFill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2" fillId="2" borderId="12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right"/>
    </xf>
    <xf numFmtId="0" fontId="0" fillId="0" borderId="0" xfId="0" applyFont="1" applyBorder="1"/>
    <xf numFmtId="3" fontId="2" fillId="0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left" justifyLastLine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7" zoomScaleNormal="100" workbookViewId="0">
      <selection activeCell="F12" sqref="F12"/>
    </sheetView>
  </sheetViews>
  <sheetFormatPr baseColWidth="10" defaultColWidth="11.42578125" defaultRowHeight="19.5" customHeight="1" x14ac:dyDescent="0.2"/>
  <cols>
    <col min="1" max="1" width="2.7109375" style="4" customWidth="1"/>
    <col min="2" max="2" width="25.5703125" style="4" customWidth="1"/>
    <col min="3" max="6" width="13.28515625" style="4" customWidth="1"/>
    <col min="7" max="7" width="13.28515625" style="35" customWidth="1"/>
    <col min="8" max="16384" width="11.42578125" style="4"/>
  </cols>
  <sheetData>
    <row r="1" spans="1:7" ht="17.100000000000001" customHeight="1" x14ac:dyDescent="0.2">
      <c r="A1" s="36" t="s">
        <v>22</v>
      </c>
      <c r="B1" s="36"/>
      <c r="C1" s="36"/>
      <c r="D1" s="36"/>
      <c r="E1" s="36"/>
      <c r="F1" s="36"/>
      <c r="G1" s="36"/>
    </row>
    <row r="2" spans="1:7" ht="17.100000000000001" customHeight="1" x14ac:dyDescent="0.2">
      <c r="A2" s="37" t="s">
        <v>23</v>
      </c>
      <c r="B2" s="37"/>
      <c r="C2" s="37"/>
      <c r="D2" s="37"/>
      <c r="E2" s="37"/>
      <c r="F2" s="37"/>
      <c r="G2" s="37"/>
    </row>
    <row r="3" spans="1:7" ht="17.100000000000001" customHeight="1" x14ac:dyDescent="0.2">
      <c r="A3" s="37" t="s">
        <v>27</v>
      </c>
      <c r="B3" s="37"/>
      <c r="C3" s="37"/>
      <c r="D3" s="37"/>
      <c r="E3" s="37"/>
      <c r="F3" s="37"/>
      <c r="G3" s="37"/>
    </row>
    <row r="4" spans="1:7" ht="12.2" customHeight="1" x14ac:dyDescent="0.2">
      <c r="A4" s="24"/>
      <c r="B4" s="1"/>
      <c r="C4" s="1"/>
      <c r="D4" s="1"/>
      <c r="E4" s="1"/>
      <c r="F4" s="1"/>
      <c r="G4" s="1"/>
    </row>
    <row r="5" spans="1:7" ht="25.5" customHeight="1" x14ac:dyDescent="0.2">
      <c r="A5" s="45" t="s">
        <v>26</v>
      </c>
      <c r="B5" s="46"/>
      <c r="C5" s="41" t="s">
        <v>13</v>
      </c>
      <c r="D5" s="42"/>
      <c r="E5" s="42"/>
      <c r="F5" s="42"/>
      <c r="G5" s="42"/>
    </row>
    <row r="6" spans="1:7" ht="25.5" customHeight="1" x14ac:dyDescent="0.2">
      <c r="A6" s="47"/>
      <c r="B6" s="48"/>
      <c r="C6" s="43" t="s">
        <v>0</v>
      </c>
      <c r="D6" s="41" t="s">
        <v>1</v>
      </c>
      <c r="E6" s="51"/>
      <c r="F6" s="42" t="s">
        <v>2</v>
      </c>
      <c r="G6" s="42"/>
    </row>
    <row r="7" spans="1:7" ht="43.5" customHeight="1" x14ac:dyDescent="0.2">
      <c r="A7" s="49"/>
      <c r="B7" s="50"/>
      <c r="C7" s="44"/>
      <c r="D7" s="30" t="s">
        <v>3</v>
      </c>
      <c r="E7" s="29" t="s">
        <v>25</v>
      </c>
      <c r="F7" s="31" t="s">
        <v>3</v>
      </c>
      <c r="G7" s="33" t="s">
        <v>25</v>
      </c>
    </row>
    <row r="8" spans="1:7" s="16" customFormat="1" ht="10.15" customHeight="1" x14ac:dyDescent="0.2">
      <c r="B8" s="13"/>
      <c r="C8" s="14"/>
      <c r="D8" s="14"/>
      <c r="E8" s="15"/>
      <c r="F8" s="17"/>
      <c r="G8" s="17"/>
    </row>
    <row r="9" spans="1:7" ht="24.95" customHeight="1" x14ac:dyDescent="0.2">
      <c r="A9" s="39" t="s">
        <v>15</v>
      </c>
      <c r="B9" s="40"/>
      <c r="C9" s="2">
        <f>SUM(C10:C16)</f>
        <v>16181</v>
      </c>
      <c r="D9" s="2">
        <f>SUM(D10:D16)</f>
        <v>15825</v>
      </c>
      <c r="E9" s="5">
        <f>SUM(E10:E15)</f>
        <v>99.955766192733023</v>
      </c>
      <c r="F9" s="18">
        <f>SUM(F10:F16)</f>
        <v>356</v>
      </c>
      <c r="G9" s="34">
        <f>SUM(G10:G16)</f>
        <v>100</v>
      </c>
    </row>
    <row r="10" spans="1:7" ht="18" customHeight="1" x14ac:dyDescent="0.2">
      <c r="B10" s="7" t="s">
        <v>20</v>
      </c>
      <c r="C10" s="2">
        <f t="shared" ref="C10:C16" si="0">SUM(D10,F10)</f>
        <v>6140</v>
      </c>
      <c r="D10" s="2">
        <f>SUM(D18,D25,D32,D38)</f>
        <v>6060</v>
      </c>
      <c r="E10" s="6">
        <f t="shared" ref="E10:E16" si="1">D10/$D$9*100</f>
        <v>38.293838862559241</v>
      </c>
      <c r="F10" s="18">
        <f>SUM(F18,F25,F32,F38)</f>
        <v>80</v>
      </c>
      <c r="G10" s="25">
        <f>F10/$F$9*100</f>
        <v>22.471910112359549</v>
      </c>
    </row>
    <row r="11" spans="1:7" ht="18" customHeight="1" x14ac:dyDescent="0.2">
      <c r="B11" s="7" t="s">
        <v>18</v>
      </c>
      <c r="C11" s="2">
        <f t="shared" si="0"/>
        <v>1834</v>
      </c>
      <c r="D11" s="2">
        <f>SUM(D19,D26,D33,D39)</f>
        <v>1810</v>
      </c>
      <c r="E11" s="6">
        <f t="shared" si="1"/>
        <v>11.437598736176934</v>
      </c>
      <c r="F11" s="18">
        <f>SUM(F19,F26,F33,F39)</f>
        <v>24</v>
      </c>
      <c r="G11" s="25">
        <f>F11/$F$9*100</f>
        <v>6.7415730337078648</v>
      </c>
    </row>
    <row r="12" spans="1:7" ht="18" customHeight="1" x14ac:dyDescent="0.2">
      <c r="B12" s="7" t="s">
        <v>17</v>
      </c>
      <c r="C12" s="2">
        <f t="shared" si="0"/>
        <v>323</v>
      </c>
      <c r="D12" s="2">
        <f>SUM(D20,D27,D34,D40)</f>
        <v>301</v>
      </c>
      <c r="E12" s="6">
        <f t="shared" si="1"/>
        <v>1.9020537124802526</v>
      </c>
      <c r="F12" s="18">
        <f>SUM(F20,F27,F34,F40)</f>
        <v>22</v>
      </c>
      <c r="G12" s="25">
        <f>F12/$F$9*100</f>
        <v>6.179775280898876</v>
      </c>
    </row>
    <row r="13" spans="1:7" ht="18" customHeight="1" x14ac:dyDescent="0.2">
      <c r="B13" s="7" t="s">
        <v>24</v>
      </c>
      <c r="C13" s="2">
        <f t="shared" si="0"/>
        <v>10</v>
      </c>
      <c r="D13" s="2">
        <f>SUM(D21,D28)</f>
        <v>10</v>
      </c>
      <c r="E13" s="6">
        <f t="shared" si="1"/>
        <v>6.3191153238546599E-2</v>
      </c>
      <c r="F13" s="18" t="s">
        <v>5</v>
      </c>
      <c r="G13" s="25" t="s">
        <v>5</v>
      </c>
    </row>
    <row r="14" spans="1:7" ht="18" customHeight="1" x14ac:dyDescent="0.2">
      <c r="B14" s="7" t="s">
        <v>9</v>
      </c>
      <c r="C14" s="2">
        <f t="shared" si="0"/>
        <v>6411</v>
      </c>
      <c r="D14" s="2">
        <f>SUM(D22,D29,D35,D41)</f>
        <v>6337</v>
      </c>
      <c r="E14" s="6">
        <f t="shared" si="1"/>
        <v>40.044233807266984</v>
      </c>
      <c r="F14" s="18">
        <f>SUM(F22,F29,F35,F41)</f>
        <v>74</v>
      </c>
      <c r="G14" s="25">
        <f>F14/$F$9*100</f>
        <v>20.786516853932586</v>
      </c>
    </row>
    <row r="15" spans="1:7" ht="18" customHeight="1" x14ac:dyDescent="0.2">
      <c r="B15" s="7" t="s">
        <v>10</v>
      </c>
      <c r="C15" s="2">
        <f t="shared" si="0"/>
        <v>1456</v>
      </c>
      <c r="D15" s="2">
        <f>SUM(D23,D30,D36,D42)</f>
        <v>1300</v>
      </c>
      <c r="E15" s="6">
        <f t="shared" si="1"/>
        <v>8.2148499210110586</v>
      </c>
      <c r="F15" s="18">
        <f>SUM(F23,F30,F36,F42)</f>
        <v>156</v>
      </c>
      <c r="G15" s="25">
        <f>F15/$F$9*100</f>
        <v>43.820224719101127</v>
      </c>
    </row>
    <row r="16" spans="1:7" ht="18" customHeight="1" x14ac:dyDescent="0.2">
      <c r="B16" s="7" t="s">
        <v>11</v>
      </c>
      <c r="C16" s="2">
        <f t="shared" si="0"/>
        <v>7</v>
      </c>
      <c r="D16" s="2">
        <f>SUM(D43)</f>
        <v>7</v>
      </c>
      <c r="E16" s="6">
        <f t="shared" si="1"/>
        <v>4.4233807266982623E-2</v>
      </c>
      <c r="F16" s="18" t="s">
        <v>5</v>
      </c>
      <c r="G16" s="25" t="s">
        <v>5</v>
      </c>
    </row>
    <row r="17" spans="1:7" ht="24.95" customHeight="1" x14ac:dyDescent="0.2">
      <c r="A17" s="7" t="s">
        <v>6</v>
      </c>
      <c r="C17" s="2">
        <f>SUM(C18:C23)</f>
        <v>5827</v>
      </c>
      <c r="D17" s="2">
        <f>SUM(D18:D23)</f>
        <v>5755</v>
      </c>
      <c r="E17" s="5">
        <f>SUM(E18:E23)</f>
        <v>36.366508688783568</v>
      </c>
      <c r="F17" s="18">
        <f>SUM(F18:F23)</f>
        <v>72</v>
      </c>
      <c r="G17" s="34">
        <f>SUM(G18:G23)</f>
        <v>20.224719101123597</v>
      </c>
    </row>
    <row r="18" spans="1:7" ht="18" customHeight="1" x14ac:dyDescent="0.2">
      <c r="B18" s="7" t="s">
        <v>20</v>
      </c>
      <c r="C18" s="2">
        <f t="shared" ref="C18:C23" si="2">SUM(D18,F18)</f>
        <v>2257</v>
      </c>
      <c r="D18" s="3">
        <v>2243</v>
      </c>
      <c r="E18" s="6">
        <f t="shared" ref="E18:E23" si="3">D18/$D$9*100</f>
        <v>14.173775671406002</v>
      </c>
      <c r="F18" s="12">
        <v>14</v>
      </c>
      <c r="G18" s="25">
        <f>F18/$F$9*100</f>
        <v>3.9325842696629212</v>
      </c>
    </row>
    <row r="19" spans="1:7" ht="18" customHeight="1" x14ac:dyDescent="0.2">
      <c r="B19" s="7" t="s">
        <v>18</v>
      </c>
      <c r="C19" s="2">
        <f t="shared" si="2"/>
        <v>903</v>
      </c>
      <c r="D19" s="3">
        <v>894</v>
      </c>
      <c r="E19" s="6">
        <f t="shared" si="3"/>
        <v>5.6492890995260661</v>
      </c>
      <c r="F19" s="12">
        <v>9</v>
      </c>
      <c r="G19" s="25">
        <f>F19/$F$9*100</f>
        <v>2.5280898876404492</v>
      </c>
    </row>
    <row r="20" spans="1:7" ht="18" customHeight="1" x14ac:dyDescent="0.2">
      <c r="B20" s="7" t="s">
        <v>17</v>
      </c>
      <c r="C20" s="2">
        <f t="shared" si="2"/>
        <v>50</v>
      </c>
      <c r="D20" s="3">
        <v>48</v>
      </c>
      <c r="E20" s="6">
        <f t="shared" si="3"/>
        <v>0.30331753554502366</v>
      </c>
      <c r="F20" s="12">
        <v>2</v>
      </c>
      <c r="G20" s="25">
        <f>F20/$F$9*100</f>
        <v>0.5617977528089888</v>
      </c>
    </row>
    <row r="21" spans="1:7" ht="18" customHeight="1" x14ac:dyDescent="0.2">
      <c r="B21" s="7" t="s">
        <v>24</v>
      </c>
      <c r="C21" s="2">
        <f t="shared" si="2"/>
        <v>9</v>
      </c>
      <c r="D21" s="3">
        <v>9</v>
      </c>
      <c r="E21" s="6">
        <f t="shared" si="3"/>
        <v>5.6872037914691947E-2</v>
      </c>
      <c r="F21" s="12" t="s">
        <v>5</v>
      </c>
      <c r="G21" s="25" t="s">
        <v>5</v>
      </c>
    </row>
    <row r="22" spans="1:7" ht="18" customHeight="1" x14ac:dyDescent="0.2">
      <c r="B22" s="7" t="s">
        <v>9</v>
      </c>
      <c r="C22" s="2">
        <f t="shared" si="2"/>
        <v>2056</v>
      </c>
      <c r="D22" s="3">
        <v>2046</v>
      </c>
      <c r="E22" s="6">
        <f t="shared" si="3"/>
        <v>12.928909952606634</v>
      </c>
      <c r="F22" s="12">
        <v>10</v>
      </c>
      <c r="G22" s="25">
        <f>F22/$F$9*100</f>
        <v>2.8089887640449436</v>
      </c>
    </row>
    <row r="23" spans="1:7" ht="18" customHeight="1" x14ac:dyDescent="0.2">
      <c r="B23" s="7" t="s">
        <v>10</v>
      </c>
      <c r="C23" s="2">
        <f t="shared" si="2"/>
        <v>552</v>
      </c>
      <c r="D23" s="3">
        <v>515</v>
      </c>
      <c r="E23" s="6">
        <f t="shared" si="3"/>
        <v>3.2543443917851502</v>
      </c>
      <c r="F23" s="12">
        <v>37</v>
      </c>
      <c r="G23" s="25">
        <f>F23/$F$9*100</f>
        <v>10.393258426966293</v>
      </c>
    </row>
    <row r="24" spans="1:7" ht="24.95" customHeight="1" x14ac:dyDescent="0.2">
      <c r="A24" s="7" t="s">
        <v>7</v>
      </c>
      <c r="C24" s="2">
        <f>SUM(C25:C30)</f>
        <v>964</v>
      </c>
      <c r="D24" s="2">
        <f>SUM(D25:D30)</f>
        <v>947</v>
      </c>
      <c r="E24" s="5">
        <f>SUM(E25:E30)</f>
        <v>5.9842022116903637</v>
      </c>
      <c r="F24" s="18">
        <f>SUM(F25:F30)</f>
        <v>17</v>
      </c>
      <c r="G24" s="34">
        <f>SUM(G25:G30)</f>
        <v>4.7752808988764048</v>
      </c>
    </row>
    <row r="25" spans="1:7" ht="18" customHeight="1" x14ac:dyDescent="0.2">
      <c r="B25" s="7" t="s">
        <v>20</v>
      </c>
      <c r="C25" s="2">
        <f t="shared" ref="C25:C30" si="4">SUM(D25,F25)</f>
        <v>392</v>
      </c>
      <c r="D25" s="3">
        <v>388</v>
      </c>
      <c r="E25" s="6">
        <f t="shared" ref="E25:E30" si="5">D25/$D$9*100</f>
        <v>2.4518167456556084</v>
      </c>
      <c r="F25" s="12">
        <v>4</v>
      </c>
      <c r="G25" s="25">
        <f>F25/$F$9*100</f>
        <v>1.1235955056179776</v>
      </c>
    </row>
    <row r="26" spans="1:7" ht="18" customHeight="1" x14ac:dyDescent="0.2">
      <c r="B26" s="7" t="s">
        <v>18</v>
      </c>
      <c r="C26" s="2">
        <f t="shared" si="4"/>
        <v>140</v>
      </c>
      <c r="D26" s="3">
        <v>140</v>
      </c>
      <c r="E26" s="6">
        <f t="shared" si="5"/>
        <v>0.88467614533965255</v>
      </c>
      <c r="F26" s="25" t="s">
        <v>5</v>
      </c>
      <c r="G26" s="25" t="s">
        <v>5</v>
      </c>
    </row>
    <row r="27" spans="1:7" ht="18" customHeight="1" x14ac:dyDescent="0.2">
      <c r="B27" s="7" t="s">
        <v>17</v>
      </c>
      <c r="C27" s="2">
        <f t="shared" si="4"/>
        <v>5</v>
      </c>
      <c r="D27" s="3">
        <v>5</v>
      </c>
      <c r="E27" s="6">
        <f t="shared" si="5"/>
        <v>3.15955766192733E-2</v>
      </c>
      <c r="F27" s="25" t="s">
        <v>5</v>
      </c>
      <c r="G27" s="25" t="s">
        <v>5</v>
      </c>
    </row>
    <row r="28" spans="1:7" ht="18" customHeight="1" x14ac:dyDescent="0.2">
      <c r="B28" s="7" t="s">
        <v>24</v>
      </c>
      <c r="C28" s="2">
        <f t="shared" si="4"/>
        <v>1</v>
      </c>
      <c r="D28" s="3">
        <v>1</v>
      </c>
      <c r="E28" s="6">
        <f t="shared" si="5"/>
        <v>6.3191153238546603E-3</v>
      </c>
      <c r="F28" s="25" t="s">
        <v>5</v>
      </c>
      <c r="G28" s="25" t="s">
        <v>5</v>
      </c>
    </row>
    <row r="29" spans="1:7" ht="18" customHeight="1" x14ac:dyDescent="0.2">
      <c r="B29" s="7" t="s">
        <v>9</v>
      </c>
      <c r="C29" s="2">
        <f t="shared" si="4"/>
        <v>315</v>
      </c>
      <c r="D29" s="3">
        <v>313</v>
      </c>
      <c r="E29" s="6">
        <f t="shared" si="5"/>
        <v>1.9778830963665086</v>
      </c>
      <c r="F29" s="26">
        <v>2</v>
      </c>
      <c r="G29" s="25">
        <f>F29/$F$9*100</f>
        <v>0.5617977528089888</v>
      </c>
    </row>
    <row r="30" spans="1:7" ht="18" customHeight="1" x14ac:dyDescent="0.2">
      <c r="B30" s="7" t="s">
        <v>10</v>
      </c>
      <c r="C30" s="2">
        <f t="shared" si="4"/>
        <v>111</v>
      </c>
      <c r="D30" s="3">
        <v>100</v>
      </c>
      <c r="E30" s="6">
        <f t="shared" si="5"/>
        <v>0.63191153238546605</v>
      </c>
      <c r="F30" s="26">
        <v>11</v>
      </c>
      <c r="G30" s="25">
        <f>F30/$F$9*100</f>
        <v>3.089887640449438</v>
      </c>
    </row>
    <row r="31" spans="1:7" ht="24.95" customHeight="1" x14ac:dyDescent="0.2">
      <c r="A31" s="7" t="s">
        <v>19</v>
      </c>
      <c r="C31" s="2">
        <f>SUM(C32:C36)</f>
        <v>1480</v>
      </c>
      <c r="D31" s="2">
        <f>SUM(D32:D36)</f>
        <v>1456</v>
      </c>
      <c r="E31" s="5">
        <f>SUM(E32:E36)</f>
        <v>9.2006319115323851</v>
      </c>
      <c r="F31" s="18">
        <f>SUM(F32:F36)</f>
        <v>24</v>
      </c>
      <c r="G31" s="34">
        <f>SUM(G32:G36)</f>
        <v>6.7415730337078656</v>
      </c>
    </row>
    <row r="32" spans="1:7" ht="18" customHeight="1" x14ac:dyDescent="0.2">
      <c r="B32" s="7" t="s">
        <v>20</v>
      </c>
      <c r="C32" s="2">
        <f>SUM(D32,F32)</f>
        <v>633</v>
      </c>
      <c r="D32" s="3">
        <v>627</v>
      </c>
      <c r="E32" s="6">
        <f>D32/$D$9*100</f>
        <v>3.9620853080568721</v>
      </c>
      <c r="F32" s="12">
        <v>6</v>
      </c>
      <c r="G32" s="25">
        <f>F32/$F$9*100</f>
        <v>1.6853932584269662</v>
      </c>
    </row>
    <row r="33" spans="1:7" ht="18" customHeight="1" x14ac:dyDescent="0.2">
      <c r="B33" s="7" t="s">
        <v>18</v>
      </c>
      <c r="C33" s="2">
        <f>SUM(D33,F33)</f>
        <v>158</v>
      </c>
      <c r="D33" s="3">
        <v>155</v>
      </c>
      <c r="E33" s="6">
        <f>D33/$D$9*100</f>
        <v>0.97946287519747233</v>
      </c>
      <c r="F33" s="12">
        <v>3</v>
      </c>
      <c r="G33" s="25">
        <f>F33/$F$9*100</f>
        <v>0.84269662921348309</v>
      </c>
    </row>
    <row r="34" spans="1:7" ht="18" customHeight="1" x14ac:dyDescent="0.2">
      <c r="B34" s="7" t="s">
        <v>17</v>
      </c>
      <c r="C34" s="2">
        <f>SUM(D34,F34)</f>
        <v>8</v>
      </c>
      <c r="D34" s="3">
        <v>8</v>
      </c>
      <c r="E34" s="6">
        <f>D34/$D$9*100</f>
        <v>5.0552922590837282E-2</v>
      </c>
      <c r="F34" s="25" t="s">
        <v>5</v>
      </c>
      <c r="G34" s="25" t="s">
        <v>5</v>
      </c>
    </row>
    <row r="35" spans="1:7" ht="18" customHeight="1" x14ac:dyDescent="0.2">
      <c r="B35" s="7" t="s">
        <v>9</v>
      </c>
      <c r="C35" s="2">
        <f>SUM(D35,F35)</f>
        <v>574</v>
      </c>
      <c r="D35" s="3">
        <v>574</v>
      </c>
      <c r="E35" s="6">
        <f>D35/$D$9*100</f>
        <v>3.6271721958925749</v>
      </c>
      <c r="F35" s="25" t="s">
        <v>5</v>
      </c>
      <c r="G35" s="25" t="s">
        <v>5</v>
      </c>
    </row>
    <row r="36" spans="1:7" ht="18" customHeight="1" x14ac:dyDescent="0.2">
      <c r="B36" s="7" t="s">
        <v>10</v>
      </c>
      <c r="C36" s="2">
        <f>SUM(D36,F36)</f>
        <v>107</v>
      </c>
      <c r="D36" s="3">
        <v>92</v>
      </c>
      <c r="E36" s="6">
        <f>D36/$D$9*100</f>
        <v>0.58135860979462872</v>
      </c>
      <c r="F36" s="12">
        <v>15</v>
      </c>
      <c r="G36" s="25">
        <f>F36/$F$9*100</f>
        <v>4.213483146067416</v>
      </c>
    </row>
    <row r="37" spans="1:7" ht="24.95" customHeight="1" x14ac:dyDescent="0.2">
      <c r="A37" s="7" t="s">
        <v>8</v>
      </c>
      <c r="C37" s="2">
        <f>SUM(C38:C43)</f>
        <v>7910</v>
      </c>
      <c r="D37" s="18">
        <f>SUM(D38:D43)</f>
        <v>7667</v>
      </c>
      <c r="E37" s="5">
        <f>SUM(E38:E42)</f>
        <v>48.404423380726705</v>
      </c>
      <c r="F37" s="18">
        <f>SUM(F38:F43)</f>
        <v>243</v>
      </c>
      <c r="G37" s="34">
        <f>SUM(G38:G42)</f>
        <v>68.258426966292134</v>
      </c>
    </row>
    <row r="38" spans="1:7" ht="18" customHeight="1" x14ac:dyDescent="0.2">
      <c r="B38" s="7" t="s">
        <v>20</v>
      </c>
      <c r="C38" s="2">
        <f t="shared" ref="C38:C43" si="6">SUM(D38,F38)</f>
        <v>2858</v>
      </c>
      <c r="D38" s="32">
        <v>2802</v>
      </c>
      <c r="E38" s="6">
        <f t="shared" ref="E38:E43" si="7">D38/$D$9*100</f>
        <v>17.706161137440759</v>
      </c>
      <c r="F38" s="26">
        <v>56</v>
      </c>
      <c r="G38" s="25">
        <f>F38/$F$9*100</f>
        <v>15.730337078651685</v>
      </c>
    </row>
    <row r="39" spans="1:7" ht="18" customHeight="1" x14ac:dyDescent="0.2">
      <c r="B39" s="7" t="s">
        <v>18</v>
      </c>
      <c r="C39" s="2">
        <f t="shared" si="6"/>
        <v>633</v>
      </c>
      <c r="D39" s="32">
        <v>621</v>
      </c>
      <c r="E39" s="6">
        <f t="shared" si="7"/>
        <v>3.9241706161137437</v>
      </c>
      <c r="F39" s="26">
        <v>12</v>
      </c>
      <c r="G39" s="25">
        <f>F39/$F$9*100</f>
        <v>3.3707865168539324</v>
      </c>
    </row>
    <row r="40" spans="1:7" ht="18" customHeight="1" x14ac:dyDescent="0.2">
      <c r="B40" s="7" t="s">
        <v>17</v>
      </c>
      <c r="C40" s="2">
        <f t="shared" si="6"/>
        <v>260</v>
      </c>
      <c r="D40" s="32">
        <v>240</v>
      </c>
      <c r="E40" s="6">
        <f t="shared" si="7"/>
        <v>1.5165876777251186</v>
      </c>
      <c r="F40" s="26">
        <v>20</v>
      </c>
      <c r="G40" s="25">
        <f>F40/$F$9*100</f>
        <v>5.6179775280898872</v>
      </c>
    </row>
    <row r="41" spans="1:7" ht="18" customHeight="1" x14ac:dyDescent="0.2">
      <c r="B41" s="7" t="s">
        <v>9</v>
      </c>
      <c r="C41" s="2">
        <f t="shared" si="6"/>
        <v>3466</v>
      </c>
      <c r="D41" s="32">
        <v>3404</v>
      </c>
      <c r="E41" s="6">
        <f t="shared" si="7"/>
        <v>21.510268562401265</v>
      </c>
      <c r="F41" s="27">
        <v>62</v>
      </c>
      <c r="G41" s="25">
        <f>F41/$F$9*100</f>
        <v>17.415730337078653</v>
      </c>
    </row>
    <row r="42" spans="1:7" ht="18" customHeight="1" x14ac:dyDescent="0.2">
      <c r="B42" s="7" t="s">
        <v>10</v>
      </c>
      <c r="C42" s="2">
        <f t="shared" si="6"/>
        <v>686</v>
      </c>
      <c r="D42" s="32">
        <v>593</v>
      </c>
      <c r="E42" s="6">
        <f t="shared" si="7"/>
        <v>3.7472353870458135</v>
      </c>
      <c r="F42" s="27">
        <v>93</v>
      </c>
      <c r="G42" s="25">
        <f>F42/$F$9*100</f>
        <v>26.123595505617981</v>
      </c>
    </row>
    <row r="43" spans="1:7" ht="18" customHeight="1" x14ac:dyDescent="0.2">
      <c r="B43" s="7" t="s">
        <v>11</v>
      </c>
      <c r="C43" s="2">
        <f t="shared" si="6"/>
        <v>7</v>
      </c>
      <c r="D43" s="32">
        <v>7</v>
      </c>
      <c r="E43" s="6">
        <f t="shared" si="7"/>
        <v>4.4233807266982623E-2</v>
      </c>
      <c r="F43" s="28" t="s">
        <v>5</v>
      </c>
      <c r="G43" s="25" t="s">
        <v>5</v>
      </c>
    </row>
    <row r="44" spans="1:7" ht="9" customHeight="1" x14ac:dyDescent="0.2">
      <c r="A44" s="24"/>
      <c r="B44" s="8"/>
      <c r="C44" s="9" t="s">
        <v>4</v>
      </c>
      <c r="D44" s="9"/>
      <c r="E44" s="10"/>
      <c r="F44" s="19"/>
      <c r="G44" s="19"/>
    </row>
    <row r="45" spans="1:7" ht="9" customHeight="1" x14ac:dyDescent="0.2">
      <c r="B45" s="20"/>
      <c r="C45" s="21"/>
      <c r="D45" s="21"/>
      <c r="E45" s="22"/>
      <c r="F45" s="21"/>
      <c r="G45" s="21"/>
    </row>
    <row r="46" spans="1:7" ht="15.75" customHeight="1" x14ac:dyDescent="0.2">
      <c r="A46" s="4" t="s">
        <v>21</v>
      </c>
      <c r="B46" s="20"/>
      <c r="C46" s="21"/>
      <c r="D46" s="21"/>
      <c r="E46" s="22"/>
      <c r="F46" s="21"/>
      <c r="G46" s="21"/>
    </row>
    <row r="47" spans="1:7" ht="15" customHeight="1" x14ac:dyDescent="0.2">
      <c r="A47" s="23" t="s">
        <v>14</v>
      </c>
      <c r="C47" s="11"/>
      <c r="D47" s="11"/>
      <c r="E47" s="11"/>
      <c r="F47" s="11"/>
      <c r="G47" s="20"/>
    </row>
    <row r="48" spans="1:7" ht="15" customHeight="1" x14ac:dyDescent="0.2">
      <c r="A48" s="38" t="s">
        <v>16</v>
      </c>
      <c r="B48" s="38"/>
      <c r="C48" s="38"/>
      <c r="D48" s="38"/>
      <c r="E48" s="38"/>
      <c r="F48" s="38"/>
      <c r="G48" s="38"/>
    </row>
    <row r="49" spans="1:1" ht="15" customHeight="1" x14ac:dyDescent="0.2">
      <c r="A49" s="4" t="s">
        <v>12</v>
      </c>
    </row>
    <row r="50" spans="1:1" ht="15" customHeight="1" x14ac:dyDescent="0.2"/>
  </sheetData>
  <mergeCells count="10">
    <mergeCell ref="A1:G1"/>
    <mergeCell ref="A2:G2"/>
    <mergeCell ref="A48:G48"/>
    <mergeCell ref="A9:B9"/>
    <mergeCell ref="C5:G5"/>
    <mergeCell ref="C6:C7"/>
    <mergeCell ref="A5:B7"/>
    <mergeCell ref="A3:G3"/>
    <mergeCell ref="D6:E6"/>
    <mergeCell ref="F6:G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C17 E24 C37 G14:G15 G10:G12 G17 C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451-17</vt:lpstr>
      <vt:lpstr>'451-17'!Títulos_a_imprimir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2025-07-31T15:03:30Z</cp:lastPrinted>
  <dcterms:created xsi:type="dcterms:W3CDTF">2017-11-14T11:22:11Z</dcterms:created>
  <dcterms:modified xsi:type="dcterms:W3CDTF">2025-09-09T18:42:29Z</dcterms:modified>
</cp:coreProperties>
</file>