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0" yWindow="0" windowWidth="27375" windowHeight="10845"/>
  </bookViews>
  <sheets>
    <sheet name="Cuadro 44." sheetId="1" r:id="rId1"/>
  </sheets>
  <definedNames>
    <definedName name="_xlnm.Print_Titles" localSheetId="0">'Cuadro 44.'!$1:$9</definedName>
  </definedNames>
  <calcPr calcId="152511"/>
</workbook>
</file>

<file path=xl/calcChain.xml><?xml version="1.0" encoding="utf-8"?>
<calcChain xmlns="http://schemas.openxmlformats.org/spreadsheetml/2006/main">
  <c r="E55" i="1" l="1"/>
  <c r="F55" i="1"/>
  <c r="C55" i="1"/>
  <c r="H49" i="1" l="1"/>
  <c r="G49" i="1"/>
  <c r="F49" i="1"/>
  <c r="E49" i="1"/>
  <c r="H55" i="1"/>
  <c r="G55" i="1"/>
  <c r="E11" i="1" l="1"/>
  <c r="C60" i="1"/>
  <c r="C59" i="1"/>
  <c r="C58" i="1"/>
  <c r="C57" i="1"/>
  <c r="C56" i="1"/>
  <c r="C50" i="1"/>
  <c r="C51" i="1"/>
  <c r="C28" i="1"/>
  <c r="F11" i="1"/>
  <c r="C49" i="1"/>
  <c r="H22" i="1"/>
  <c r="G22" i="1"/>
  <c r="E22" i="1"/>
  <c r="C22" i="1" s="1"/>
  <c r="E12" i="1"/>
  <c r="F12" i="1"/>
  <c r="C12" i="1" s="1"/>
  <c r="H12" i="1"/>
  <c r="G12" i="1"/>
  <c r="C13" i="1"/>
  <c r="C17" i="1"/>
  <c r="C14" i="1"/>
  <c r="C15" i="1"/>
  <c r="F36" i="1"/>
  <c r="C36" i="1"/>
  <c r="C30" i="1"/>
  <c r="C44" i="1"/>
  <c r="C39" i="1"/>
  <c r="H36" i="1"/>
  <c r="G36" i="1"/>
  <c r="F22" i="1"/>
  <c r="C25" i="1"/>
  <c r="G40" i="1"/>
  <c r="C54" i="1"/>
  <c r="H40" i="1"/>
  <c r="C48" i="1"/>
  <c r="C32" i="1"/>
  <c r="C23" i="1"/>
  <c r="C20" i="1"/>
  <c r="C21" i="1"/>
  <c r="F40" i="1"/>
  <c r="E40" i="1"/>
  <c r="C40" i="1" s="1"/>
  <c r="C53" i="1"/>
  <c r="C52" i="1"/>
  <c r="C47" i="1"/>
  <c r="C46" i="1"/>
  <c r="C45" i="1"/>
  <c r="C43" i="1"/>
  <c r="C42" i="1"/>
  <c r="C41" i="1"/>
  <c r="C38" i="1"/>
  <c r="C37" i="1"/>
  <c r="C35" i="1"/>
  <c r="C34" i="1"/>
  <c r="C33" i="1"/>
  <c r="C31" i="1"/>
  <c r="C29" i="1"/>
  <c r="C27" i="1"/>
  <c r="C26" i="1"/>
  <c r="C24" i="1"/>
  <c r="C19" i="1"/>
  <c r="C18" i="1"/>
  <c r="C16" i="1"/>
  <c r="C11" i="1" l="1"/>
  <c r="D45" i="1" s="1"/>
  <c r="D16" i="1"/>
  <c r="D18" i="1"/>
  <c r="D34" i="1"/>
  <c r="G11" i="1"/>
  <c r="H11" i="1"/>
  <c r="D37" i="1"/>
  <c r="D43" i="1"/>
  <c r="D57" i="1"/>
  <c r="D46" i="1"/>
  <c r="D53" i="1"/>
  <c r="D51" i="1"/>
  <c r="D31" i="1" l="1"/>
  <c r="D50" i="1"/>
  <c r="D56" i="1"/>
  <c r="D22" i="1"/>
  <c r="D20" i="1"/>
  <c r="D23" i="1"/>
  <c r="D48" i="1"/>
  <c r="D15" i="1"/>
  <c r="D25" i="1"/>
  <c r="D33" i="1"/>
  <c r="D49" i="1"/>
  <c r="D42" i="1"/>
  <c r="D14" i="1"/>
  <c r="D39" i="1"/>
  <c r="D44" i="1"/>
  <c r="D59" i="1"/>
  <c r="D40" i="1"/>
  <c r="D12" i="1"/>
  <c r="D38" i="1"/>
  <c r="D58" i="1"/>
  <c r="D19" i="1"/>
  <c r="D28" i="1"/>
  <c r="D21" i="1"/>
  <c r="D29" i="1"/>
  <c r="D47" i="1"/>
  <c r="D41" i="1"/>
  <c r="D17" i="1"/>
  <c r="D26" i="1"/>
  <c r="D55" i="1"/>
  <c r="D30" i="1"/>
  <c r="D32" i="1"/>
  <c r="D52" i="1"/>
  <c r="D35" i="1"/>
  <c r="D13" i="1"/>
  <c r="D60" i="1"/>
  <c r="D24" i="1"/>
  <c r="D54" i="1"/>
  <c r="D27" i="1"/>
  <c r="D36" i="1"/>
  <c r="D11" i="1" l="1"/>
</calcChain>
</file>

<file path=xl/sharedStrings.xml><?xml version="1.0" encoding="utf-8"?>
<sst xmlns="http://schemas.openxmlformats.org/spreadsheetml/2006/main" count="73" uniqueCount="62">
  <si>
    <t>Servicio</t>
  </si>
  <si>
    <t>Consulta externa (1)</t>
  </si>
  <si>
    <t>Total</t>
  </si>
  <si>
    <t>Sexo</t>
  </si>
  <si>
    <t>Mujeres</t>
  </si>
  <si>
    <t>Hombres</t>
  </si>
  <si>
    <t>Consulta Especializada</t>
  </si>
  <si>
    <t>Medicina Especializada</t>
  </si>
  <si>
    <t>Servicios de Urgencia</t>
  </si>
  <si>
    <t>Tipo de paciente</t>
  </si>
  <si>
    <t>Asegurado</t>
  </si>
  <si>
    <t>Cirugía General</t>
  </si>
  <si>
    <t>Neurocirugía</t>
  </si>
  <si>
    <t>Oftalmología</t>
  </si>
  <si>
    <t>Ortopedia</t>
  </si>
  <si>
    <t>Otorrinolaringología</t>
  </si>
  <si>
    <t>Urología</t>
  </si>
  <si>
    <t>Alergología</t>
  </si>
  <si>
    <t>Cardiología</t>
  </si>
  <si>
    <t>Clínica del Empleado</t>
  </si>
  <si>
    <t>Clínica TARV (3)</t>
  </si>
  <si>
    <t>Gastroenterología</t>
  </si>
  <si>
    <t>Hematología</t>
  </si>
  <si>
    <t>Maxilofacial</t>
  </si>
  <si>
    <t>Medicina Física y Rehabilitación</t>
  </si>
  <si>
    <t>Medicina General</t>
  </si>
  <si>
    <t>Medicina Interna</t>
  </si>
  <si>
    <t>Neumología</t>
  </si>
  <si>
    <t>Psiquiatría</t>
  </si>
  <si>
    <t>Clínica de Ginecología</t>
  </si>
  <si>
    <t>Obstetricia</t>
  </si>
  <si>
    <t>Estimulación Precoz</t>
  </si>
  <si>
    <t>Fisioterapia</t>
  </si>
  <si>
    <t>Fonoaudiología</t>
  </si>
  <si>
    <t>Nutrición</t>
  </si>
  <si>
    <t>Psicología</t>
  </si>
  <si>
    <t>Terapia Ocupacional</t>
  </si>
  <si>
    <t>Terapia Respiratoria</t>
  </si>
  <si>
    <t>Trabajo Social</t>
  </si>
  <si>
    <t>Ginecología</t>
  </si>
  <si>
    <t>Porcentaje (2)</t>
  </si>
  <si>
    <t>TOTAL</t>
  </si>
  <si>
    <t>Ginecobstetricia</t>
  </si>
  <si>
    <t>Servicios de Pediatría, Neonatología</t>
  </si>
  <si>
    <t xml:space="preserve">Neumología Pediátrica </t>
  </si>
  <si>
    <t xml:space="preserve">Odontología </t>
  </si>
  <si>
    <t>Anestesiología</t>
  </si>
  <si>
    <t>No Asegurado</t>
  </si>
  <si>
    <t xml:space="preserve">  Cuadro 44.  CONSULTA EXTERNA EN EL HOSPITAL DOCTOR LUIS "CHICHO" FÁBREGA, POR SEXO Y TIPO DE </t>
  </si>
  <si>
    <t>Geriatría</t>
  </si>
  <si>
    <t>(3) De refiere al tratamiento antiretroviral del paciente con VIH.</t>
  </si>
  <si>
    <t>(2) De existir diferencia  entre el subtotal y los parciales, se debe al redondeo.</t>
  </si>
  <si>
    <t>..</t>
  </si>
  <si>
    <t>(1) Un paciente es contabilizado tantas veces asista al consultorio médico.</t>
  </si>
  <si>
    <t>.. Dato no aplicable al grupo o categoría.</t>
  </si>
  <si>
    <t>PACIENTE, SEGÚN SERVICIO: AÑO 2025</t>
  </si>
  <si>
    <t>Unidad Oncologíca</t>
  </si>
  <si>
    <t xml:space="preserve">Alergología Pediatrica </t>
  </si>
  <si>
    <t xml:space="preserve">Hematología Pediatrica </t>
  </si>
  <si>
    <t>0.0 Cuando la cantidad es menor a la mitad de la unidad o fracción decimal adoptada, para la expresión del dato.</t>
  </si>
  <si>
    <t>Servicios Técnicos</t>
  </si>
  <si>
    <t>Fuente: Departamento de Registros y Estadística de Salud del Hospital Doctor Luis "Chicho" Fábrega.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</si>
</sst>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/>
    <xf numFmtId="0" fontId="1" fillId="0" borderId="0" xfId="0" applyFont="1" applyBorder="1" applyAlignment="1" applyProtection="1">
      <alignment horizontal="left"/>
    </xf>
    <xf numFmtId="0" fontId="1" fillId="0" borderId="2" xfId="0" applyFont="1" applyBorder="1"/>
    <xf numFmtId="37" fontId="1" fillId="0" borderId="3" xfId="0" applyNumberFormat="1" applyFont="1" applyFill="1" applyBorder="1" applyProtection="1"/>
    <xf numFmtId="164" fontId="1" fillId="0" borderId="3" xfId="0" applyNumberFormat="1" applyFont="1" applyFill="1" applyBorder="1" applyProtection="1"/>
    <xf numFmtId="0" fontId="1" fillId="0" borderId="3" xfId="0" applyFont="1" applyFill="1" applyBorder="1"/>
    <xf numFmtId="0" fontId="1" fillId="0" borderId="0" xfId="0" applyFont="1" applyFill="1" applyBorder="1"/>
    <xf numFmtId="164" fontId="1" fillId="0" borderId="4" xfId="0" applyNumberFormat="1" applyFont="1" applyFill="1" applyBorder="1" applyAlignment="1" applyProtection="1">
      <alignment horizontal="right"/>
    </xf>
    <xf numFmtId="3" fontId="1" fillId="0" borderId="4" xfId="0" applyNumberFormat="1" applyFont="1" applyFill="1" applyBorder="1" applyAlignment="1" applyProtection="1">
      <alignment horizontal="right"/>
    </xf>
    <xf numFmtId="0" fontId="3" fillId="0" borderId="0" xfId="0" applyFont="1"/>
    <xf numFmtId="3" fontId="2" fillId="0" borderId="4" xfId="0" applyNumberFormat="1" applyFont="1" applyFill="1" applyBorder="1" applyAlignment="1" applyProtection="1">
      <alignment horizontal="right"/>
    </xf>
    <xf numFmtId="164" fontId="2" fillId="0" borderId="4" xfId="0" applyNumberFormat="1" applyFont="1" applyFill="1" applyBorder="1" applyAlignment="1" applyProtection="1">
      <alignment horizontal="right"/>
    </xf>
    <xf numFmtId="0" fontId="1" fillId="0" borderId="2" xfId="0" applyFont="1" applyBorder="1" applyAlignment="1"/>
    <xf numFmtId="0" fontId="1" fillId="0" borderId="2" xfId="0" applyFont="1" applyFill="1" applyBorder="1"/>
    <xf numFmtId="0" fontId="3" fillId="0" borderId="0" xfId="0" applyFont="1" applyAlignment="1">
      <alignment wrapText="1"/>
    </xf>
    <xf numFmtId="3" fontId="4" fillId="0" borderId="4" xfId="0" applyNumberFormat="1" applyFont="1" applyFill="1" applyBorder="1" applyAlignment="1" applyProtection="1">
      <alignment horizontal="right"/>
    </xf>
    <xf numFmtId="0" fontId="2" fillId="0" borderId="0" xfId="0" applyFont="1" applyBorder="1" applyAlignment="1">
      <alignment horizontal="center"/>
    </xf>
    <xf numFmtId="0" fontId="3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0" xfId="0" applyFont="1" applyAlignment="1" applyProtection="1">
      <alignment horizontal="left"/>
    </xf>
    <xf numFmtId="3" fontId="3" fillId="0" borderId="0" xfId="0" applyNumberFormat="1" applyFont="1"/>
    <xf numFmtId="0" fontId="1" fillId="0" borderId="0" xfId="0" applyFont="1" applyAlignment="1" applyProtection="1"/>
    <xf numFmtId="0" fontId="1" fillId="0" borderId="4" xfId="0" applyFont="1" applyFill="1" applyBorder="1"/>
    <xf numFmtId="0" fontId="4" fillId="0" borderId="0" xfId="0" applyFont="1" applyAlignment="1"/>
    <xf numFmtId="0" fontId="4" fillId="0" borderId="0" xfId="0" applyFont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 applyProtection="1">
      <alignment horizontal="left"/>
    </xf>
    <xf numFmtId="0" fontId="2" fillId="0" borderId="0" xfId="0" applyFont="1" applyBorder="1" applyAlignment="1">
      <alignment horizontal="center"/>
    </xf>
    <xf numFmtId="0" fontId="5" fillId="2" borderId="7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zoomScaleNormal="100" workbookViewId="0">
      <selection sqref="A1:H1"/>
    </sheetView>
  </sheetViews>
  <sheetFormatPr baseColWidth="10" defaultRowHeight="12.75" x14ac:dyDescent="0.2"/>
  <cols>
    <col min="1" max="1" width="2" style="10" customWidth="1"/>
    <col min="2" max="2" width="29.7109375" style="10" customWidth="1"/>
    <col min="3" max="3" width="12.5703125" style="10" customWidth="1"/>
    <col min="4" max="4" width="11" style="10" customWidth="1"/>
    <col min="5" max="6" width="10.7109375" style="10" customWidth="1"/>
    <col min="7" max="8" width="14" style="10" customWidth="1"/>
    <col min="9" max="243" width="11.42578125" style="10"/>
    <col min="244" max="244" width="36.28515625" style="10" customWidth="1"/>
    <col min="245" max="245" width="12.85546875" style="10" customWidth="1"/>
    <col min="246" max="246" width="11.5703125" style="10" customWidth="1"/>
    <col min="247" max="247" width="8.7109375" style="10" customWidth="1"/>
    <col min="248" max="248" width="10.85546875" style="10" customWidth="1"/>
    <col min="249" max="249" width="11.28515625" style="10" customWidth="1"/>
    <col min="250" max="250" width="10.7109375" style="10" customWidth="1"/>
    <col min="251" max="251" width="12.85546875" style="10" customWidth="1"/>
    <col min="252" max="16384" width="11.42578125" style="10"/>
  </cols>
  <sheetData>
    <row r="1" spans="1:9" ht="15.75" customHeight="1" x14ac:dyDescent="0.2">
      <c r="A1" s="34" t="s">
        <v>48</v>
      </c>
      <c r="B1" s="34"/>
      <c r="C1" s="34"/>
      <c r="D1" s="34"/>
      <c r="E1" s="34"/>
      <c r="F1" s="34"/>
      <c r="G1" s="34"/>
      <c r="H1" s="34"/>
    </row>
    <row r="2" spans="1:9" ht="15.75" customHeight="1" x14ac:dyDescent="0.2">
      <c r="A2" s="39" t="s">
        <v>55</v>
      </c>
      <c r="B2" s="39"/>
      <c r="C2" s="39"/>
      <c r="D2" s="39"/>
      <c r="E2" s="39"/>
      <c r="F2" s="39"/>
      <c r="G2" s="39"/>
      <c r="H2" s="39"/>
    </row>
    <row r="3" spans="1:9" ht="13.5" customHeight="1" x14ac:dyDescent="0.2">
      <c r="B3" s="17"/>
      <c r="C3" s="17"/>
      <c r="D3" s="17"/>
      <c r="E3" s="17"/>
      <c r="F3" s="17"/>
      <c r="G3" s="17"/>
      <c r="H3" s="17"/>
    </row>
    <row r="4" spans="1:9" ht="25.5" customHeight="1" x14ac:dyDescent="0.2">
      <c r="A4" s="40" t="s">
        <v>0</v>
      </c>
      <c r="B4" s="29"/>
      <c r="C4" s="30" t="s">
        <v>1</v>
      </c>
      <c r="D4" s="30"/>
      <c r="E4" s="30"/>
      <c r="F4" s="30"/>
      <c r="G4" s="30"/>
      <c r="H4" s="32"/>
    </row>
    <row r="5" spans="1:9" ht="16.7" customHeight="1" x14ac:dyDescent="0.2">
      <c r="A5" s="40"/>
      <c r="B5" s="29"/>
      <c r="C5" s="29" t="s">
        <v>2</v>
      </c>
      <c r="D5" s="29" t="s">
        <v>40</v>
      </c>
      <c r="E5" s="30" t="s">
        <v>3</v>
      </c>
      <c r="F5" s="30"/>
      <c r="G5" s="29" t="s">
        <v>9</v>
      </c>
      <c r="H5" s="31"/>
    </row>
    <row r="6" spans="1:9" ht="8.25" customHeight="1" x14ac:dyDescent="0.2">
      <c r="A6" s="40"/>
      <c r="B6" s="29"/>
      <c r="C6" s="29"/>
      <c r="D6" s="29"/>
      <c r="E6" s="30"/>
      <c r="F6" s="30"/>
      <c r="G6" s="29"/>
      <c r="H6" s="31"/>
    </row>
    <row r="7" spans="1:9" ht="14.25" customHeight="1" x14ac:dyDescent="0.2">
      <c r="A7" s="40"/>
      <c r="B7" s="29"/>
      <c r="C7" s="29"/>
      <c r="D7" s="29"/>
      <c r="E7" s="29" t="s">
        <v>5</v>
      </c>
      <c r="F7" s="29" t="s">
        <v>4</v>
      </c>
      <c r="G7" s="29" t="s">
        <v>10</v>
      </c>
      <c r="H7" s="31" t="s">
        <v>47</v>
      </c>
    </row>
    <row r="8" spans="1:9" ht="14.25" customHeight="1" x14ac:dyDescent="0.2">
      <c r="A8" s="40"/>
      <c r="B8" s="29"/>
      <c r="C8" s="29"/>
      <c r="D8" s="29"/>
      <c r="E8" s="29"/>
      <c r="F8" s="29"/>
      <c r="G8" s="29"/>
      <c r="H8" s="31"/>
    </row>
    <row r="9" spans="1:9" ht="9" customHeight="1" x14ac:dyDescent="0.2">
      <c r="A9" s="40"/>
      <c r="B9" s="29"/>
      <c r="C9" s="29"/>
      <c r="D9" s="29"/>
      <c r="E9" s="30"/>
      <c r="F9" s="30"/>
      <c r="G9" s="30"/>
      <c r="H9" s="32"/>
    </row>
    <row r="10" spans="1:9" ht="12.95" customHeight="1" x14ac:dyDescent="0.2">
      <c r="B10" s="7"/>
      <c r="C10" s="24"/>
      <c r="D10" s="24"/>
      <c r="E10" s="24"/>
      <c r="F10" s="24"/>
      <c r="G10" s="24"/>
      <c r="H10" s="24"/>
    </row>
    <row r="11" spans="1:9" ht="19.5" customHeight="1" x14ac:dyDescent="0.2">
      <c r="A11" s="34" t="s">
        <v>41</v>
      </c>
      <c r="B11" s="35"/>
      <c r="C11" s="11">
        <f>SUM(E11,F11)</f>
        <v>151193</v>
      </c>
      <c r="D11" s="12">
        <f>SUM(D12,D22,D36,D39,D40,D49+D55)</f>
        <v>100</v>
      </c>
      <c r="E11" s="11">
        <f>SUM(E12,E22,E36,E39,E40,E49+E55)</f>
        <v>67935</v>
      </c>
      <c r="F11" s="11">
        <f>SUM(F12,F22,F36,F39,F40,F49+F55)</f>
        <v>83258</v>
      </c>
      <c r="G11" s="11">
        <f>SUM(G12,G22,G36,G39,G40,G49+G55)</f>
        <v>73458</v>
      </c>
      <c r="H11" s="11">
        <f>SUM(H12,H22,H36,H39,H40,H49+H55)</f>
        <v>77735</v>
      </c>
      <c r="I11" s="22"/>
    </row>
    <row r="12" spans="1:9" ht="21" customHeight="1" x14ac:dyDescent="0.2">
      <c r="A12" s="2" t="s">
        <v>6</v>
      </c>
      <c r="C12" s="11">
        <f>SUM(E12,F12)</f>
        <v>18424</v>
      </c>
      <c r="D12" s="12">
        <f>SUM(C12/C$11*100)</f>
        <v>12.185749340247233</v>
      </c>
      <c r="E12" s="11">
        <f>SUM(E13:E21)</f>
        <v>9598</v>
      </c>
      <c r="F12" s="11">
        <f>SUM(F13:F21)</f>
        <v>8826</v>
      </c>
      <c r="G12" s="11">
        <f>SUM(G13:G21)</f>
        <v>11296</v>
      </c>
      <c r="H12" s="11">
        <f>SUM(H13:H21)</f>
        <v>7128</v>
      </c>
      <c r="I12" s="22"/>
    </row>
    <row r="13" spans="1:9" ht="16.5" customHeight="1" x14ac:dyDescent="0.2">
      <c r="A13" s="2"/>
      <c r="B13" s="2" t="s">
        <v>46</v>
      </c>
      <c r="C13" s="11">
        <f>SUM(E13,F13)</f>
        <v>1118</v>
      </c>
      <c r="D13" s="8">
        <f t="shared" ref="D13:D48" si="0">SUM(C13/C$11*100)</f>
        <v>0.73945222331721705</v>
      </c>
      <c r="E13" s="9">
        <v>436</v>
      </c>
      <c r="F13" s="9">
        <v>682</v>
      </c>
      <c r="G13" s="9">
        <v>774</v>
      </c>
      <c r="H13" s="9">
        <v>344</v>
      </c>
      <c r="I13" s="22"/>
    </row>
    <row r="14" spans="1:9" ht="16.5" customHeight="1" x14ac:dyDescent="0.2">
      <c r="B14" s="2" t="s">
        <v>11</v>
      </c>
      <c r="C14" s="11">
        <f>SUM(E14,F14)</f>
        <v>4629</v>
      </c>
      <c r="D14" s="8">
        <f t="shared" si="0"/>
        <v>3.0616496795486561</v>
      </c>
      <c r="E14" s="9">
        <v>1872</v>
      </c>
      <c r="F14" s="9">
        <v>2757</v>
      </c>
      <c r="G14" s="9">
        <v>3407</v>
      </c>
      <c r="H14" s="9">
        <v>1222</v>
      </c>
      <c r="I14" s="22"/>
    </row>
    <row r="15" spans="1:9" ht="16.5" customHeight="1" x14ac:dyDescent="0.2">
      <c r="B15" s="2" t="s">
        <v>44</v>
      </c>
      <c r="C15" s="11">
        <f t="shared" ref="C15:C54" si="1">SUM(E15,F15)</f>
        <v>95</v>
      </c>
      <c r="D15" s="8">
        <f t="shared" si="0"/>
        <v>6.2833596793502339E-2</v>
      </c>
      <c r="E15" s="9">
        <v>64</v>
      </c>
      <c r="F15" s="9">
        <v>31</v>
      </c>
      <c r="G15" s="9">
        <v>69</v>
      </c>
      <c r="H15" s="9">
        <v>26</v>
      </c>
      <c r="I15" s="22"/>
    </row>
    <row r="16" spans="1:9" ht="16.5" customHeight="1" x14ac:dyDescent="0.2">
      <c r="B16" s="3" t="s">
        <v>12</v>
      </c>
      <c r="C16" s="11">
        <f t="shared" si="1"/>
        <v>808</v>
      </c>
      <c r="D16" s="8">
        <f t="shared" si="0"/>
        <v>0.53441627588578844</v>
      </c>
      <c r="E16" s="9">
        <v>374</v>
      </c>
      <c r="F16" s="9">
        <v>434</v>
      </c>
      <c r="G16" s="9">
        <v>667</v>
      </c>
      <c r="H16" s="9">
        <v>141</v>
      </c>
      <c r="I16" s="22"/>
    </row>
    <row r="17" spans="1:9" ht="16.5" customHeight="1" x14ac:dyDescent="0.2">
      <c r="B17" s="20" t="s">
        <v>45</v>
      </c>
      <c r="C17" s="11">
        <f t="shared" si="1"/>
        <v>199</v>
      </c>
      <c r="D17" s="8">
        <f t="shared" si="0"/>
        <v>0.1316198501253365</v>
      </c>
      <c r="E17" s="9">
        <v>131</v>
      </c>
      <c r="F17" s="9">
        <v>68</v>
      </c>
      <c r="G17" s="9">
        <v>103</v>
      </c>
      <c r="H17" s="9">
        <v>96</v>
      </c>
      <c r="I17" s="22"/>
    </row>
    <row r="18" spans="1:9" ht="16.5" customHeight="1" x14ac:dyDescent="0.2">
      <c r="B18" s="2" t="s">
        <v>13</v>
      </c>
      <c r="C18" s="11">
        <f t="shared" si="1"/>
        <v>4172</v>
      </c>
      <c r="D18" s="8">
        <f t="shared" si="0"/>
        <v>2.7593870086578081</v>
      </c>
      <c r="E18" s="9">
        <v>2415</v>
      </c>
      <c r="F18" s="9">
        <v>1757</v>
      </c>
      <c r="G18" s="9">
        <v>680</v>
      </c>
      <c r="H18" s="9">
        <v>3492</v>
      </c>
      <c r="I18" s="22"/>
    </row>
    <row r="19" spans="1:9" ht="16.5" customHeight="1" x14ac:dyDescent="0.2">
      <c r="B19" s="3" t="s">
        <v>14</v>
      </c>
      <c r="C19" s="11">
        <f t="shared" si="1"/>
        <v>5595</v>
      </c>
      <c r="D19" s="8">
        <f t="shared" si="0"/>
        <v>3.70056814799627</v>
      </c>
      <c r="E19" s="9">
        <v>2995</v>
      </c>
      <c r="F19" s="9">
        <v>2600</v>
      </c>
      <c r="G19" s="9">
        <v>4661</v>
      </c>
      <c r="H19" s="9">
        <v>934</v>
      </c>
      <c r="I19" s="22"/>
    </row>
    <row r="20" spans="1:9" ht="16.5" customHeight="1" x14ac:dyDescent="0.2">
      <c r="B20" s="3" t="s">
        <v>15</v>
      </c>
      <c r="C20" s="11">
        <f>SUM(E20,F20)</f>
        <v>624</v>
      </c>
      <c r="D20" s="8">
        <f>SUM(C20/C$11*100)</f>
        <v>0.41271751999100487</v>
      </c>
      <c r="E20" s="9">
        <v>319</v>
      </c>
      <c r="F20" s="9">
        <v>305</v>
      </c>
      <c r="G20" s="9">
        <v>443</v>
      </c>
      <c r="H20" s="9">
        <v>181</v>
      </c>
      <c r="I20" s="22"/>
    </row>
    <row r="21" spans="1:9" ht="16.5" customHeight="1" x14ac:dyDescent="0.2">
      <c r="B21" s="3" t="s">
        <v>16</v>
      </c>
      <c r="C21" s="11">
        <f>SUM(E21,F21)</f>
        <v>1184</v>
      </c>
      <c r="D21" s="8">
        <f>SUM(C21/C$11*100)</f>
        <v>0.78310503793165032</v>
      </c>
      <c r="E21" s="9">
        <v>992</v>
      </c>
      <c r="F21" s="9">
        <v>192</v>
      </c>
      <c r="G21" s="9">
        <v>492</v>
      </c>
      <c r="H21" s="9">
        <v>692</v>
      </c>
      <c r="I21" s="22"/>
    </row>
    <row r="22" spans="1:9" ht="21" customHeight="1" x14ac:dyDescent="0.2">
      <c r="A22" s="2" t="s">
        <v>7</v>
      </c>
      <c r="C22" s="11">
        <f>SUM(E22,F22)</f>
        <v>25564</v>
      </c>
      <c r="D22" s="12">
        <f>SUM(C22/C$11*100)</f>
        <v>16.908190193990464</v>
      </c>
      <c r="E22" s="11">
        <f>SUM(E23:E35)</f>
        <v>13168</v>
      </c>
      <c r="F22" s="11">
        <f>SUM(F23:F35)</f>
        <v>12396</v>
      </c>
      <c r="G22" s="11">
        <f>SUM(G23:G35)</f>
        <v>19342</v>
      </c>
      <c r="H22" s="11">
        <f>SUM(H23:H35)</f>
        <v>6222</v>
      </c>
      <c r="I22" s="22"/>
    </row>
    <row r="23" spans="1:9" ht="16.5" customHeight="1" x14ac:dyDescent="0.2">
      <c r="B23" s="3" t="s">
        <v>17</v>
      </c>
      <c r="C23" s="11">
        <f t="shared" si="1"/>
        <v>2975</v>
      </c>
      <c r="D23" s="8">
        <f>SUM(C23/C$11*100)</f>
        <v>1.9676836890596787</v>
      </c>
      <c r="E23" s="9">
        <v>1470</v>
      </c>
      <c r="F23" s="9">
        <v>1505</v>
      </c>
      <c r="G23" s="9">
        <v>2689</v>
      </c>
      <c r="H23" s="9">
        <v>286</v>
      </c>
      <c r="I23" s="22"/>
    </row>
    <row r="24" spans="1:9" ht="16.5" customHeight="1" x14ac:dyDescent="0.2">
      <c r="B24" s="3" t="s">
        <v>18</v>
      </c>
      <c r="C24" s="11">
        <f t="shared" si="1"/>
        <v>3496</v>
      </c>
      <c r="D24" s="8">
        <f t="shared" si="0"/>
        <v>2.3122763620008859</v>
      </c>
      <c r="E24" s="9">
        <v>1665</v>
      </c>
      <c r="F24" s="9">
        <v>1831</v>
      </c>
      <c r="G24" s="9">
        <v>2872</v>
      </c>
      <c r="H24" s="9">
        <v>624</v>
      </c>
      <c r="I24" s="22"/>
    </row>
    <row r="25" spans="1:9" ht="16.5" customHeight="1" x14ac:dyDescent="0.2">
      <c r="B25" s="3" t="s">
        <v>19</v>
      </c>
      <c r="C25" s="11">
        <f t="shared" si="1"/>
        <v>1905</v>
      </c>
      <c r="D25" s="8">
        <f t="shared" si="0"/>
        <v>1.2599789672802313</v>
      </c>
      <c r="E25" s="9">
        <v>481</v>
      </c>
      <c r="F25" s="9">
        <v>1424</v>
      </c>
      <c r="G25" s="9">
        <v>1847</v>
      </c>
      <c r="H25" s="9">
        <v>58</v>
      </c>
      <c r="I25" s="22"/>
    </row>
    <row r="26" spans="1:9" ht="16.5" customHeight="1" x14ac:dyDescent="0.2">
      <c r="B26" s="13" t="s">
        <v>20</v>
      </c>
      <c r="C26" s="11">
        <f t="shared" si="1"/>
        <v>3391</v>
      </c>
      <c r="D26" s="8">
        <f t="shared" si="0"/>
        <v>2.2428287023870155</v>
      </c>
      <c r="E26" s="9">
        <v>2648</v>
      </c>
      <c r="F26" s="9">
        <v>743</v>
      </c>
      <c r="G26" s="9">
        <v>1190</v>
      </c>
      <c r="H26" s="9">
        <v>2201</v>
      </c>
      <c r="I26" s="22"/>
    </row>
    <row r="27" spans="1:9" ht="16.5" customHeight="1" x14ac:dyDescent="0.2">
      <c r="B27" s="2" t="s">
        <v>21</v>
      </c>
      <c r="C27" s="11">
        <f>SUM(E27,F27)</f>
        <v>851</v>
      </c>
      <c r="D27" s="8">
        <f t="shared" si="0"/>
        <v>0.56285674601337354</v>
      </c>
      <c r="E27" s="9">
        <v>487</v>
      </c>
      <c r="F27" s="9">
        <v>364</v>
      </c>
      <c r="G27" s="9">
        <v>567</v>
      </c>
      <c r="H27" s="9">
        <v>284</v>
      </c>
      <c r="I27" s="22"/>
    </row>
    <row r="28" spans="1:9" ht="16.5" customHeight="1" x14ac:dyDescent="0.2">
      <c r="B28" s="2" t="s">
        <v>49</v>
      </c>
      <c r="C28" s="11">
        <f>SUM(E28,F28)</f>
        <v>500</v>
      </c>
      <c r="D28" s="8">
        <f t="shared" si="0"/>
        <v>0.3307031410184334</v>
      </c>
      <c r="E28" s="9">
        <v>231</v>
      </c>
      <c r="F28" s="9">
        <v>269</v>
      </c>
      <c r="G28" s="9">
        <v>418</v>
      </c>
      <c r="H28" s="9">
        <v>82</v>
      </c>
      <c r="I28" s="22"/>
    </row>
    <row r="29" spans="1:9" ht="16.5" customHeight="1" x14ac:dyDescent="0.2">
      <c r="B29" s="3" t="s">
        <v>22</v>
      </c>
      <c r="C29" s="11">
        <f>SUM(E29,F29)</f>
        <v>1083</v>
      </c>
      <c r="D29" s="8">
        <f t="shared" si="0"/>
        <v>0.71630300344592668</v>
      </c>
      <c r="E29" s="9">
        <v>397</v>
      </c>
      <c r="F29" s="9">
        <v>686</v>
      </c>
      <c r="G29" s="9">
        <v>840</v>
      </c>
      <c r="H29" s="9">
        <v>243</v>
      </c>
      <c r="I29" s="22"/>
    </row>
    <row r="30" spans="1:9" ht="16.5" customHeight="1" x14ac:dyDescent="0.2">
      <c r="B30" s="3" t="s">
        <v>23</v>
      </c>
      <c r="C30" s="11">
        <f t="shared" si="1"/>
        <v>1365</v>
      </c>
      <c r="D30" s="8">
        <f>SUM(C30/C$11*100)</f>
        <v>0.90281957498032306</v>
      </c>
      <c r="E30" s="9">
        <v>656</v>
      </c>
      <c r="F30" s="9">
        <v>709</v>
      </c>
      <c r="G30" s="9">
        <v>1032</v>
      </c>
      <c r="H30" s="9">
        <v>333</v>
      </c>
      <c r="I30" s="22"/>
    </row>
    <row r="31" spans="1:9" ht="16.5" customHeight="1" x14ac:dyDescent="0.2">
      <c r="B31" s="3" t="s">
        <v>24</v>
      </c>
      <c r="C31" s="11">
        <f t="shared" si="1"/>
        <v>1937</v>
      </c>
      <c r="D31" s="8">
        <f t="shared" si="0"/>
        <v>1.2811439683054109</v>
      </c>
      <c r="E31" s="9">
        <v>680</v>
      </c>
      <c r="F31" s="9">
        <v>1257</v>
      </c>
      <c r="G31" s="9">
        <v>1719</v>
      </c>
      <c r="H31" s="9">
        <v>218</v>
      </c>
      <c r="I31" s="22"/>
    </row>
    <row r="32" spans="1:9" ht="16.5" customHeight="1" x14ac:dyDescent="0.2">
      <c r="B32" s="3" t="s">
        <v>25</v>
      </c>
      <c r="C32" s="11">
        <f>SUM(E32,F32)</f>
        <v>3605</v>
      </c>
      <c r="D32" s="8">
        <f>SUM(C32/C$11*100)</f>
        <v>2.384369646742905</v>
      </c>
      <c r="E32" s="9">
        <v>2560</v>
      </c>
      <c r="F32" s="9">
        <v>1045</v>
      </c>
      <c r="G32" s="9">
        <v>2929</v>
      </c>
      <c r="H32" s="9">
        <v>676</v>
      </c>
      <c r="I32" s="22"/>
    </row>
    <row r="33" spans="1:9" ht="16.5" customHeight="1" x14ac:dyDescent="0.2">
      <c r="B33" s="3" t="s">
        <v>26</v>
      </c>
      <c r="C33" s="11">
        <f t="shared" si="1"/>
        <v>2077</v>
      </c>
      <c r="D33" s="8">
        <f t="shared" si="0"/>
        <v>1.3737408477905724</v>
      </c>
      <c r="E33" s="9">
        <v>941</v>
      </c>
      <c r="F33" s="9">
        <v>1136</v>
      </c>
      <c r="G33" s="9">
        <v>1274</v>
      </c>
      <c r="H33" s="9">
        <v>803</v>
      </c>
      <c r="I33" s="22"/>
    </row>
    <row r="34" spans="1:9" ht="16.5" customHeight="1" x14ac:dyDescent="0.2">
      <c r="B34" s="3" t="s">
        <v>27</v>
      </c>
      <c r="C34" s="11">
        <f t="shared" si="1"/>
        <v>1103</v>
      </c>
      <c r="D34" s="8">
        <f t="shared" si="0"/>
        <v>0.72953112908666407</v>
      </c>
      <c r="E34" s="9">
        <v>448</v>
      </c>
      <c r="F34" s="9">
        <v>655</v>
      </c>
      <c r="G34" s="9">
        <v>903</v>
      </c>
      <c r="H34" s="9">
        <v>200</v>
      </c>
      <c r="I34" s="22"/>
    </row>
    <row r="35" spans="1:9" ht="16.5" customHeight="1" x14ac:dyDescent="0.2">
      <c r="B35" s="3" t="s">
        <v>28</v>
      </c>
      <c r="C35" s="11">
        <f t="shared" si="1"/>
        <v>1276</v>
      </c>
      <c r="D35" s="8">
        <f t="shared" si="0"/>
        <v>0.84395441587904207</v>
      </c>
      <c r="E35" s="9">
        <v>504</v>
      </c>
      <c r="F35" s="9">
        <v>772</v>
      </c>
      <c r="G35" s="9">
        <v>1062</v>
      </c>
      <c r="H35" s="9">
        <v>214</v>
      </c>
      <c r="I35" s="22"/>
    </row>
    <row r="36" spans="1:9" ht="24.95" customHeight="1" x14ac:dyDescent="0.2">
      <c r="A36" s="2" t="s">
        <v>42</v>
      </c>
      <c r="C36" s="11">
        <f t="shared" si="1"/>
        <v>2796</v>
      </c>
      <c r="D36" s="12">
        <f>SUM(C36/C$11*100)</f>
        <v>1.8492919645750796</v>
      </c>
      <c r="E36" s="11" t="s">
        <v>52</v>
      </c>
      <c r="F36" s="11">
        <f>SUM(F37:F38)</f>
        <v>2796</v>
      </c>
      <c r="G36" s="11">
        <f>SUM(G37:G38)</f>
        <v>1345</v>
      </c>
      <c r="H36" s="11">
        <f>SUM(H37:H38)</f>
        <v>1451</v>
      </c>
      <c r="I36" s="22"/>
    </row>
    <row r="37" spans="1:9" ht="16.5" customHeight="1" x14ac:dyDescent="0.2">
      <c r="B37" s="3" t="s">
        <v>29</v>
      </c>
      <c r="C37" s="11">
        <f t="shared" si="1"/>
        <v>1287</v>
      </c>
      <c r="D37" s="8">
        <f t="shared" si="0"/>
        <v>0.85122988498144758</v>
      </c>
      <c r="E37" s="9" t="s">
        <v>52</v>
      </c>
      <c r="F37" s="9">
        <v>1287</v>
      </c>
      <c r="G37" s="9">
        <v>836</v>
      </c>
      <c r="H37" s="9">
        <v>451</v>
      </c>
      <c r="I37" s="22"/>
    </row>
    <row r="38" spans="1:9" ht="16.5" customHeight="1" x14ac:dyDescent="0.2">
      <c r="B38" s="3" t="s">
        <v>30</v>
      </c>
      <c r="C38" s="11">
        <f t="shared" si="1"/>
        <v>1509</v>
      </c>
      <c r="D38" s="8">
        <f t="shared" si="0"/>
        <v>0.99806207959363191</v>
      </c>
      <c r="E38" s="9" t="s">
        <v>52</v>
      </c>
      <c r="F38" s="9">
        <v>1509</v>
      </c>
      <c r="G38" s="9">
        <v>509</v>
      </c>
      <c r="H38" s="9">
        <v>1000</v>
      </c>
      <c r="I38" s="22"/>
    </row>
    <row r="39" spans="1:9" ht="21" customHeight="1" x14ac:dyDescent="0.2">
      <c r="A39" s="2" t="s">
        <v>43</v>
      </c>
      <c r="C39" s="11">
        <f>SUM(E39,F39)</f>
        <v>1273</v>
      </c>
      <c r="D39" s="8">
        <f>SUM(C39/C$11*100)</f>
        <v>0.8419701970329313</v>
      </c>
      <c r="E39" s="9">
        <v>695</v>
      </c>
      <c r="F39" s="9">
        <v>578</v>
      </c>
      <c r="G39" s="9">
        <v>716</v>
      </c>
      <c r="H39" s="9">
        <v>557</v>
      </c>
      <c r="I39" s="22"/>
    </row>
    <row r="40" spans="1:9" ht="21" customHeight="1" x14ac:dyDescent="0.2">
      <c r="A40" s="33" t="s">
        <v>60</v>
      </c>
      <c r="B40" s="38"/>
      <c r="C40" s="11">
        <f>SUM(E40,F40)</f>
        <v>36696</v>
      </c>
      <c r="D40" s="12">
        <f>SUM(C40/C$11*100)</f>
        <v>24.270964925624863</v>
      </c>
      <c r="E40" s="11">
        <f>SUM(E41:E48)</f>
        <v>16183</v>
      </c>
      <c r="F40" s="11">
        <f>SUM(F41:F48)</f>
        <v>20513</v>
      </c>
      <c r="G40" s="11">
        <f>SUM(G41:G48)</f>
        <v>20328</v>
      </c>
      <c r="H40" s="11">
        <f>SUM(H41:H48)</f>
        <v>16368</v>
      </c>
      <c r="I40" s="22"/>
    </row>
    <row r="41" spans="1:9" ht="16.5" customHeight="1" x14ac:dyDescent="0.2">
      <c r="B41" s="3" t="s">
        <v>31</v>
      </c>
      <c r="C41" s="11">
        <f t="shared" si="1"/>
        <v>3048</v>
      </c>
      <c r="D41" s="8">
        <f t="shared" si="0"/>
        <v>2.0159663476483702</v>
      </c>
      <c r="E41" s="9">
        <v>1554</v>
      </c>
      <c r="F41" s="9">
        <v>1494</v>
      </c>
      <c r="G41" s="16">
        <v>588</v>
      </c>
      <c r="H41" s="9">
        <v>2460</v>
      </c>
      <c r="I41" s="22"/>
    </row>
    <row r="42" spans="1:9" ht="16.5" customHeight="1" x14ac:dyDescent="0.2">
      <c r="B42" s="3" t="s">
        <v>32</v>
      </c>
      <c r="C42" s="11">
        <f t="shared" si="1"/>
        <v>21064</v>
      </c>
      <c r="D42" s="8">
        <f t="shared" si="0"/>
        <v>13.931861924824563</v>
      </c>
      <c r="E42" s="9">
        <v>8692</v>
      </c>
      <c r="F42" s="9">
        <v>12372</v>
      </c>
      <c r="G42" s="9">
        <v>15848</v>
      </c>
      <c r="H42" s="9">
        <v>5216</v>
      </c>
      <c r="I42" s="22"/>
    </row>
    <row r="43" spans="1:9" ht="16.5" customHeight="1" x14ac:dyDescent="0.2">
      <c r="B43" s="3" t="s">
        <v>33</v>
      </c>
      <c r="C43" s="11">
        <f>SUM(E43,F43)</f>
        <v>3531</v>
      </c>
      <c r="D43" s="8">
        <f t="shared" si="0"/>
        <v>2.3354255818721765</v>
      </c>
      <c r="E43" s="9">
        <v>1763</v>
      </c>
      <c r="F43" s="9">
        <v>1768</v>
      </c>
      <c r="G43" s="9">
        <v>920</v>
      </c>
      <c r="H43" s="9">
        <v>2611</v>
      </c>
      <c r="I43" s="22"/>
    </row>
    <row r="44" spans="1:9" ht="16.5" customHeight="1" x14ac:dyDescent="0.2">
      <c r="B44" s="14" t="s">
        <v>34</v>
      </c>
      <c r="C44" s="11">
        <f>SUM(E44,F44)</f>
        <v>914</v>
      </c>
      <c r="D44" s="8">
        <f t="shared" si="0"/>
        <v>0.60452534178169626</v>
      </c>
      <c r="E44" s="9">
        <v>353</v>
      </c>
      <c r="F44" s="9">
        <v>561</v>
      </c>
      <c r="G44" s="9">
        <v>309</v>
      </c>
      <c r="H44" s="9">
        <v>605</v>
      </c>
      <c r="I44" s="22"/>
    </row>
    <row r="45" spans="1:9" ht="16.5" customHeight="1" x14ac:dyDescent="0.2">
      <c r="B45" s="3" t="s">
        <v>35</v>
      </c>
      <c r="C45" s="11">
        <f t="shared" si="1"/>
        <v>1373</v>
      </c>
      <c r="D45" s="8">
        <f t="shared" si="0"/>
        <v>0.90811082523661812</v>
      </c>
      <c r="E45" s="9">
        <v>403</v>
      </c>
      <c r="F45" s="9">
        <v>970</v>
      </c>
      <c r="G45" s="9">
        <v>462</v>
      </c>
      <c r="H45" s="9">
        <v>911</v>
      </c>
      <c r="I45" s="22"/>
    </row>
    <row r="46" spans="1:9" ht="16.5" customHeight="1" x14ac:dyDescent="0.2">
      <c r="B46" s="3" t="s">
        <v>36</v>
      </c>
      <c r="C46" s="11">
        <f t="shared" si="1"/>
        <v>1277</v>
      </c>
      <c r="D46" s="8">
        <f t="shared" si="0"/>
        <v>0.84461582216107889</v>
      </c>
      <c r="E46" s="9">
        <v>731</v>
      </c>
      <c r="F46" s="9">
        <v>546</v>
      </c>
      <c r="G46" s="9">
        <v>1024</v>
      </c>
      <c r="H46" s="9">
        <v>253</v>
      </c>
      <c r="I46" s="22"/>
    </row>
    <row r="47" spans="1:9" ht="16.5" customHeight="1" x14ac:dyDescent="0.2">
      <c r="B47" s="3" t="s">
        <v>37</v>
      </c>
      <c r="C47" s="11">
        <f t="shared" si="1"/>
        <v>2624</v>
      </c>
      <c r="D47" s="8">
        <f>SUM(C47/C$11*100)</f>
        <v>1.7355300840647385</v>
      </c>
      <c r="E47" s="9">
        <v>1579</v>
      </c>
      <c r="F47" s="9">
        <v>1045</v>
      </c>
      <c r="G47" s="9">
        <v>936</v>
      </c>
      <c r="H47" s="9">
        <v>1688</v>
      </c>
      <c r="I47" s="22"/>
    </row>
    <row r="48" spans="1:9" ht="16.5" customHeight="1" x14ac:dyDescent="0.2">
      <c r="B48" s="3" t="s">
        <v>38</v>
      </c>
      <c r="C48" s="11">
        <f>SUM(E48,F48)</f>
        <v>2865</v>
      </c>
      <c r="D48" s="8">
        <f t="shared" si="0"/>
        <v>1.8949289980356234</v>
      </c>
      <c r="E48" s="9">
        <v>1108</v>
      </c>
      <c r="F48" s="9">
        <v>1757</v>
      </c>
      <c r="G48" s="9">
        <v>241</v>
      </c>
      <c r="H48" s="9">
        <v>2624</v>
      </c>
      <c r="I48" s="22"/>
    </row>
    <row r="49" spans="1:9" ht="21" customHeight="1" x14ac:dyDescent="0.2">
      <c r="A49" s="2" t="s">
        <v>8</v>
      </c>
      <c r="C49" s="11">
        <f>SUM(E49,F49)</f>
        <v>61346</v>
      </c>
      <c r="D49" s="12">
        <f>SUM(C49/C$11*100)</f>
        <v>40.574629777833628</v>
      </c>
      <c r="E49" s="11">
        <f>SUM(E50:E54)</f>
        <v>26223</v>
      </c>
      <c r="F49" s="11">
        <f>SUM(F50:F54)</f>
        <v>35123</v>
      </c>
      <c r="G49" s="11">
        <f>SUM(G50:G54)</f>
        <v>16890</v>
      </c>
      <c r="H49" s="11">
        <f>SUM(H50:H54)</f>
        <v>44456</v>
      </c>
      <c r="I49" s="22"/>
    </row>
    <row r="50" spans="1:9" ht="16.5" customHeight="1" x14ac:dyDescent="0.2">
      <c r="B50" s="3" t="s">
        <v>25</v>
      </c>
      <c r="C50" s="11">
        <f>SUM(E50,F50)</f>
        <v>50034</v>
      </c>
      <c r="D50" s="8">
        <f t="shared" ref="D50:D60" si="2">SUM(C50/C$11*100)</f>
        <v>33.092801915432588</v>
      </c>
      <c r="E50" s="9">
        <v>25895</v>
      </c>
      <c r="F50" s="9">
        <v>24139</v>
      </c>
      <c r="G50" s="9">
        <v>15022</v>
      </c>
      <c r="H50" s="9">
        <v>35012</v>
      </c>
      <c r="I50" s="22"/>
    </row>
    <row r="51" spans="1:9" ht="15.75" customHeight="1" x14ac:dyDescent="0.2">
      <c r="B51" s="3" t="s">
        <v>39</v>
      </c>
      <c r="C51" s="11">
        <f t="shared" si="1"/>
        <v>2675</v>
      </c>
      <c r="D51" s="8">
        <f t="shared" si="2"/>
        <v>1.7692618044486186</v>
      </c>
      <c r="E51" s="9" t="s">
        <v>52</v>
      </c>
      <c r="F51" s="9">
        <v>2675</v>
      </c>
      <c r="G51" s="9">
        <v>641</v>
      </c>
      <c r="H51" s="9">
        <v>2034</v>
      </c>
      <c r="I51" s="22"/>
    </row>
    <row r="52" spans="1:9" ht="16.5" customHeight="1" x14ac:dyDescent="0.2">
      <c r="B52" s="3" t="s">
        <v>30</v>
      </c>
      <c r="C52" s="11">
        <f t="shared" si="1"/>
        <v>8201</v>
      </c>
      <c r="D52" s="8">
        <f t="shared" si="2"/>
        <v>5.4241929189843452</v>
      </c>
      <c r="E52" s="16" t="s">
        <v>52</v>
      </c>
      <c r="F52" s="9">
        <v>8201</v>
      </c>
      <c r="G52" s="9">
        <v>1186</v>
      </c>
      <c r="H52" s="9">
        <v>7015</v>
      </c>
      <c r="I52" s="22"/>
    </row>
    <row r="53" spans="1:9" ht="16.5" customHeight="1" x14ac:dyDescent="0.2">
      <c r="B53" s="3" t="s">
        <v>13</v>
      </c>
      <c r="C53" s="11">
        <f t="shared" si="1"/>
        <v>366</v>
      </c>
      <c r="D53" s="8">
        <f t="shared" si="2"/>
        <v>0.24207469922549324</v>
      </c>
      <c r="E53" s="9">
        <v>293</v>
      </c>
      <c r="F53" s="9">
        <v>73</v>
      </c>
      <c r="G53" s="9">
        <v>36</v>
      </c>
      <c r="H53" s="9">
        <v>330</v>
      </c>
      <c r="I53" s="22"/>
    </row>
    <row r="54" spans="1:9" ht="16.5" customHeight="1" x14ac:dyDescent="0.2">
      <c r="B54" s="3" t="s">
        <v>15</v>
      </c>
      <c r="C54" s="11">
        <f t="shared" si="1"/>
        <v>70</v>
      </c>
      <c r="D54" s="8">
        <f t="shared" si="2"/>
        <v>4.6298439742580674E-2</v>
      </c>
      <c r="E54" s="9">
        <v>35</v>
      </c>
      <c r="F54" s="9">
        <v>35</v>
      </c>
      <c r="G54" s="9">
        <v>5</v>
      </c>
      <c r="H54" s="9">
        <v>65</v>
      </c>
      <c r="I54" s="22"/>
    </row>
    <row r="55" spans="1:9" ht="21" customHeight="1" x14ac:dyDescent="0.2">
      <c r="A55" s="36" t="s">
        <v>56</v>
      </c>
      <c r="B55" s="37"/>
      <c r="C55" s="11">
        <f>SUM(E55,F55)</f>
        <v>5094</v>
      </c>
      <c r="D55" s="12">
        <f t="shared" si="2"/>
        <v>3.3692036006957991</v>
      </c>
      <c r="E55" s="11">
        <f>SUM(E56:E60)</f>
        <v>2068</v>
      </c>
      <c r="F55" s="11">
        <f>SUM(F56:F60)</f>
        <v>3026</v>
      </c>
      <c r="G55" s="11">
        <f>SUM(G56:G60)</f>
        <v>3541</v>
      </c>
      <c r="H55" s="11">
        <f>SUM(H56:H60)</f>
        <v>1553</v>
      </c>
      <c r="I55" s="22"/>
    </row>
    <row r="56" spans="1:9" ht="16.5" customHeight="1" x14ac:dyDescent="0.2">
      <c r="B56" s="3" t="s">
        <v>57</v>
      </c>
      <c r="C56" s="11">
        <f t="shared" ref="C56:C60" si="3">SUM(E56,F56)</f>
        <v>401</v>
      </c>
      <c r="D56" s="8">
        <f t="shared" si="2"/>
        <v>0.26522391909678361</v>
      </c>
      <c r="E56" s="9">
        <v>245</v>
      </c>
      <c r="F56" s="9">
        <v>156</v>
      </c>
      <c r="G56" s="9">
        <v>139</v>
      </c>
      <c r="H56" s="9">
        <v>262</v>
      </c>
      <c r="I56" s="22"/>
    </row>
    <row r="57" spans="1:9" ht="16.5" customHeight="1" x14ac:dyDescent="0.2">
      <c r="B57" s="3" t="s">
        <v>58</v>
      </c>
      <c r="C57" s="11">
        <f t="shared" si="3"/>
        <v>3777</v>
      </c>
      <c r="D57" s="8">
        <f t="shared" si="2"/>
        <v>2.4981315272532458</v>
      </c>
      <c r="E57" s="9">
        <v>1499</v>
      </c>
      <c r="F57" s="9">
        <v>2278</v>
      </c>
      <c r="G57" s="9">
        <v>2794</v>
      </c>
      <c r="H57" s="9">
        <v>983</v>
      </c>
      <c r="I57" s="22"/>
    </row>
    <row r="58" spans="1:9" ht="16.5" customHeight="1" x14ac:dyDescent="0.2">
      <c r="B58" s="3" t="s">
        <v>25</v>
      </c>
      <c r="C58" s="11">
        <f t="shared" si="3"/>
        <v>617</v>
      </c>
      <c r="D58" s="8">
        <f t="shared" si="2"/>
        <v>0.40808767601674678</v>
      </c>
      <c r="E58" s="9">
        <v>193</v>
      </c>
      <c r="F58" s="9">
        <v>424</v>
      </c>
      <c r="G58" s="9">
        <v>476</v>
      </c>
      <c r="H58" s="9">
        <v>141</v>
      </c>
      <c r="I58" s="22"/>
    </row>
    <row r="59" spans="1:9" ht="16.5" customHeight="1" x14ac:dyDescent="0.2">
      <c r="B59" s="3" t="s">
        <v>35</v>
      </c>
      <c r="C59" s="11">
        <f t="shared" si="3"/>
        <v>250</v>
      </c>
      <c r="D59" s="8">
        <f t="shared" si="2"/>
        <v>0.1653515705092167</v>
      </c>
      <c r="E59" s="9">
        <v>109</v>
      </c>
      <c r="F59" s="9">
        <v>141</v>
      </c>
      <c r="G59" s="9">
        <v>114</v>
      </c>
      <c r="H59" s="9">
        <v>136</v>
      </c>
      <c r="I59" s="22"/>
    </row>
    <row r="60" spans="1:9" ht="16.5" customHeight="1" x14ac:dyDescent="0.2">
      <c r="B60" s="3" t="s">
        <v>38</v>
      </c>
      <c r="C60" s="11">
        <f t="shared" si="3"/>
        <v>49</v>
      </c>
      <c r="D60" s="8">
        <f t="shared" si="2"/>
        <v>3.2408907819806473E-2</v>
      </c>
      <c r="E60" s="9">
        <v>22</v>
      </c>
      <c r="F60" s="9">
        <v>27</v>
      </c>
      <c r="G60" s="9">
        <v>18</v>
      </c>
      <c r="H60" s="9">
        <v>31</v>
      </c>
      <c r="I60" s="22"/>
    </row>
    <row r="61" spans="1:9" ht="13.5" customHeight="1" x14ac:dyDescent="0.2">
      <c r="A61" s="18"/>
      <c r="B61" s="19"/>
      <c r="C61" s="4"/>
      <c r="D61" s="5"/>
      <c r="E61" s="4"/>
      <c r="F61" s="4"/>
      <c r="G61" s="6"/>
      <c r="H61" s="6"/>
    </row>
    <row r="62" spans="1:9" ht="9.1999999999999993" customHeight="1" x14ac:dyDescent="0.2">
      <c r="B62" s="7"/>
      <c r="C62" s="1"/>
      <c r="D62" s="1"/>
      <c r="E62" s="1"/>
      <c r="F62" s="1"/>
      <c r="G62" s="1"/>
      <c r="H62" s="7"/>
    </row>
    <row r="63" spans="1:9" ht="15" customHeight="1" x14ac:dyDescent="0.2">
      <c r="A63" s="28" t="s">
        <v>53</v>
      </c>
      <c r="B63" s="28"/>
      <c r="C63" s="28"/>
      <c r="D63" s="28"/>
      <c r="E63" s="28"/>
      <c r="F63" s="28"/>
      <c r="G63" s="28"/>
      <c r="H63" s="28"/>
    </row>
    <row r="64" spans="1:9" ht="15" customHeight="1" x14ac:dyDescent="0.2">
      <c r="A64" s="33" t="s">
        <v>51</v>
      </c>
      <c r="B64" s="33"/>
      <c r="C64" s="33"/>
      <c r="D64" s="33"/>
      <c r="E64" s="33"/>
      <c r="F64" s="33"/>
      <c r="G64" s="33"/>
      <c r="H64" s="33"/>
    </row>
    <row r="65" spans="1:8" ht="15" customHeight="1" x14ac:dyDescent="0.2">
      <c r="A65" s="28" t="s">
        <v>50</v>
      </c>
      <c r="B65" s="28"/>
      <c r="C65" s="28"/>
      <c r="D65" s="28"/>
      <c r="E65" s="28"/>
      <c r="F65" s="28"/>
      <c r="G65" s="28"/>
      <c r="H65" s="28"/>
    </row>
    <row r="66" spans="1:8" ht="15" customHeight="1" x14ac:dyDescent="0.2">
      <c r="A66" s="23" t="s">
        <v>54</v>
      </c>
      <c r="B66" s="21"/>
      <c r="C66" s="21"/>
      <c r="D66" s="21"/>
      <c r="E66" s="21"/>
      <c r="F66" s="21"/>
      <c r="G66" s="21"/>
      <c r="H66" s="21"/>
    </row>
    <row r="67" spans="1:8" ht="15" customHeight="1" x14ac:dyDescent="0.2">
      <c r="A67" s="23" t="s">
        <v>59</v>
      </c>
      <c r="B67" s="27"/>
      <c r="C67" s="27"/>
      <c r="D67" s="27"/>
      <c r="E67" s="27"/>
      <c r="F67" s="27"/>
      <c r="G67" s="27"/>
      <c r="H67" s="27"/>
    </row>
    <row r="68" spans="1:8" ht="15" customHeight="1" x14ac:dyDescent="0.2">
      <c r="A68" s="25" t="s">
        <v>61</v>
      </c>
      <c r="B68" s="25"/>
      <c r="C68" s="25"/>
      <c r="D68" s="25"/>
      <c r="E68" s="25"/>
      <c r="F68" s="25"/>
      <c r="G68" s="26"/>
    </row>
    <row r="70" spans="1:8" x14ac:dyDescent="0.2">
      <c r="D70" s="15"/>
    </row>
  </sheetData>
  <mergeCells count="18">
    <mergeCell ref="A1:H1"/>
    <mergeCell ref="A2:H2"/>
    <mergeCell ref="A4:B9"/>
    <mergeCell ref="F7:F9"/>
    <mergeCell ref="G7:G9"/>
    <mergeCell ref="C4:H4"/>
    <mergeCell ref="E5:F6"/>
    <mergeCell ref="G5:H6"/>
    <mergeCell ref="C5:C9"/>
    <mergeCell ref="A65:H65"/>
    <mergeCell ref="D5:D9"/>
    <mergeCell ref="E7:E9"/>
    <mergeCell ref="H7:H9"/>
    <mergeCell ref="A63:H63"/>
    <mergeCell ref="A64:H64"/>
    <mergeCell ref="A11:B11"/>
    <mergeCell ref="A55:B55"/>
    <mergeCell ref="A40:B40"/>
  </mergeCells>
  <printOptions horizontalCentered="1"/>
  <pageMargins left="0.74803149606299213" right="0.74803149606299213" top="0.98425196850393704" bottom="0.98425196850393704" header="0.31496062992125984" footer="0.31496062992125984"/>
  <pageSetup scale="84" orientation="portrait" r:id="rId1"/>
  <ignoredErrors>
    <ignoredError sqref="F36:H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44.</vt:lpstr>
      <vt:lpstr>'Cuadro 44.'!Títulos_a_imprimir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GRACIELA DE RIOS</cp:lastModifiedBy>
  <cp:lastPrinted>2026-07-10T16:16:46Z</cp:lastPrinted>
  <dcterms:created xsi:type="dcterms:W3CDTF">2018-03-26T19:28:54Z</dcterms:created>
  <dcterms:modified xsi:type="dcterms:W3CDTF">2026-08-17T20:17:44Z</dcterms:modified>
</cp:coreProperties>
</file>