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360" yWindow="60" windowWidth="11595" windowHeight="9120"/>
  </bookViews>
  <sheets>
    <sheet name=" 312-13" sheetId="2" r:id="rId1"/>
  </sheets>
  <definedNames>
    <definedName name="_xlnm.Print_Area" localSheetId="0">' 312-13'!$A$1:$M$19</definedName>
  </definedNames>
  <calcPr calcId="152511"/>
</workbook>
</file>

<file path=xl/calcChain.xml><?xml version="1.0" encoding="utf-8"?>
<calcChain xmlns="http://schemas.openxmlformats.org/spreadsheetml/2006/main">
  <c r="M6" i="2" l="1"/>
  <c r="M16" i="2" l="1"/>
  <c r="M15" i="2"/>
  <c r="E15" i="2"/>
  <c r="D15" i="2"/>
  <c r="I13" i="2"/>
  <c r="I12" i="2"/>
  <c r="D11" i="2"/>
  <c r="B11" i="2"/>
  <c r="C16" i="2"/>
  <c r="C6" i="2"/>
  <c r="B6" i="2"/>
  <c r="C13" i="2"/>
  <c r="C12" i="2"/>
  <c r="C11" i="2"/>
  <c r="C15" i="2"/>
  <c r="B15" i="2"/>
  <c r="D8" i="2" l="1"/>
  <c r="D10" i="2"/>
  <c r="D12" i="2"/>
  <c r="D13" i="2"/>
  <c r="D14" i="2"/>
  <c r="D16" i="2"/>
  <c r="C8" i="2"/>
  <c r="C10" i="2"/>
  <c r="C14" i="2"/>
  <c r="B8" i="2"/>
  <c r="B10" i="2"/>
  <c r="B12" i="2"/>
  <c r="B13" i="2"/>
  <c r="B14" i="2"/>
  <c r="B16" i="2"/>
  <c r="L6" i="2" l="1"/>
  <c r="K6" i="2"/>
  <c r="J6" i="2"/>
  <c r="H6" i="2"/>
  <c r="G6" i="2"/>
  <c r="F6" i="2"/>
  <c r="D6" i="2"/>
  <c r="E8" i="2"/>
  <c r="E6" i="2" l="1"/>
  <c r="M14" i="2"/>
  <c r="M13" i="2"/>
  <c r="M12" i="2"/>
  <c r="M11" i="2"/>
  <c r="M10" i="2"/>
  <c r="M8" i="2"/>
  <c r="I16" i="2"/>
  <c r="I14" i="2"/>
  <c r="I10" i="2"/>
  <c r="I8" i="2"/>
  <c r="E16" i="2"/>
  <c r="E14" i="2"/>
  <c r="E13" i="2"/>
  <c r="E12" i="2"/>
  <c r="E11" i="2"/>
  <c r="E10" i="2"/>
  <c r="I6" i="2" l="1"/>
</calcChain>
</file>

<file path=xl/sharedStrings.xml><?xml version="1.0" encoding="utf-8"?>
<sst xmlns="http://schemas.openxmlformats.org/spreadsheetml/2006/main" count="83" uniqueCount="26">
  <si>
    <t>Total</t>
  </si>
  <si>
    <t>Bajo riego</t>
  </si>
  <si>
    <t>En secano</t>
  </si>
  <si>
    <t>Arroz</t>
  </si>
  <si>
    <t>Rendi-miento</t>
  </si>
  <si>
    <t>Provincia y comarca                 indígena</t>
  </si>
  <si>
    <t>0  Cuando la cantidad es menor a la mitad de la unidad o fracción decimal adoptada para la expresión del dato.</t>
  </si>
  <si>
    <t>Sem- brada</t>
  </si>
  <si>
    <t xml:space="preserve"> -  Cantidad nula o cero.</t>
  </si>
  <si>
    <t>Perdida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</si>
  <si>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</si>
  <si>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</si>
  <si>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</si>
  <si>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</si>
  <si>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</si>
  <si>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</si>
  <si>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</si>
  <si>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</si>
  <si>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</si>
  <si>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</si>
  <si>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</si>
  <si>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</si>
  <si>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</si>
  <si>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Superficie (en hectáreas)</t>
  </si>
  <si>
    <t>Cosecha (en quintales en cáscara)</t>
  </si>
  <si>
    <t>Cuadro 13.  SUPERFICIE SEMBRADA, PERDIDA, COSECHA Y RENDIMIENTO DE ARROZ BAJO MECANIZACIÓN EN LA REPÚBLICA, POR USO 
O NO DE RIEGO, SEGÚN PROVINCIA Y COMARCA INDÍGENA:  AÑO AGRÍCOLA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</si>
</sst>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164" fontId="3" fillId="0" borderId="7" xfId="0" applyNumberFormat="1" applyFont="1" applyFill="1" applyBorder="1" applyAlignment="1" applyProtection="1">
      <alignment horizontal="right" vertical="center"/>
    </xf>
    <xf numFmtId="0" fontId="2" fillId="0" borderId="8" xfId="0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0" fontId="2" fillId="0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3" fontId="3" fillId="0" borderId="0" xfId="0" applyNumberFormat="1" applyFont="1" applyFill="1" applyBorder="1" applyProtection="1"/>
    <xf numFmtId="49" fontId="3" fillId="0" borderId="0" xfId="0" applyNumberFormat="1" applyFont="1" applyFill="1" applyBorder="1" applyAlignment="1" applyProtection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/>
    </xf>
    <xf numFmtId="164" fontId="5" fillId="0" borderId="2" xfId="0" applyNumberFormat="1" applyFont="1" applyFill="1" applyBorder="1" applyAlignment="1" applyProtection="1">
      <alignment horizontal="right" vertical="center"/>
    </xf>
    <xf numFmtId="164" fontId="5" fillId="0" borderId="3" xfId="0" applyNumberFormat="1" applyFont="1" applyFill="1" applyBorder="1" applyAlignment="1" applyProtection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164" fontId="3" fillId="0" borderId="10" xfId="0" applyNumberFormat="1" applyFont="1" applyFill="1" applyBorder="1" applyAlignment="1" applyProtection="1">
      <alignment horizontal="right" vertical="center"/>
    </xf>
    <xf numFmtId="164" fontId="3" fillId="0" borderId="11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/>
    <xf numFmtId="0" fontId="2" fillId="0" borderId="0" xfId="0" applyFont="1" applyFill="1" applyAlignment="1" applyProtection="1">
      <alignment horizontal="left"/>
    </xf>
    <xf numFmtId="3" fontId="3" fillId="0" borderId="0" xfId="0" applyNumberFormat="1" applyFont="1" applyFill="1" applyBorder="1" applyAlignment="1" applyProtection="1"/>
    <xf numFmtId="0" fontId="2" fillId="0" borderId="0" xfId="0" applyFont="1" applyFill="1" applyAlignment="1"/>
    <xf numFmtId="0" fontId="2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Continuous" vertical="top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30"/>
  <sheetViews>
    <sheetView showGridLines="0" tabSelected="1" zoomScaleNormal="100" workbookViewId="0">
      <selection activeCell="B4" sqref="B4:C4"/>
    </sheetView>
  </sheetViews>
  <sheetFormatPr baseColWidth="10" defaultRowHeight="12.75" x14ac:dyDescent="0.2"/>
  <cols>
    <col min="1" max="1" width="20.7109375" style="11" customWidth="1"/>
    <col min="2" max="2" width="9.42578125" style="11" customWidth="1"/>
    <col min="3" max="3" width="8.85546875" style="11" customWidth="1"/>
    <col min="4" max="4" width="11.7109375" style="11" customWidth="1"/>
    <col min="5" max="5" width="8.42578125" style="11" customWidth="1"/>
    <col min="6" max="6" width="9.42578125" style="11" customWidth="1"/>
    <col min="7" max="7" width="8.5703125" style="11" customWidth="1"/>
    <col min="8" max="8" width="11.7109375" style="11" customWidth="1"/>
    <col min="9" max="9" width="8.42578125" style="11" customWidth="1"/>
    <col min="10" max="10" width="9.42578125" style="11" customWidth="1"/>
    <col min="11" max="11" width="8.5703125" style="11" customWidth="1"/>
    <col min="12" max="12" width="11.7109375" style="11" customWidth="1"/>
    <col min="13" max="13" width="8.42578125" style="11" customWidth="1"/>
    <col min="14" max="14" width="11.42578125" style="10"/>
    <col min="15" max="16384" width="11.42578125" style="11"/>
  </cols>
  <sheetData>
    <row r="1" spans="1:27" s="16" customFormat="1" ht="60" customHeight="1" x14ac:dyDescent="0.2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5"/>
    </row>
    <row r="2" spans="1:27" ht="26.1" customHeight="1" x14ac:dyDescent="0.2">
      <c r="A2" s="35" t="s">
        <v>5</v>
      </c>
      <c r="B2" s="33" t="s">
        <v>3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27" ht="26.1" customHeight="1" x14ac:dyDescent="0.2">
      <c r="A3" s="36"/>
      <c r="B3" s="33" t="s">
        <v>0</v>
      </c>
      <c r="C3" s="34"/>
      <c r="D3" s="34"/>
      <c r="E3" s="34"/>
      <c r="F3" s="33" t="s">
        <v>1</v>
      </c>
      <c r="G3" s="34"/>
      <c r="H3" s="34"/>
      <c r="I3" s="34"/>
      <c r="J3" s="33" t="s">
        <v>2</v>
      </c>
      <c r="K3" s="34"/>
      <c r="L3" s="34"/>
      <c r="M3" s="34"/>
    </row>
    <row r="4" spans="1:27" ht="35.1" customHeight="1" x14ac:dyDescent="0.2">
      <c r="A4" s="36"/>
      <c r="B4" s="40" t="s">
        <v>23</v>
      </c>
      <c r="C4" s="39"/>
      <c r="D4" s="39" t="s">
        <v>24</v>
      </c>
      <c r="E4" s="39" t="s">
        <v>4</v>
      </c>
      <c r="F4" s="39" t="s">
        <v>23</v>
      </c>
      <c r="G4" s="39"/>
      <c r="H4" s="39" t="s">
        <v>24</v>
      </c>
      <c r="I4" s="39" t="s">
        <v>4</v>
      </c>
      <c r="J4" s="39" t="s">
        <v>23</v>
      </c>
      <c r="K4" s="39"/>
      <c r="L4" s="39" t="s">
        <v>24</v>
      </c>
      <c r="M4" s="38" t="s">
        <v>4</v>
      </c>
    </row>
    <row r="5" spans="1:27" ht="35.1" customHeight="1" x14ac:dyDescent="0.2">
      <c r="A5" s="37"/>
      <c r="B5" s="12" t="s">
        <v>7</v>
      </c>
      <c r="C5" s="13" t="s">
        <v>9</v>
      </c>
      <c r="D5" s="39"/>
      <c r="E5" s="39"/>
      <c r="F5" s="12" t="s">
        <v>7</v>
      </c>
      <c r="G5" s="19" t="s">
        <v>9</v>
      </c>
      <c r="H5" s="39"/>
      <c r="I5" s="39"/>
      <c r="J5" s="12" t="s">
        <v>7</v>
      </c>
      <c r="K5" s="19" t="s">
        <v>9</v>
      </c>
      <c r="L5" s="39"/>
      <c r="M5" s="38"/>
    </row>
    <row r="6" spans="1:27" ht="62.1" customHeight="1" x14ac:dyDescent="0.2">
      <c r="A6" s="31" t="s">
        <v>22</v>
      </c>
      <c r="B6" s="20">
        <f>SUM(B7:B17)</f>
        <v>70340</v>
      </c>
      <c r="C6" s="20">
        <f>SUM(C7:C17)</f>
        <v>2300</v>
      </c>
      <c r="D6" s="20">
        <f>SUM(D7:D17)</f>
        <v>6833200</v>
      </c>
      <c r="E6" s="21">
        <f t="shared" ref="E6:E16" si="0">D6/(B6-C6)</f>
        <v>100.42915931804821</v>
      </c>
      <c r="F6" s="20">
        <f>SUM(F7:F17)</f>
        <v>9090</v>
      </c>
      <c r="G6" s="20">
        <f>SUM(G7:G17)</f>
        <v>10</v>
      </c>
      <c r="H6" s="20">
        <f>SUM(H7:H17)</f>
        <v>1153300</v>
      </c>
      <c r="I6" s="21">
        <f>H6/(F6-G6)</f>
        <v>127.01541850220265</v>
      </c>
      <c r="J6" s="20">
        <f>SUM(J7:J17)</f>
        <v>61250</v>
      </c>
      <c r="K6" s="20">
        <f>SUM(K7:K17)</f>
        <v>2290</v>
      </c>
      <c r="L6" s="20">
        <f>SUM(L7:L17)</f>
        <v>5679900</v>
      </c>
      <c r="M6" s="22">
        <f>L6/(J6-K6)</f>
        <v>96.334803256445042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62.1" customHeight="1" x14ac:dyDescent="0.2">
      <c r="A7" s="6" t="s">
        <v>10</v>
      </c>
      <c r="B7" s="3" t="s">
        <v>21</v>
      </c>
      <c r="C7" s="3" t="s">
        <v>21</v>
      </c>
      <c r="D7" s="3" t="s">
        <v>21</v>
      </c>
      <c r="E7" s="3" t="s">
        <v>21</v>
      </c>
      <c r="F7" s="4" t="s">
        <v>21</v>
      </c>
      <c r="G7" s="4" t="s">
        <v>21</v>
      </c>
      <c r="H7" s="4" t="s">
        <v>21</v>
      </c>
      <c r="I7" s="3" t="s">
        <v>21</v>
      </c>
      <c r="J7" s="3" t="s">
        <v>21</v>
      </c>
      <c r="K7" s="3" t="s">
        <v>21</v>
      </c>
      <c r="L7" s="3" t="s">
        <v>21</v>
      </c>
      <c r="M7" s="5" t="s">
        <v>21</v>
      </c>
      <c r="N7" s="14"/>
      <c r="O7" s="14"/>
      <c r="P7" s="1"/>
      <c r="Q7" s="1"/>
      <c r="R7" s="1"/>
    </row>
    <row r="8" spans="1:27" ht="62.1" customHeight="1" x14ac:dyDescent="0.2">
      <c r="A8" s="6" t="s">
        <v>11</v>
      </c>
      <c r="B8" s="4">
        <f t="shared" ref="B8:B16" si="1">F8+J8</f>
        <v>9770</v>
      </c>
      <c r="C8" s="4">
        <f t="shared" ref="C8:C14" si="2">G8+K8</f>
        <v>220</v>
      </c>
      <c r="D8" s="4">
        <f t="shared" ref="D8:D16" si="3">H8+L8</f>
        <v>1021100</v>
      </c>
      <c r="E8" s="3">
        <f t="shared" si="0"/>
        <v>106.92146596858639</v>
      </c>
      <c r="F8" s="4">
        <v>6190</v>
      </c>
      <c r="G8" s="4">
        <v>0</v>
      </c>
      <c r="H8" s="4">
        <v>783100</v>
      </c>
      <c r="I8" s="3">
        <f>H8/(F8-G8)</f>
        <v>126.51050080775444</v>
      </c>
      <c r="J8" s="2">
        <v>3580</v>
      </c>
      <c r="K8" s="2">
        <v>220</v>
      </c>
      <c r="L8" s="2">
        <v>238000</v>
      </c>
      <c r="M8" s="5">
        <f t="shared" ref="M8:M14" si="4">L8/(J8-K8)</f>
        <v>70.833333333333329</v>
      </c>
      <c r="N8" s="14"/>
      <c r="O8" s="14"/>
      <c r="P8" s="1"/>
      <c r="Q8" s="1"/>
      <c r="R8" s="1"/>
    </row>
    <row r="9" spans="1:27" ht="62.1" customHeight="1" x14ac:dyDescent="0.2">
      <c r="A9" s="6" t="s">
        <v>12</v>
      </c>
      <c r="B9" s="3" t="s">
        <v>21</v>
      </c>
      <c r="C9" s="3" t="s">
        <v>21</v>
      </c>
      <c r="D9" s="3" t="s">
        <v>21</v>
      </c>
      <c r="E9" s="3" t="s">
        <v>21</v>
      </c>
      <c r="F9" s="4" t="s">
        <v>21</v>
      </c>
      <c r="G9" s="4" t="s">
        <v>21</v>
      </c>
      <c r="H9" s="4" t="s">
        <v>21</v>
      </c>
      <c r="I9" s="3" t="s">
        <v>21</v>
      </c>
      <c r="J9" s="3" t="s">
        <v>21</v>
      </c>
      <c r="K9" s="3" t="s">
        <v>21</v>
      </c>
      <c r="L9" s="3" t="s">
        <v>21</v>
      </c>
      <c r="M9" s="5" t="s">
        <v>21</v>
      </c>
      <c r="N9" s="14"/>
      <c r="O9" s="14"/>
      <c r="P9" s="1"/>
      <c r="Q9" s="1"/>
      <c r="R9" s="1"/>
    </row>
    <row r="10" spans="1:27" ht="62.1" customHeight="1" x14ac:dyDescent="0.2">
      <c r="A10" s="6" t="s">
        <v>13</v>
      </c>
      <c r="B10" s="4">
        <f t="shared" si="1"/>
        <v>20300</v>
      </c>
      <c r="C10" s="4">
        <f t="shared" si="2"/>
        <v>360</v>
      </c>
      <c r="D10" s="4">
        <f t="shared" si="3"/>
        <v>2119200</v>
      </c>
      <c r="E10" s="3">
        <f t="shared" si="0"/>
        <v>106.27883650952859</v>
      </c>
      <c r="F10" s="4">
        <v>1640</v>
      </c>
      <c r="G10" s="4">
        <v>0</v>
      </c>
      <c r="H10" s="4">
        <v>225000</v>
      </c>
      <c r="I10" s="3">
        <f>H10/(F10-G10)</f>
        <v>137.19512195121951</v>
      </c>
      <c r="J10" s="2">
        <v>18660</v>
      </c>
      <c r="K10" s="2">
        <v>360</v>
      </c>
      <c r="L10" s="2">
        <v>1894200</v>
      </c>
      <c r="M10" s="5">
        <f t="shared" si="4"/>
        <v>103.50819672131148</v>
      </c>
      <c r="N10" s="14"/>
      <c r="O10" s="14"/>
      <c r="P10" s="1"/>
      <c r="Q10" s="1"/>
      <c r="R10" s="1"/>
    </row>
    <row r="11" spans="1:27" ht="62.1" customHeight="1" x14ac:dyDescent="0.2">
      <c r="A11" s="6" t="s">
        <v>14</v>
      </c>
      <c r="B11" s="4">
        <f>+J11</f>
        <v>4590</v>
      </c>
      <c r="C11" s="4">
        <f>K11</f>
        <v>130</v>
      </c>
      <c r="D11" s="4">
        <f>L11</f>
        <v>438000</v>
      </c>
      <c r="E11" s="3">
        <f t="shared" si="0"/>
        <v>98.206278026905835</v>
      </c>
      <c r="F11" s="4" t="s">
        <v>21</v>
      </c>
      <c r="G11" s="4" t="s">
        <v>21</v>
      </c>
      <c r="H11" s="4" t="s">
        <v>21</v>
      </c>
      <c r="I11" s="3" t="s">
        <v>21</v>
      </c>
      <c r="J11" s="2">
        <v>4590</v>
      </c>
      <c r="K11" s="2">
        <v>130</v>
      </c>
      <c r="L11" s="2">
        <v>438000</v>
      </c>
      <c r="M11" s="5">
        <f t="shared" si="4"/>
        <v>98.206278026905835</v>
      </c>
      <c r="N11" s="14"/>
      <c r="O11" s="14"/>
      <c r="P11" s="1"/>
      <c r="Q11" s="1"/>
      <c r="R11" s="1"/>
    </row>
    <row r="12" spans="1:27" ht="62.1" customHeight="1" x14ac:dyDescent="0.2">
      <c r="A12" s="6" t="s">
        <v>15</v>
      </c>
      <c r="B12" s="4">
        <f t="shared" si="1"/>
        <v>1990</v>
      </c>
      <c r="C12" s="4">
        <f>K12</f>
        <v>40</v>
      </c>
      <c r="D12" s="4">
        <f t="shared" si="3"/>
        <v>209800</v>
      </c>
      <c r="E12" s="3">
        <f t="shared" si="0"/>
        <v>107.58974358974359</v>
      </c>
      <c r="F12" s="4">
        <v>910</v>
      </c>
      <c r="G12" s="4" t="s">
        <v>21</v>
      </c>
      <c r="H12" s="4">
        <v>111000</v>
      </c>
      <c r="I12" s="3">
        <f>H12/(F12)</f>
        <v>121.97802197802197</v>
      </c>
      <c r="J12" s="2">
        <v>1080</v>
      </c>
      <c r="K12" s="2">
        <v>40</v>
      </c>
      <c r="L12" s="2">
        <v>98800</v>
      </c>
      <c r="M12" s="5">
        <f t="shared" si="4"/>
        <v>95</v>
      </c>
      <c r="N12" s="14"/>
      <c r="O12" s="14"/>
      <c r="P12" s="1"/>
      <c r="Q12" s="1"/>
      <c r="R12" s="1"/>
    </row>
    <row r="13" spans="1:27" ht="62.1" customHeight="1" x14ac:dyDescent="0.2">
      <c r="A13" s="6" t="s">
        <v>16</v>
      </c>
      <c r="B13" s="4">
        <f t="shared" si="1"/>
        <v>10880</v>
      </c>
      <c r="C13" s="4">
        <f>K13</f>
        <v>370</v>
      </c>
      <c r="D13" s="4">
        <f t="shared" si="3"/>
        <v>1005400</v>
      </c>
      <c r="E13" s="3">
        <f t="shared" si="0"/>
        <v>95.661274976213136</v>
      </c>
      <c r="F13" s="4">
        <v>10</v>
      </c>
      <c r="G13" s="4" t="s">
        <v>21</v>
      </c>
      <c r="H13" s="4">
        <v>100</v>
      </c>
      <c r="I13" s="3">
        <f>H13/(F13)</f>
        <v>10</v>
      </c>
      <c r="J13" s="2">
        <v>10870</v>
      </c>
      <c r="K13" s="2">
        <v>370</v>
      </c>
      <c r="L13" s="2">
        <v>1005300</v>
      </c>
      <c r="M13" s="5">
        <f t="shared" si="4"/>
        <v>95.742857142857147</v>
      </c>
      <c r="N13" s="14"/>
      <c r="O13" s="14"/>
      <c r="P13" s="1"/>
      <c r="Q13" s="1"/>
      <c r="R13" s="1"/>
    </row>
    <row r="14" spans="1:27" ht="62.1" customHeight="1" x14ac:dyDescent="0.2">
      <c r="A14" s="6" t="s">
        <v>17</v>
      </c>
      <c r="B14" s="4">
        <f t="shared" si="1"/>
        <v>10920</v>
      </c>
      <c r="C14" s="4">
        <f t="shared" si="2"/>
        <v>820</v>
      </c>
      <c r="D14" s="4">
        <f t="shared" si="3"/>
        <v>848600</v>
      </c>
      <c r="E14" s="3">
        <f t="shared" si="0"/>
        <v>84.019801980198025</v>
      </c>
      <c r="F14" s="4">
        <v>300</v>
      </c>
      <c r="G14" s="4">
        <v>10</v>
      </c>
      <c r="H14" s="4">
        <v>29300</v>
      </c>
      <c r="I14" s="3">
        <f>H14/(F14-G14)</f>
        <v>101.03448275862068</v>
      </c>
      <c r="J14" s="2">
        <v>10620</v>
      </c>
      <c r="K14" s="2">
        <v>810</v>
      </c>
      <c r="L14" s="2">
        <v>819300</v>
      </c>
      <c r="M14" s="5">
        <f t="shared" si="4"/>
        <v>83.51681957186544</v>
      </c>
      <c r="N14" s="14"/>
      <c r="O14" s="14"/>
      <c r="P14" s="1"/>
      <c r="Q14" s="1"/>
      <c r="R14" s="1"/>
    </row>
    <row r="15" spans="1:27" ht="62.1" customHeight="1" x14ac:dyDescent="0.2">
      <c r="A15" s="6" t="s">
        <v>18</v>
      </c>
      <c r="B15" s="4">
        <f>+J15</f>
        <v>90</v>
      </c>
      <c r="C15" s="4" t="str">
        <f>+K15</f>
        <v>-</v>
      </c>
      <c r="D15" s="4">
        <f>+L15</f>
        <v>7700</v>
      </c>
      <c r="E15" s="3">
        <f>D15/(B15)</f>
        <v>85.555555555555557</v>
      </c>
      <c r="F15" s="4" t="s">
        <v>21</v>
      </c>
      <c r="G15" s="4" t="s">
        <v>21</v>
      </c>
      <c r="H15" s="4" t="s">
        <v>21</v>
      </c>
      <c r="I15" s="3" t="s">
        <v>21</v>
      </c>
      <c r="J15" s="2">
        <v>90</v>
      </c>
      <c r="K15" s="4" t="s">
        <v>21</v>
      </c>
      <c r="L15" s="2">
        <v>7700</v>
      </c>
      <c r="M15" s="5">
        <f>L15/(J15)</f>
        <v>85.555555555555557</v>
      </c>
      <c r="N15" s="14"/>
      <c r="O15" s="14"/>
      <c r="P15" s="1"/>
      <c r="Q15" s="1"/>
      <c r="R15" s="1"/>
    </row>
    <row r="16" spans="1:27" ht="62.1" customHeight="1" x14ac:dyDescent="0.2">
      <c r="A16" s="6" t="s">
        <v>19</v>
      </c>
      <c r="B16" s="4">
        <f t="shared" si="1"/>
        <v>11800</v>
      </c>
      <c r="C16" s="4">
        <f>+K16</f>
        <v>360</v>
      </c>
      <c r="D16" s="4">
        <f t="shared" si="3"/>
        <v>1183400</v>
      </c>
      <c r="E16" s="3">
        <f t="shared" si="0"/>
        <v>103.44405594405595</v>
      </c>
      <c r="F16" s="4">
        <v>40</v>
      </c>
      <c r="G16" s="4" t="s">
        <v>21</v>
      </c>
      <c r="H16" s="4">
        <v>4800</v>
      </c>
      <c r="I16" s="3">
        <f>H16/(F16)</f>
        <v>120</v>
      </c>
      <c r="J16" s="2">
        <v>11760</v>
      </c>
      <c r="K16" s="2">
        <v>360</v>
      </c>
      <c r="L16" s="2">
        <v>1178600</v>
      </c>
      <c r="M16" s="5">
        <f>L16/(J16-K16)</f>
        <v>103.3859649122807</v>
      </c>
      <c r="N16" s="14"/>
      <c r="O16" s="14"/>
      <c r="P16" s="1"/>
      <c r="Q16" s="1"/>
      <c r="R16" s="1"/>
    </row>
    <row r="17" spans="1:18" ht="62.1" customHeight="1" x14ac:dyDescent="0.2">
      <c r="A17" s="23" t="s">
        <v>20</v>
      </c>
      <c r="B17" s="7" t="s">
        <v>21</v>
      </c>
      <c r="C17" s="7" t="s">
        <v>21</v>
      </c>
      <c r="D17" s="7" t="s">
        <v>21</v>
      </c>
      <c r="E17" s="24" t="s">
        <v>21</v>
      </c>
      <c r="F17" s="7" t="s">
        <v>21</v>
      </c>
      <c r="G17" s="7" t="s">
        <v>21</v>
      </c>
      <c r="H17" s="7" t="s">
        <v>21</v>
      </c>
      <c r="I17" s="24" t="s">
        <v>21</v>
      </c>
      <c r="J17" s="7" t="s">
        <v>21</v>
      </c>
      <c r="K17" s="7" t="s">
        <v>21</v>
      </c>
      <c r="L17" s="7" t="s">
        <v>21</v>
      </c>
      <c r="M17" s="25" t="s">
        <v>21</v>
      </c>
      <c r="N17" s="14"/>
      <c r="O17" s="14"/>
      <c r="P17" s="1"/>
      <c r="Q17" s="1"/>
      <c r="R17" s="1"/>
    </row>
    <row r="18" spans="1:18" s="29" customFormat="1" ht="15" customHeight="1" x14ac:dyDescent="0.2">
      <c r="A18" s="26" t="s">
        <v>8</v>
      </c>
      <c r="B18" s="28"/>
      <c r="C18" s="28"/>
      <c r="D18" s="28"/>
      <c r="E18" s="18"/>
      <c r="N18" s="30"/>
    </row>
    <row r="19" spans="1:18" s="29" customFormat="1" ht="15" customHeight="1" x14ac:dyDescent="0.2">
      <c r="A19" s="27" t="s">
        <v>6</v>
      </c>
      <c r="B19" s="28"/>
      <c r="C19" s="28"/>
      <c r="D19" s="28"/>
      <c r="E19" s="18"/>
      <c r="N19" s="30"/>
    </row>
    <row r="20" spans="1:18" x14ac:dyDescent="0.2">
      <c r="A20" s="1"/>
      <c r="B20" s="8"/>
      <c r="C20" s="8"/>
      <c r="D20" s="8"/>
      <c r="E20" s="9"/>
      <c r="F20" s="1"/>
      <c r="G20" s="1"/>
      <c r="H20" s="1"/>
      <c r="I20" s="1"/>
      <c r="J20" s="1"/>
      <c r="K20" s="1"/>
      <c r="L20" s="1"/>
      <c r="M20" s="1"/>
    </row>
    <row r="21" spans="1:18" x14ac:dyDescent="0.2">
      <c r="A21" s="1"/>
      <c r="B21" s="8"/>
      <c r="C21" s="8"/>
      <c r="D21" s="8"/>
      <c r="E21" s="9"/>
      <c r="F21" s="1"/>
      <c r="G21" s="1"/>
      <c r="H21" s="1"/>
      <c r="I21" s="1"/>
      <c r="J21" s="1"/>
      <c r="K21" s="1"/>
      <c r="L21" s="1"/>
      <c r="M21" s="1"/>
    </row>
    <row r="22" spans="1:18" x14ac:dyDescent="0.2">
      <c r="B22" s="17"/>
      <c r="C22" s="17"/>
      <c r="D22" s="17"/>
      <c r="E22" s="18"/>
    </row>
    <row r="23" spans="1:18" x14ac:dyDescent="0.2">
      <c r="B23" s="17"/>
      <c r="C23" s="17"/>
      <c r="D23" s="17"/>
      <c r="E23" s="18"/>
    </row>
    <row r="24" spans="1:18" x14ac:dyDescent="0.2">
      <c r="B24" s="17"/>
      <c r="C24" s="17"/>
      <c r="D24" s="17"/>
      <c r="E24" s="18"/>
    </row>
    <row r="25" spans="1:18" x14ac:dyDescent="0.2">
      <c r="B25" s="17"/>
      <c r="C25" s="17"/>
      <c r="D25" s="17"/>
      <c r="E25" s="18"/>
    </row>
    <row r="26" spans="1:18" x14ac:dyDescent="0.2">
      <c r="B26" s="17"/>
      <c r="C26" s="17"/>
      <c r="D26" s="17"/>
      <c r="E26" s="18"/>
    </row>
    <row r="27" spans="1:18" x14ac:dyDescent="0.2">
      <c r="B27" s="17"/>
      <c r="C27" s="17"/>
      <c r="D27" s="17"/>
      <c r="E27" s="18"/>
    </row>
    <row r="28" spans="1:18" x14ac:dyDescent="0.2">
      <c r="A28" s="10"/>
      <c r="B28" s="17"/>
      <c r="C28" s="17"/>
      <c r="D28" s="17"/>
      <c r="E28" s="18"/>
      <c r="F28" s="10"/>
    </row>
    <row r="29" spans="1:18" x14ac:dyDescent="0.2">
      <c r="A29" s="10"/>
      <c r="B29" s="17"/>
      <c r="C29" s="17"/>
      <c r="D29" s="17"/>
      <c r="E29" s="18"/>
      <c r="F29" s="10"/>
    </row>
    <row r="30" spans="1:18" x14ac:dyDescent="0.2">
      <c r="A30" s="10"/>
      <c r="B30" s="10"/>
      <c r="C30" s="10"/>
      <c r="D30" s="10"/>
      <c r="E30" s="10"/>
      <c r="F30" s="10"/>
    </row>
  </sheetData>
  <sheetProtection selectLockedCells="1"/>
  <mergeCells count="10">
    <mergeCell ref="A2:A5"/>
    <mergeCell ref="M4:M5"/>
    <mergeCell ref="H4:H5"/>
    <mergeCell ref="I4:I5"/>
    <mergeCell ref="J4:K4"/>
    <mergeCell ref="L4:L5"/>
    <mergeCell ref="B4:C4"/>
    <mergeCell ref="D4:D5"/>
    <mergeCell ref="E4:E5"/>
    <mergeCell ref="F4:G4"/>
  </mergeCells>
  <phoneticPr fontId="1" type="noConversion"/>
  <printOptions horizontalCentered="1"/>
  <pageMargins left="0.74803149606299213" right="0.74803149606299213" top="0.98425196850393704" bottom="0.98425196850393704" header="0" footer="0"/>
  <pageSetup scale="67" orientation="portrait" horizontalDpi="200" verticalDpi="200" r:id="rId1"/>
  <headerFooter alignWithMargins="0"/>
  <ignoredErrors>
    <ignoredError sqref="C15 C12:C13 B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312-13</vt:lpstr>
      <vt:lpstr>' 312-13'!Área_de_impresión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aramirez</dc:creator>
  <cp:lastModifiedBy>TEOFILO GONZALEZ</cp:lastModifiedBy>
  <cp:lastPrinted>2019-11-19T15:33:49Z</cp:lastPrinted>
  <dcterms:created xsi:type="dcterms:W3CDTF">2006-05-20T18:28:54Z</dcterms:created>
  <dcterms:modified xsi:type="dcterms:W3CDTF">2019-12-27T15:18:05Z</dcterms:modified>
</cp:coreProperties>
</file>