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03" sheetId="7" r:id="rId1"/>
  </sheets>
  <definedNames>
    <definedName name="_xlnm.Print_Titles" localSheetId="0">'451-03'!$1:$6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7" l="1"/>
  <c r="F25" i="7" l="1"/>
  <c r="G25" i="7"/>
  <c r="H25" i="7"/>
  <c r="I25" i="7"/>
  <c r="D25" i="7" s="1"/>
  <c r="E25" i="7"/>
  <c r="F24" i="7"/>
  <c r="G24" i="7"/>
  <c r="H24" i="7"/>
  <c r="I24" i="7"/>
  <c r="E24" i="7"/>
  <c r="F23" i="7"/>
  <c r="G23" i="7"/>
  <c r="H23" i="7"/>
  <c r="I23" i="7"/>
  <c r="E23" i="7"/>
  <c r="F22" i="7"/>
  <c r="G22" i="7"/>
  <c r="H22" i="7"/>
  <c r="I22" i="7"/>
  <c r="D22" i="7" s="1"/>
  <c r="E22" i="7"/>
  <c r="I20" i="7"/>
  <c r="I21" i="7"/>
  <c r="I19" i="7"/>
  <c r="H19" i="7"/>
  <c r="H20" i="7"/>
  <c r="H21" i="7"/>
  <c r="G19" i="7"/>
  <c r="G20" i="7"/>
  <c r="G21" i="7"/>
  <c r="F18" i="7"/>
  <c r="F19" i="7"/>
  <c r="F20" i="7"/>
  <c r="F21" i="7"/>
  <c r="E21" i="7"/>
  <c r="D21" i="7" s="1"/>
  <c r="E20" i="7"/>
  <c r="D20" i="7" s="1"/>
  <c r="E19" i="7"/>
  <c r="D19" i="7" s="1"/>
  <c r="G18" i="7"/>
  <c r="H18" i="7"/>
  <c r="I18" i="7"/>
  <c r="E18" i="7"/>
  <c r="F17" i="7"/>
  <c r="G17" i="7"/>
  <c r="H17" i="7"/>
  <c r="I17" i="7"/>
  <c r="E17" i="7"/>
  <c r="F16" i="7"/>
  <c r="G16" i="7"/>
  <c r="H16" i="7"/>
  <c r="I16" i="7"/>
  <c r="E16" i="7"/>
  <c r="F15" i="7"/>
  <c r="G15" i="7"/>
  <c r="H15" i="7"/>
  <c r="I15" i="7"/>
  <c r="E15" i="7"/>
  <c r="F14" i="7"/>
  <c r="G14" i="7"/>
  <c r="H14" i="7"/>
  <c r="I14" i="7"/>
  <c r="E14" i="7"/>
  <c r="F13" i="7"/>
  <c r="G13" i="7"/>
  <c r="H13" i="7"/>
  <c r="I13" i="7"/>
  <c r="E13" i="7"/>
  <c r="F12" i="7"/>
  <c r="G12" i="7"/>
  <c r="H12" i="7"/>
  <c r="I12" i="7"/>
  <c r="E12" i="7"/>
  <c r="F10" i="7"/>
  <c r="G10" i="7"/>
  <c r="H10" i="7"/>
  <c r="I10" i="7"/>
  <c r="E10" i="7"/>
  <c r="F9" i="7"/>
  <c r="F8" i="7" s="1"/>
  <c r="G9" i="7"/>
  <c r="G8" i="7" s="1"/>
  <c r="H9" i="7"/>
  <c r="I9" i="7"/>
  <c r="E9" i="7"/>
  <c r="E8" i="7" s="1"/>
  <c r="D9" i="7" l="1"/>
  <c r="D64" i="7" l="1"/>
  <c r="D63" i="7"/>
  <c r="D110" i="7" l="1"/>
  <c r="D149" i="7"/>
  <c r="D150" i="7"/>
  <c r="D151" i="7"/>
  <c r="D152" i="7"/>
  <c r="D153" i="7"/>
  <c r="D148" i="7"/>
  <c r="D23" i="7"/>
  <c r="D144" i="7" l="1"/>
  <c r="F146" i="7" l="1"/>
  <c r="G146" i="7"/>
  <c r="H146" i="7"/>
  <c r="I146" i="7"/>
  <c r="E143" i="7"/>
  <c r="F143" i="7"/>
  <c r="G143" i="7"/>
  <c r="H143" i="7"/>
  <c r="I143" i="7"/>
  <c r="E128" i="7"/>
  <c r="F128" i="7"/>
  <c r="G128" i="7"/>
  <c r="H128" i="7"/>
  <c r="I128" i="7"/>
  <c r="E117" i="7"/>
  <c r="F117" i="7"/>
  <c r="G117" i="7"/>
  <c r="H117" i="7"/>
  <c r="I117" i="7"/>
  <c r="D113" i="7"/>
  <c r="D100" i="7"/>
  <c r="D101" i="7"/>
  <c r="D102" i="7"/>
  <c r="D103" i="7"/>
  <c r="D104" i="7"/>
  <c r="D105" i="7"/>
  <c r="D106" i="7"/>
  <c r="D107" i="7"/>
  <c r="D108" i="7"/>
  <c r="D111" i="7"/>
  <c r="D112" i="7"/>
  <c r="D99" i="7"/>
  <c r="E98" i="7"/>
  <c r="F98" i="7"/>
  <c r="G98" i="7"/>
  <c r="H98" i="7"/>
  <c r="I98" i="7"/>
  <c r="E87" i="7"/>
  <c r="F87" i="7"/>
  <c r="G87" i="7"/>
  <c r="H87" i="7"/>
  <c r="I87" i="7"/>
  <c r="D81" i="7"/>
  <c r="D76" i="7"/>
  <c r="E75" i="7"/>
  <c r="F75" i="7"/>
  <c r="G75" i="7"/>
  <c r="H75" i="7"/>
  <c r="I75" i="7"/>
  <c r="D71" i="7"/>
  <c r="D72" i="7"/>
  <c r="D73" i="7"/>
  <c r="D74" i="7"/>
  <c r="D70" i="7"/>
  <c r="E69" i="7"/>
  <c r="F69" i="7"/>
  <c r="G69" i="7"/>
  <c r="H69" i="7"/>
  <c r="I69" i="7"/>
  <c r="D54" i="7"/>
  <c r="D55" i="7"/>
  <c r="D56" i="7"/>
  <c r="D57" i="7"/>
  <c r="D58" i="7"/>
  <c r="D59" i="7"/>
  <c r="D60" i="7"/>
  <c r="D61" i="7"/>
  <c r="D62" i="7"/>
  <c r="D65" i="7"/>
  <c r="D66" i="7"/>
  <c r="D67" i="7"/>
  <c r="D68" i="7"/>
  <c r="D53" i="7"/>
  <c r="E52" i="7"/>
  <c r="F52" i="7"/>
  <c r="G52" i="7"/>
  <c r="H52" i="7"/>
  <c r="I52" i="7"/>
  <c r="D43" i="7"/>
  <c r="D44" i="7"/>
  <c r="D45" i="7"/>
  <c r="D46" i="7"/>
  <c r="D47" i="7"/>
  <c r="D48" i="7"/>
  <c r="D49" i="7"/>
  <c r="D50" i="7"/>
  <c r="D51" i="7"/>
  <c r="D42" i="7"/>
  <c r="E41" i="7"/>
  <c r="F41" i="7"/>
  <c r="G41" i="7"/>
  <c r="H41" i="7"/>
  <c r="I41" i="7"/>
  <c r="D34" i="7"/>
  <c r="D35" i="7"/>
  <c r="D36" i="7"/>
  <c r="D37" i="7"/>
  <c r="D38" i="7"/>
  <c r="D39" i="7"/>
  <c r="D40" i="7"/>
  <c r="D33" i="7"/>
  <c r="E32" i="7"/>
  <c r="F32" i="7"/>
  <c r="G32" i="7"/>
  <c r="H32" i="7"/>
  <c r="I32" i="7"/>
  <c r="D29" i="7"/>
  <c r="D28" i="7"/>
  <c r="D27" i="7"/>
  <c r="E26" i="7"/>
  <c r="F26" i="7"/>
  <c r="G26" i="7"/>
  <c r="H26" i="7"/>
  <c r="I26" i="7"/>
  <c r="D10" i="7"/>
  <c r="D12" i="7"/>
  <c r="D13" i="7"/>
  <c r="D14" i="7"/>
  <c r="D15" i="7"/>
  <c r="D16" i="7"/>
  <c r="D17" i="7"/>
  <c r="D18" i="7"/>
  <c r="D24" i="7"/>
  <c r="H8" i="7"/>
  <c r="I8" i="7"/>
  <c r="D147" i="7"/>
  <c r="D145" i="7"/>
  <c r="D143" i="7" s="1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7" i="7"/>
  <c r="D126" i="7"/>
  <c r="D125" i="7"/>
  <c r="D124" i="7"/>
  <c r="D123" i="7"/>
  <c r="D122" i="7"/>
  <c r="D121" i="7"/>
  <c r="D120" i="7"/>
  <c r="D119" i="7"/>
  <c r="D118" i="7"/>
  <c r="D116" i="7"/>
  <c r="D115" i="7"/>
  <c r="D114" i="7"/>
  <c r="D97" i="7"/>
  <c r="D96" i="7"/>
  <c r="D95" i="7"/>
  <c r="D94" i="7"/>
  <c r="D93" i="7"/>
  <c r="D92" i="7"/>
  <c r="D91" i="7"/>
  <c r="D90" i="7"/>
  <c r="D89" i="7"/>
  <c r="D86" i="7"/>
  <c r="D85" i="7"/>
  <c r="D84" i="7"/>
  <c r="D83" i="7"/>
  <c r="D82" i="7"/>
  <c r="D80" i="7"/>
  <c r="D79" i="7"/>
  <c r="D78" i="7"/>
  <c r="D31" i="7"/>
  <c r="D30" i="7"/>
  <c r="D69" i="7" l="1"/>
  <c r="D117" i="7"/>
  <c r="D146" i="7"/>
  <c r="D128" i="7"/>
  <c r="D98" i="7"/>
  <c r="D87" i="7"/>
  <c r="D75" i="7"/>
  <c r="D41" i="7"/>
  <c r="D8" i="7"/>
  <c r="D52" i="7"/>
  <c r="D32" i="7"/>
  <c r="D26" i="7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<sst xmlns="http://schemas.openxmlformats.org/spreadsheetml/2006/main" count="231" uniqueCount="118">
  <si>
    <t>Accidentes de tránsito</t>
  </si>
  <si>
    <t>Clase</t>
  </si>
  <si>
    <t>Colisión</t>
  </si>
  <si>
    <t>Atropello</t>
  </si>
  <si>
    <t>Vuelco</t>
  </si>
  <si>
    <t>Cuadro 3. ACCIDENTES DE TRÁNSITO EN LA REPÚBLICA, POR CLASE, SEGÚN PROVINCIA,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</si>
  <si>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</si>
  <si>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</si>
  <si>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</si>
  <si>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</si>
  <si>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</si>
  <si>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</si>
  <si>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</si>
  <si>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</si>
  <si>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</si>
  <si>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</si>
  <si>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Colisión con objeto fijo</t>
  </si>
  <si>
    <t>Bugaba</t>
  </si>
  <si>
    <t>San Félix</t>
  </si>
  <si>
    <t>San Lorenzo</t>
  </si>
  <si>
    <t>San Carlos</t>
  </si>
  <si>
    <t>Pocrí</t>
  </si>
  <si>
    <t>Chitré</t>
  </si>
  <si>
    <t>Chepo</t>
  </si>
  <si>
    <t>La Mesa</t>
  </si>
  <si>
    <t>Las Palmas</t>
  </si>
  <si>
    <t>San Francisco</t>
  </si>
  <si>
    <t>Almirante</t>
  </si>
  <si>
    <t>Chiriquí Grande</t>
  </si>
  <si>
    <t>Changuinola</t>
  </si>
  <si>
    <t>Alanje</t>
  </si>
  <si>
    <t>Boquete</t>
  </si>
  <si>
    <t>Barú</t>
  </si>
  <si>
    <t>Boquerón</t>
  </si>
  <si>
    <t>Tolé</t>
  </si>
  <si>
    <t>David</t>
  </si>
  <si>
    <t>Renacimiento</t>
  </si>
  <si>
    <t>Dolega</t>
  </si>
  <si>
    <t>Remedios</t>
  </si>
  <si>
    <t>Gualaca</t>
  </si>
  <si>
    <t>Aguadulce</t>
  </si>
  <si>
    <t>Antón</t>
  </si>
  <si>
    <t>Penonomé</t>
  </si>
  <si>
    <t>Natá</t>
  </si>
  <si>
    <t>La Pintada</t>
  </si>
  <si>
    <t>Olá</t>
  </si>
  <si>
    <t>Chagres</t>
  </si>
  <si>
    <t>Portobelo</t>
  </si>
  <si>
    <t>Donoso</t>
  </si>
  <si>
    <t>Santa Isabel</t>
  </si>
  <si>
    <t>Müna</t>
  </si>
  <si>
    <t>Jirondai</t>
  </si>
  <si>
    <t>Besiko</t>
  </si>
  <si>
    <t>Nole Duima</t>
  </si>
  <si>
    <t>Pinogana</t>
  </si>
  <si>
    <t>Chepigana</t>
  </si>
  <si>
    <t>Parita</t>
  </si>
  <si>
    <t>Los Pozos</t>
  </si>
  <si>
    <t>Ocú</t>
  </si>
  <si>
    <t>Las Minas</t>
  </si>
  <si>
    <t>Santa María</t>
  </si>
  <si>
    <t>Pesé</t>
  </si>
  <si>
    <t>Tonosí</t>
  </si>
  <si>
    <t>San Miguelito</t>
  </si>
  <si>
    <t>La Chorrera</t>
  </si>
  <si>
    <t>Arraiján</t>
  </si>
  <si>
    <t>Chame</t>
  </si>
  <si>
    <t>Capira</t>
  </si>
  <si>
    <t>Mariato</t>
  </si>
  <si>
    <t>Atalaya</t>
  </si>
  <si>
    <t>Soná</t>
  </si>
  <si>
    <t>Calobre</t>
  </si>
  <si>
    <t>Santiago</t>
  </si>
  <si>
    <t>Cañazas</t>
  </si>
  <si>
    <t>Montijo</t>
  </si>
  <si>
    <t>Río de Jesús</t>
  </si>
  <si>
    <t>Carretera Transístmica Boyd-Roosevelt</t>
  </si>
  <si>
    <t>Calles y avenidas del distrito de Panamá</t>
  </si>
  <si>
    <t>Calles y avenidas del distrito de San Miguelito</t>
  </si>
  <si>
    <t>Calles y avenidas del distrito de Colón</t>
  </si>
  <si>
    <t>Cinta Costera</t>
  </si>
  <si>
    <t>Corredor Norte</t>
  </si>
  <si>
    <t>Corredor Sur</t>
  </si>
  <si>
    <t>Vía Centenario</t>
  </si>
  <si>
    <t>Puente de Las Américas</t>
  </si>
  <si>
    <t>Carretera Panamericana</t>
  </si>
  <si>
    <t>Tierras Altas</t>
  </si>
  <si>
    <t>Santa Fe</t>
  </si>
  <si>
    <t>Comarca Ngäbe Buglé</t>
  </si>
  <si>
    <t>Mironó</t>
  </si>
  <si>
    <t>Comarca Kuna Yala</t>
  </si>
  <si>
    <t>Fuente: Departamento de Operaciones del Tránsito de la Policía Nacional.</t>
  </si>
  <si>
    <t>-</t>
  </si>
  <si>
    <t>Guararé</t>
  </si>
  <si>
    <t>Las Tablas</t>
  </si>
  <si>
    <t>Pedasí</t>
  </si>
  <si>
    <t>Macaracas</t>
  </si>
  <si>
    <t>Chimán</t>
  </si>
  <si>
    <t>Omar Torrijos Herrera</t>
  </si>
  <si>
    <t>(1) Incluye caída de persona o cosa del vehículo en marcha, colisión y vuelco, colisión y atropello, atropello y colisión,</t>
  </si>
  <si>
    <t>Panamá: (Continuación)</t>
  </si>
  <si>
    <t>TOTAL</t>
  </si>
  <si>
    <t xml:space="preserve">   Dr. Belisario Porras</t>
  </si>
  <si>
    <t>Provincia, comarca indígena, distrito y vía</t>
  </si>
  <si>
    <t>- Cantidad nula o cero.</t>
  </si>
  <si>
    <t>Autopista Arraiján-La Chorrera</t>
  </si>
  <si>
    <t>Autopista Panamá-Colón</t>
  </si>
  <si>
    <t>Vías-Otras carreteras vecinales (2)</t>
  </si>
  <si>
    <t xml:space="preserve">Carretera Central Nacional-Avenida </t>
  </si>
  <si>
    <t>Carretera Central Nacional-Avenida</t>
  </si>
  <si>
    <t>atropello y vuelco, atropello y fuga, y los accidentes que no se especifican en ninguna de las clases mencionadas.</t>
  </si>
  <si>
    <t xml:space="preserve">  Otras    (1)</t>
  </si>
  <si>
    <t>Total</t>
  </si>
  <si>
    <t>COMARCA INDÍGENA, DISTRITO Y VÍA: AÑO 2022</t>
  </si>
  <si>
    <t>Ñürüm</t>
  </si>
  <si>
    <t>Puente Centenario</t>
  </si>
  <si>
    <t>(2) Incluyen las calles, carreteras, caminos, estacionamientos, hombros o aceras destinadas para el tránsito de vehículos.</t>
  </si>
  <si>
    <t>Corredor de los Pobres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</si>
</sst>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3" fontId="1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0" fillId="0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1" xfId="0" applyFont="1" applyFill="1" applyBorder="1"/>
    <xf numFmtId="49" fontId="1" fillId="0" borderId="0" xfId="0" applyNumberFormat="1" applyFont="1" applyFill="1" applyBorder="1"/>
    <xf numFmtId="49" fontId="0" fillId="0" borderId="0" xfId="0" quotePrefix="1" applyNumberFormat="1" applyFont="1" applyFill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2" fillId="0" borderId="11" xfId="0" applyNumberFormat="1" applyFont="1" applyFill="1" applyBorder="1"/>
    <xf numFmtId="164" fontId="1" fillId="0" borderId="11" xfId="0" applyNumberFormat="1" applyFont="1" applyFill="1" applyBorder="1"/>
    <xf numFmtId="164" fontId="1" fillId="0" borderId="8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11" xfId="0" applyNumberFormat="1" applyFont="1" applyFill="1" applyBorder="1"/>
    <xf numFmtId="164" fontId="0" fillId="0" borderId="8" xfId="0" applyNumberFormat="1" applyFont="1" applyFill="1" applyBorder="1"/>
    <xf numFmtId="164" fontId="1" fillId="0" borderId="0" xfId="0" applyNumberFormat="1" applyFont="1" applyFill="1"/>
    <xf numFmtId="164" fontId="1" fillId="0" borderId="8" xfId="0" applyNumberFormat="1" applyFont="1" applyFill="1" applyBorder="1" applyAlignment="1"/>
    <xf numFmtId="164" fontId="0" fillId="0" borderId="8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3" fontId="1" fillId="0" borderId="0" xfId="0" applyNumberFormat="1" applyFont="1" applyFill="1" applyBorder="1" applyAlignment="1">
      <alignment horizontal="justify"/>
    </xf>
    <xf numFmtId="49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distributed" justifyLastLine="1"/>
    </xf>
    <xf numFmtId="0" fontId="3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zoomScaleNormal="100" workbookViewId="0">
      <selection sqref="A1:XFD1"/>
    </sheetView>
  </sheetViews>
  <sheetFormatPr baseColWidth="10" defaultRowHeight="12.75" x14ac:dyDescent="0.2"/>
  <cols>
    <col min="1" max="2" width="1.7109375" style="9" customWidth="1"/>
    <col min="3" max="3" width="40.7109375" style="9" customWidth="1"/>
    <col min="4" max="5" width="9.28515625" style="9" customWidth="1"/>
    <col min="6" max="6" width="9.7109375" style="9" customWidth="1"/>
    <col min="7" max="8" width="9.28515625" style="9" customWidth="1"/>
    <col min="9" max="9" width="8.5703125" style="9" customWidth="1"/>
    <col min="10" max="16384" width="11.42578125" style="9"/>
  </cols>
  <sheetData>
    <row r="1" spans="1:9" ht="15.75" customHeight="1" x14ac:dyDescent="0.2">
      <c r="A1" s="46" t="s">
        <v>5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 x14ac:dyDescent="0.2">
      <c r="A2" s="46" t="s">
        <v>113</v>
      </c>
      <c r="B2" s="46"/>
      <c r="C2" s="46"/>
      <c r="D2" s="46"/>
      <c r="E2" s="46"/>
      <c r="F2" s="46"/>
      <c r="G2" s="46"/>
      <c r="H2" s="46"/>
      <c r="I2" s="46"/>
    </row>
    <row r="3" spans="1:9" ht="12.2" customHeight="1" x14ac:dyDescent="0.2">
      <c r="C3" s="47"/>
      <c r="D3" s="47"/>
      <c r="E3" s="47"/>
      <c r="F3" s="47"/>
      <c r="G3" s="47"/>
      <c r="H3" s="47"/>
      <c r="I3" s="47"/>
    </row>
    <row r="4" spans="1:9" ht="21.95" customHeight="1" x14ac:dyDescent="0.2">
      <c r="A4" s="48" t="s">
        <v>103</v>
      </c>
      <c r="B4" s="48"/>
      <c r="C4" s="49"/>
      <c r="D4" s="54" t="s">
        <v>0</v>
      </c>
      <c r="E4" s="55"/>
      <c r="F4" s="55"/>
      <c r="G4" s="55"/>
      <c r="H4" s="55"/>
      <c r="I4" s="55"/>
    </row>
    <row r="5" spans="1:9" ht="21.95" customHeight="1" x14ac:dyDescent="0.2">
      <c r="A5" s="50"/>
      <c r="B5" s="50"/>
      <c r="C5" s="51"/>
      <c r="D5" s="56" t="s">
        <v>112</v>
      </c>
      <c r="E5" s="54" t="s">
        <v>1</v>
      </c>
      <c r="F5" s="55"/>
      <c r="G5" s="55"/>
      <c r="H5" s="55"/>
      <c r="I5" s="55"/>
    </row>
    <row r="6" spans="1:9" ht="64.5" customHeight="1" x14ac:dyDescent="0.2">
      <c r="A6" s="52"/>
      <c r="B6" s="52"/>
      <c r="C6" s="53"/>
      <c r="D6" s="57"/>
      <c r="E6" s="17" t="s">
        <v>2</v>
      </c>
      <c r="F6" s="17" t="s">
        <v>16</v>
      </c>
      <c r="G6" s="18" t="s">
        <v>4</v>
      </c>
      <c r="H6" s="19" t="s">
        <v>3</v>
      </c>
      <c r="I6" s="17" t="s">
        <v>111</v>
      </c>
    </row>
    <row r="7" spans="1:9" s="16" customFormat="1" ht="9.75" customHeight="1" x14ac:dyDescent="0.2">
      <c r="D7" s="20"/>
      <c r="E7" s="21"/>
      <c r="F7" s="21"/>
      <c r="G7" s="21"/>
      <c r="H7" s="21"/>
      <c r="I7" s="22"/>
    </row>
    <row r="8" spans="1:9" s="16" customFormat="1" ht="22.5" customHeight="1" x14ac:dyDescent="0.2">
      <c r="A8" s="43" t="s">
        <v>101</v>
      </c>
      <c r="B8" s="43"/>
      <c r="C8" s="44"/>
      <c r="D8" s="27">
        <f>SUM(D9:D25)</f>
        <v>43178</v>
      </c>
      <c r="E8" s="27">
        <f>SUM(E9:E25)</f>
        <v>35601</v>
      </c>
      <c r="F8" s="27">
        <f>SUM(F9:F25)</f>
        <v>4770</v>
      </c>
      <c r="G8" s="27">
        <f>SUM(G9:G25)</f>
        <v>1172</v>
      </c>
      <c r="H8" s="27">
        <f t="shared" ref="H8:I8" si="0">SUM(H9:H25)</f>
        <v>1032</v>
      </c>
      <c r="I8" s="28">
        <f t="shared" si="0"/>
        <v>603</v>
      </c>
    </row>
    <row r="9" spans="1:9" s="16" customFormat="1" ht="18" customHeight="1" x14ac:dyDescent="0.2">
      <c r="C9" s="4" t="s">
        <v>85</v>
      </c>
      <c r="D9" s="27">
        <f>SUM(E9:I9)</f>
        <v>5508</v>
      </c>
      <c r="E9" s="28">
        <f>SUM(E33,E53,E70,E76,E99,E118,E129)</f>
        <v>4562</v>
      </c>
      <c r="F9" s="28">
        <f t="shared" ref="F9:I9" si="1">SUM(F33,F53,F70,F76,F99,F118,F129)</f>
        <v>495</v>
      </c>
      <c r="G9" s="28">
        <f t="shared" si="1"/>
        <v>238</v>
      </c>
      <c r="H9" s="28">
        <f t="shared" si="1"/>
        <v>125</v>
      </c>
      <c r="I9" s="28">
        <f t="shared" si="1"/>
        <v>88</v>
      </c>
    </row>
    <row r="10" spans="1:9" s="16" customFormat="1" ht="18" customHeight="1" x14ac:dyDescent="0.2">
      <c r="C10" s="4" t="s">
        <v>76</v>
      </c>
      <c r="D10" s="27">
        <f t="shared" ref="D10:D24" si="2">SUM(E10:I10)</f>
        <v>2553</v>
      </c>
      <c r="E10" s="28">
        <f>SUM(E42,E100)</f>
        <v>2288</v>
      </c>
      <c r="F10" s="28">
        <f t="shared" ref="F10:I10" si="3">SUM(F42,F100)</f>
        <v>155</v>
      </c>
      <c r="G10" s="28">
        <f t="shared" si="3"/>
        <v>31</v>
      </c>
      <c r="H10" s="28">
        <f t="shared" si="3"/>
        <v>34</v>
      </c>
      <c r="I10" s="28">
        <f t="shared" si="3"/>
        <v>45</v>
      </c>
    </row>
    <row r="11" spans="1:9" s="16" customFormat="1" ht="18" customHeight="1" x14ac:dyDescent="0.2">
      <c r="C11" s="41" t="s">
        <v>109</v>
      </c>
      <c r="D11" s="27"/>
      <c r="E11" s="28"/>
      <c r="F11" s="28"/>
      <c r="G11" s="28"/>
      <c r="H11" s="28"/>
      <c r="I11" s="28"/>
    </row>
    <row r="12" spans="1:9" s="16" customFormat="1" ht="12.6" customHeight="1" x14ac:dyDescent="0.2">
      <c r="C12" s="1" t="s">
        <v>102</v>
      </c>
      <c r="D12" s="27">
        <f t="shared" si="2"/>
        <v>436</v>
      </c>
      <c r="E12" s="28">
        <f>SUM(E78,E89)</f>
        <v>333</v>
      </c>
      <c r="F12" s="28">
        <f t="shared" ref="F12:I12" si="4">SUM(F78,F89)</f>
        <v>61</v>
      </c>
      <c r="G12" s="28">
        <f t="shared" si="4"/>
        <v>19</v>
      </c>
      <c r="H12" s="28">
        <f t="shared" si="4"/>
        <v>20</v>
      </c>
      <c r="I12" s="28">
        <f t="shared" si="4"/>
        <v>3</v>
      </c>
    </row>
    <row r="13" spans="1:9" s="16" customFormat="1" ht="18" customHeight="1" x14ac:dyDescent="0.2">
      <c r="C13" s="10" t="s">
        <v>105</v>
      </c>
      <c r="D13" s="27">
        <f t="shared" si="2"/>
        <v>589</v>
      </c>
      <c r="E13" s="28">
        <f>SUM(E119)</f>
        <v>464</v>
      </c>
      <c r="F13" s="28">
        <f t="shared" ref="F13:I13" si="5">SUM(F119)</f>
        <v>54</v>
      </c>
      <c r="G13" s="28">
        <f t="shared" si="5"/>
        <v>47</v>
      </c>
      <c r="H13" s="28">
        <f t="shared" si="5"/>
        <v>3</v>
      </c>
      <c r="I13" s="28">
        <f t="shared" si="5"/>
        <v>21</v>
      </c>
    </row>
    <row r="14" spans="1:9" s="16" customFormat="1" ht="18" customHeight="1" x14ac:dyDescent="0.2">
      <c r="C14" s="4" t="s">
        <v>106</v>
      </c>
      <c r="D14" s="27">
        <f t="shared" si="2"/>
        <v>289</v>
      </c>
      <c r="E14" s="29">
        <f>SUM(E43,E101)</f>
        <v>147</v>
      </c>
      <c r="F14" s="29">
        <f t="shared" ref="F14:I14" si="6">SUM(F43,F101)</f>
        <v>97</v>
      </c>
      <c r="G14" s="29">
        <f t="shared" si="6"/>
        <v>18</v>
      </c>
      <c r="H14" s="29">
        <f t="shared" si="6"/>
        <v>3</v>
      </c>
      <c r="I14" s="29">
        <f t="shared" si="6"/>
        <v>24</v>
      </c>
    </row>
    <row r="15" spans="1:9" s="16" customFormat="1" ht="18" customHeight="1" x14ac:dyDescent="0.2">
      <c r="C15" s="1" t="s">
        <v>77</v>
      </c>
      <c r="D15" s="27">
        <f t="shared" si="2"/>
        <v>16177</v>
      </c>
      <c r="E15" s="29">
        <f>SUM(E102)</f>
        <v>14156</v>
      </c>
      <c r="F15" s="29">
        <f t="shared" ref="F15:I15" si="7">SUM(F102)</f>
        <v>1409</v>
      </c>
      <c r="G15" s="29">
        <f t="shared" si="7"/>
        <v>109</v>
      </c>
      <c r="H15" s="29">
        <f t="shared" si="7"/>
        <v>345</v>
      </c>
      <c r="I15" s="29">
        <f t="shared" si="7"/>
        <v>158</v>
      </c>
    </row>
    <row r="16" spans="1:9" s="16" customFormat="1" ht="18" customHeight="1" x14ac:dyDescent="0.2">
      <c r="C16" s="1" t="s">
        <v>78</v>
      </c>
      <c r="D16" s="27">
        <f t="shared" si="2"/>
        <v>2880</v>
      </c>
      <c r="E16" s="29">
        <f>SUM(E103)</f>
        <v>2474</v>
      </c>
      <c r="F16" s="29">
        <f t="shared" ref="F16:I16" si="8">SUM(F103)</f>
        <v>311</v>
      </c>
      <c r="G16" s="29">
        <f t="shared" si="8"/>
        <v>14</v>
      </c>
      <c r="H16" s="29">
        <f t="shared" si="8"/>
        <v>55</v>
      </c>
      <c r="I16" s="29">
        <f t="shared" si="8"/>
        <v>26</v>
      </c>
    </row>
    <row r="17" spans="1:9" s="16" customFormat="1" ht="18" customHeight="1" x14ac:dyDescent="0.2">
      <c r="C17" s="1" t="s">
        <v>79</v>
      </c>
      <c r="D17" s="27">
        <f t="shared" si="2"/>
        <v>1640</v>
      </c>
      <c r="E17" s="29">
        <f>SUM(E44)</f>
        <v>1399</v>
      </c>
      <c r="F17" s="29">
        <f t="shared" ref="F17:I17" si="9">SUM(F44)</f>
        <v>161</v>
      </c>
      <c r="G17" s="29">
        <f t="shared" si="9"/>
        <v>29</v>
      </c>
      <c r="H17" s="29">
        <f t="shared" si="9"/>
        <v>37</v>
      </c>
      <c r="I17" s="29">
        <f t="shared" si="9"/>
        <v>14</v>
      </c>
    </row>
    <row r="18" spans="1:9" s="16" customFormat="1" ht="18" customHeight="1" x14ac:dyDescent="0.2">
      <c r="C18" s="1" t="s">
        <v>80</v>
      </c>
      <c r="D18" s="27">
        <f t="shared" si="2"/>
        <v>270</v>
      </c>
      <c r="E18" s="29">
        <f t="shared" ref="E18:F21" si="10">SUM(E104)</f>
        <v>236</v>
      </c>
      <c r="F18" s="29">
        <f t="shared" si="10"/>
        <v>25</v>
      </c>
      <c r="G18" s="29">
        <f t="shared" ref="G18:I18" si="11">SUM(G104)</f>
        <v>4</v>
      </c>
      <c r="H18" s="29">
        <f t="shared" si="11"/>
        <v>3</v>
      </c>
      <c r="I18" s="29">
        <f t="shared" si="11"/>
        <v>2</v>
      </c>
    </row>
    <row r="19" spans="1:9" s="16" customFormat="1" ht="18" customHeight="1" x14ac:dyDescent="0.2">
      <c r="C19" s="1" t="s">
        <v>117</v>
      </c>
      <c r="D19" s="27">
        <f>SUM(E19:I19)</f>
        <v>66</v>
      </c>
      <c r="E19" s="29">
        <f t="shared" si="10"/>
        <v>41</v>
      </c>
      <c r="F19" s="29">
        <f t="shared" si="10"/>
        <v>18</v>
      </c>
      <c r="G19" s="29">
        <f>SUM(G105)</f>
        <v>3</v>
      </c>
      <c r="H19" s="29">
        <f>SUM(H105)</f>
        <v>0</v>
      </c>
      <c r="I19" s="29">
        <f>SUM(I105)</f>
        <v>4</v>
      </c>
    </row>
    <row r="20" spans="1:9" s="16" customFormat="1" ht="18" customHeight="1" x14ac:dyDescent="0.2">
      <c r="C20" s="1" t="s">
        <v>81</v>
      </c>
      <c r="D20" s="27">
        <f>SUM(E20:I20)</f>
        <v>351</v>
      </c>
      <c r="E20" s="29">
        <f t="shared" si="10"/>
        <v>206</v>
      </c>
      <c r="F20" s="29">
        <f t="shared" si="10"/>
        <v>102</v>
      </c>
      <c r="G20" s="29">
        <f>SUM(G106)</f>
        <v>17</v>
      </c>
      <c r="H20" s="29">
        <f>SUM(H106)</f>
        <v>1</v>
      </c>
      <c r="I20" s="29">
        <f t="shared" ref="I20:I21" si="12">SUM(I106)</f>
        <v>25</v>
      </c>
    </row>
    <row r="21" spans="1:9" s="16" customFormat="1" ht="18" customHeight="1" x14ac:dyDescent="0.2">
      <c r="C21" s="1" t="s">
        <v>82</v>
      </c>
      <c r="D21" s="27">
        <f>SUM(E21:I21)</f>
        <v>278</v>
      </c>
      <c r="E21" s="29">
        <f t="shared" si="10"/>
        <v>206</v>
      </c>
      <c r="F21" s="29">
        <f t="shared" si="10"/>
        <v>51</v>
      </c>
      <c r="G21" s="29">
        <f>SUM(G107)</f>
        <v>3</v>
      </c>
      <c r="H21" s="29">
        <f>SUM(H107)</f>
        <v>5</v>
      </c>
      <c r="I21" s="29">
        <f t="shared" si="12"/>
        <v>13</v>
      </c>
    </row>
    <row r="22" spans="1:9" s="16" customFormat="1" ht="18" customHeight="1" x14ac:dyDescent="0.2">
      <c r="C22" s="1" t="s">
        <v>84</v>
      </c>
      <c r="D22" s="27">
        <f>SUM(E22:I22)</f>
        <v>93</v>
      </c>
      <c r="E22" s="29">
        <f>SUM(E108,E120)</f>
        <v>88</v>
      </c>
      <c r="F22" s="29">
        <f t="shared" ref="F22:I22" si="13">SUM(F108,F120)</f>
        <v>0</v>
      </c>
      <c r="G22" s="29">
        <f t="shared" si="13"/>
        <v>2</v>
      </c>
      <c r="H22" s="29">
        <f t="shared" si="13"/>
        <v>1</v>
      </c>
      <c r="I22" s="29">
        <f t="shared" si="13"/>
        <v>2</v>
      </c>
    </row>
    <row r="23" spans="1:9" s="16" customFormat="1" ht="18" customHeight="1" x14ac:dyDescent="0.2">
      <c r="C23" s="1" t="s">
        <v>115</v>
      </c>
      <c r="D23" s="27">
        <f t="shared" si="2"/>
        <v>3</v>
      </c>
      <c r="E23" s="29">
        <f>SUM(E110)</f>
        <v>3</v>
      </c>
      <c r="F23" s="29">
        <f t="shared" ref="F23:I23" si="14">SUM(F110)</f>
        <v>0</v>
      </c>
      <c r="G23" s="29">
        <f t="shared" si="14"/>
        <v>0</v>
      </c>
      <c r="H23" s="29">
        <f t="shared" si="14"/>
        <v>0</v>
      </c>
      <c r="I23" s="29">
        <f t="shared" si="14"/>
        <v>0</v>
      </c>
    </row>
    <row r="24" spans="1:9" s="16" customFormat="1" ht="18" customHeight="1" x14ac:dyDescent="0.2">
      <c r="C24" s="1" t="s">
        <v>83</v>
      </c>
      <c r="D24" s="27">
        <f t="shared" si="2"/>
        <v>730</v>
      </c>
      <c r="E24" s="29">
        <f>SUM(E111,E121)</f>
        <v>620</v>
      </c>
      <c r="F24" s="29">
        <f t="shared" ref="F24:I24" si="15">SUM(F111,F121)</f>
        <v>62</v>
      </c>
      <c r="G24" s="29">
        <f t="shared" si="15"/>
        <v>21</v>
      </c>
      <c r="H24" s="29">
        <f t="shared" si="15"/>
        <v>4</v>
      </c>
      <c r="I24" s="29">
        <f t="shared" si="15"/>
        <v>23</v>
      </c>
    </row>
    <row r="25" spans="1:9" s="16" customFormat="1" ht="18" customHeight="1" x14ac:dyDescent="0.2">
      <c r="C25" s="4" t="s">
        <v>107</v>
      </c>
      <c r="D25" s="27">
        <f>SUM(E25:I25)</f>
        <v>11315</v>
      </c>
      <c r="E25" s="28">
        <f>SUM(E27,E34,E45,E54,E71,E79,E90,E112,E122,E130,E144,E147)</f>
        <v>8378</v>
      </c>
      <c r="F25" s="28">
        <f t="shared" ref="F25:I25" si="16">SUM(F27,F34,F45,F54,F71,F79,F90,F112,F122,F130,F144,F147)</f>
        <v>1769</v>
      </c>
      <c r="G25" s="28">
        <f t="shared" si="16"/>
        <v>617</v>
      </c>
      <c r="H25" s="28">
        <f t="shared" si="16"/>
        <v>396</v>
      </c>
      <c r="I25" s="28">
        <f t="shared" si="16"/>
        <v>155</v>
      </c>
    </row>
    <row r="26" spans="1:9" s="16" customFormat="1" ht="20.100000000000001" customHeight="1" x14ac:dyDescent="0.2">
      <c r="A26" s="1" t="s">
        <v>6</v>
      </c>
      <c r="C26" s="1"/>
      <c r="D26" s="27">
        <f>SUM(D28:D31)</f>
        <v>453</v>
      </c>
      <c r="E26" s="27">
        <f t="shared" ref="E26:I26" si="17">SUM(E28:E31)</f>
        <v>259</v>
      </c>
      <c r="F26" s="27">
        <f t="shared" si="17"/>
        <v>100</v>
      </c>
      <c r="G26" s="27">
        <f t="shared" si="17"/>
        <v>58</v>
      </c>
      <c r="H26" s="27">
        <f t="shared" si="17"/>
        <v>29</v>
      </c>
      <c r="I26" s="28">
        <f t="shared" si="17"/>
        <v>7</v>
      </c>
    </row>
    <row r="27" spans="1:9" s="16" customFormat="1" ht="17.100000000000001" customHeight="1" x14ac:dyDescent="0.2">
      <c r="C27" s="4" t="s">
        <v>107</v>
      </c>
      <c r="D27" s="27">
        <f>SUM(E27:I27)</f>
        <v>453</v>
      </c>
      <c r="E27" s="30">
        <v>259</v>
      </c>
      <c r="F27" s="31">
        <v>100</v>
      </c>
      <c r="G27" s="31">
        <v>58</v>
      </c>
      <c r="H27" s="31">
        <v>29</v>
      </c>
      <c r="I27" s="30">
        <v>7</v>
      </c>
    </row>
    <row r="28" spans="1:9" s="16" customFormat="1" ht="17.100000000000001" customHeight="1" x14ac:dyDescent="0.2">
      <c r="B28" s="4" t="s">
        <v>6</v>
      </c>
      <c r="D28" s="27">
        <f>SUM(E28:I28)</f>
        <v>15</v>
      </c>
      <c r="E28" s="30">
        <v>11</v>
      </c>
      <c r="F28" s="31">
        <v>3</v>
      </c>
      <c r="G28" s="31">
        <v>1</v>
      </c>
      <c r="H28" s="32" t="s">
        <v>92</v>
      </c>
      <c r="I28" s="32" t="s">
        <v>92</v>
      </c>
    </row>
    <row r="29" spans="1:9" s="16" customFormat="1" ht="17.100000000000001" customHeight="1" x14ac:dyDescent="0.2">
      <c r="B29" s="4" t="s">
        <v>29</v>
      </c>
      <c r="D29" s="27">
        <f>SUM(E29:I29)</f>
        <v>297</v>
      </c>
      <c r="E29" s="30">
        <v>189</v>
      </c>
      <c r="F29" s="31">
        <v>61</v>
      </c>
      <c r="G29" s="31">
        <v>25</v>
      </c>
      <c r="H29" s="31">
        <v>17</v>
      </c>
      <c r="I29" s="30">
        <v>5</v>
      </c>
    </row>
    <row r="30" spans="1:9" s="16" customFormat="1" ht="17.100000000000001" customHeight="1" x14ac:dyDescent="0.2">
      <c r="B30" s="4" t="s">
        <v>28</v>
      </c>
      <c r="D30" s="27">
        <f>SUM(E30:I30)</f>
        <v>70</v>
      </c>
      <c r="E30" s="30">
        <v>30</v>
      </c>
      <c r="F30" s="31">
        <v>16</v>
      </c>
      <c r="G30" s="31">
        <v>18</v>
      </c>
      <c r="H30" s="33">
        <v>4</v>
      </c>
      <c r="I30" s="32">
        <v>2</v>
      </c>
    </row>
    <row r="31" spans="1:9" s="16" customFormat="1" ht="17.100000000000001" customHeight="1" x14ac:dyDescent="0.2">
      <c r="B31" s="4" t="s">
        <v>27</v>
      </c>
      <c r="D31" s="27">
        <f>SUM(E31:I31)</f>
        <v>71</v>
      </c>
      <c r="E31" s="30">
        <v>29</v>
      </c>
      <c r="F31" s="31">
        <v>20</v>
      </c>
      <c r="G31" s="31">
        <v>14</v>
      </c>
      <c r="H31" s="33">
        <v>8</v>
      </c>
      <c r="I31" s="32" t="s">
        <v>92</v>
      </c>
    </row>
    <row r="32" spans="1:9" s="16" customFormat="1" ht="20.100000000000001" customHeight="1" x14ac:dyDescent="0.2">
      <c r="A32" s="4" t="s">
        <v>8</v>
      </c>
      <c r="B32" s="3"/>
      <c r="D32" s="27">
        <f>SUM(D35:D40)</f>
        <v>1459</v>
      </c>
      <c r="E32" s="27">
        <f t="shared" ref="E32:I32" si="18">SUM(E35:E40)</f>
        <v>983</v>
      </c>
      <c r="F32" s="27">
        <f t="shared" si="18"/>
        <v>259</v>
      </c>
      <c r="G32" s="27">
        <f t="shared" si="18"/>
        <v>136</v>
      </c>
      <c r="H32" s="27">
        <f t="shared" si="18"/>
        <v>56</v>
      </c>
      <c r="I32" s="28">
        <f t="shared" si="18"/>
        <v>25</v>
      </c>
    </row>
    <row r="33" spans="1:9" s="16" customFormat="1" ht="17.100000000000001" customHeight="1" x14ac:dyDescent="0.2">
      <c r="C33" s="4" t="s">
        <v>85</v>
      </c>
      <c r="D33" s="27">
        <f>SUM(E33:I33)</f>
        <v>623</v>
      </c>
      <c r="E33" s="30">
        <v>444</v>
      </c>
      <c r="F33" s="31">
        <v>88</v>
      </c>
      <c r="G33" s="31">
        <v>64</v>
      </c>
      <c r="H33" s="31">
        <v>17</v>
      </c>
      <c r="I33" s="32">
        <v>10</v>
      </c>
    </row>
    <row r="34" spans="1:9" s="16" customFormat="1" ht="17.100000000000001" customHeight="1" x14ac:dyDescent="0.2">
      <c r="C34" s="4" t="s">
        <v>107</v>
      </c>
      <c r="D34" s="27">
        <f t="shared" ref="D34:D40" si="19">SUM(E34:I34)</f>
        <v>836</v>
      </c>
      <c r="E34" s="30">
        <v>539</v>
      </c>
      <c r="F34" s="31">
        <v>171</v>
      </c>
      <c r="G34" s="31">
        <v>72</v>
      </c>
      <c r="H34" s="31">
        <v>39</v>
      </c>
      <c r="I34" s="32">
        <v>15</v>
      </c>
    </row>
    <row r="35" spans="1:9" s="16" customFormat="1" ht="17.100000000000001" customHeight="1" x14ac:dyDescent="0.2">
      <c r="B35" s="4" t="s">
        <v>40</v>
      </c>
      <c r="C35" s="4"/>
      <c r="D35" s="27">
        <f t="shared" si="19"/>
        <v>334</v>
      </c>
      <c r="E35" s="30">
        <v>244</v>
      </c>
      <c r="F35" s="31">
        <v>53</v>
      </c>
      <c r="G35" s="31">
        <v>25</v>
      </c>
      <c r="H35" s="31">
        <v>8</v>
      </c>
      <c r="I35" s="32">
        <v>4</v>
      </c>
    </row>
    <row r="36" spans="1:9" s="16" customFormat="1" ht="17.100000000000001" customHeight="1" x14ac:dyDescent="0.2">
      <c r="B36" s="4" t="s">
        <v>41</v>
      </c>
      <c r="C36" s="4"/>
      <c r="D36" s="27">
        <f t="shared" si="19"/>
        <v>287</v>
      </c>
      <c r="E36" s="30">
        <v>185</v>
      </c>
      <c r="F36" s="31">
        <v>52</v>
      </c>
      <c r="G36" s="31">
        <v>26</v>
      </c>
      <c r="H36" s="33">
        <v>18</v>
      </c>
      <c r="I36" s="32">
        <v>6</v>
      </c>
    </row>
    <row r="37" spans="1:9" s="16" customFormat="1" ht="17.100000000000001" customHeight="1" x14ac:dyDescent="0.2">
      <c r="B37" s="4" t="s">
        <v>44</v>
      </c>
      <c r="C37" s="4"/>
      <c r="D37" s="27">
        <f t="shared" si="19"/>
        <v>70</v>
      </c>
      <c r="E37" s="30">
        <v>34</v>
      </c>
      <c r="F37" s="31">
        <v>17</v>
      </c>
      <c r="G37" s="31">
        <v>16</v>
      </c>
      <c r="H37" s="33">
        <v>1</v>
      </c>
      <c r="I37" s="32">
        <v>2</v>
      </c>
    </row>
    <row r="38" spans="1:9" s="16" customFormat="1" ht="17.100000000000001" customHeight="1" x14ac:dyDescent="0.2">
      <c r="B38" s="4" t="s">
        <v>43</v>
      </c>
      <c r="C38" s="4"/>
      <c r="D38" s="27">
        <f t="shared" si="19"/>
        <v>114</v>
      </c>
      <c r="E38" s="30">
        <v>59</v>
      </c>
      <c r="F38" s="31">
        <v>35</v>
      </c>
      <c r="G38" s="31">
        <v>20</v>
      </c>
      <c r="H38" s="33" t="s">
        <v>92</v>
      </c>
      <c r="I38" s="32" t="s">
        <v>92</v>
      </c>
    </row>
    <row r="39" spans="1:9" s="16" customFormat="1" ht="17.100000000000001" customHeight="1" x14ac:dyDescent="0.2">
      <c r="B39" s="4" t="s">
        <v>45</v>
      </c>
      <c r="C39" s="3"/>
      <c r="D39" s="27">
        <f t="shared" si="19"/>
        <v>10</v>
      </c>
      <c r="E39" s="30">
        <v>6</v>
      </c>
      <c r="F39" s="33">
        <v>3</v>
      </c>
      <c r="G39" s="33">
        <v>1</v>
      </c>
      <c r="H39" s="33" t="s">
        <v>92</v>
      </c>
      <c r="I39" s="32" t="s">
        <v>92</v>
      </c>
    </row>
    <row r="40" spans="1:9" s="16" customFormat="1" ht="17.100000000000001" customHeight="1" x14ac:dyDescent="0.2">
      <c r="B40" s="4" t="s">
        <v>42</v>
      </c>
      <c r="C40" s="3"/>
      <c r="D40" s="27">
        <f t="shared" si="19"/>
        <v>644</v>
      </c>
      <c r="E40" s="30">
        <v>455</v>
      </c>
      <c r="F40" s="31">
        <v>99</v>
      </c>
      <c r="G40" s="31">
        <v>48</v>
      </c>
      <c r="H40" s="31">
        <v>29</v>
      </c>
      <c r="I40" s="34">
        <v>13</v>
      </c>
    </row>
    <row r="41" spans="1:9" s="16" customFormat="1" ht="24" customHeight="1" x14ac:dyDescent="0.2">
      <c r="A41" s="4" t="s">
        <v>9</v>
      </c>
      <c r="B41" s="3"/>
      <c r="D41" s="27">
        <f>SUM(D46:D51)</f>
        <v>2848</v>
      </c>
      <c r="E41" s="27">
        <f t="shared" ref="E41:I41" si="20">SUM(E46:E51)</f>
        <v>2344</v>
      </c>
      <c r="F41" s="27">
        <f t="shared" si="20"/>
        <v>330</v>
      </c>
      <c r="G41" s="27">
        <f t="shared" si="20"/>
        <v>77</v>
      </c>
      <c r="H41" s="27">
        <f t="shared" si="20"/>
        <v>51</v>
      </c>
      <c r="I41" s="28">
        <f t="shared" si="20"/>
        <v>46</v>
      </c>
    </row>
    <row r="42" spans="1:9" s="16" customFormat="1" ht="16.7" customHeight="1" x14ac:dyDescent="0.2">
      <c r="C42" s="4" t="s">
        <v>76</v>
      </c>
      <c r="D42" s="27">
        <f>SUM(E42:I42)</f>
        <v>849</v>
      </c>
      <c r="E42" s="30">
        <v>738</v>
      </c>
      <c r="F42" s="31">
        <v>68</v>
      </c>
      <c r="G42" s="31">
        <v>14</v>
      </c>
      <c r="H42" s="33">
        <v>13</v>
      </c>
      <c r="I42" s="30">
        <v>16</v>
      </c>
    </row>
    <row r="43" spans="1:9" s="16" customFormat="1" ht="16.7" customHeight="1" x14ac:dyDescent="0.2">
      <c r="C43" s="1" t="s">
        <v>106</v>
      </c>
      <c r="D43" s="27">
        <f t="shared" ref="D43:D51" si="21">SUM(E43:I43)</f>
        <v>207</v>
      </c>
      <c r="E43" s="30">
        <v>112</v>
      </c>
      <c r="F43" s="31">
        <v>72</v>
      </c>
      <c r="G43" s="32">
        <v>9</v>
      </c>
      <c r="H43" s="33" t="s">
        <v>92</v>
      </c>
      <c r="I43" s="30">
        <v>14</v>
      </c>
    </row>
    <row r="44" spans="1:9" s="16" customFormat="1" ht="16.7" customHeight="1" x14ac:dyDescent="0.2">
      <c r="C44" s="1" t="s">
        <v>79</v>
      </c>
      <c r="D44" s="27">
        <f t="shared" si="21"/>
        <v>1640</v>
      </c>
      <c r="E44" s="30">
        <v>1399</v>
      </c>
      <c r="F44" s="31">
        <v>161</v>
      </c>
      <c r="G44" s="32">
        <v>29</v>
      </c>
      <c r="H44" s="32">
        <v>37</v>
      </c>
      <c r="I44" s="30">
        <v>14</v>
      </c>
    </row>
    <row r="45" spans="1:9" s="16" customFormat="1" ht="16.7" customHeight="1" x14ac:dyDescent="0.2">
      <c r="C45" s="4" t="s">
        <v>107</v>
      </c>
      <c r="D45" s="27">
        <f t="shared" si="21"/>
        <v>152</v>
      </c>
      <c r="E45" s="30">
        <v>95</v>
      </c>
      <c r="F45" s="31">
        <v>29</v>
      </c>
      <c r="G45" s="31">
        <v>25</v>
      </c>
      <c r="H45" s="33">
        <v>1</v>
      </c>
      <c r="I45" s="30">
        <v>2</v>
      </c>
    </row>
    <row r="46" spans="1:9" s="16" customFormat="1" ht="16.7" customHeight="1" x14ac:dyDescent="0.2">
      <c r="B46" s="4" t="s">
        <v>9</v>
      </c>
      <c r="C46" s="4"/>
      <c r="D46" s="27">
        <f t="shared" si="21"/>
        <v>2696</v>
      </c>
      <c r="E46" s="32">
        <v>2249</v>
      </c>
      <c r="F46" s="33">
        <v>301</v>
      </c>
      <c r="G46" s="33">
        <v>52</v>
      </c>
      <c r="H46" s="33">
        <v>50</v>
      </c>
      <c r="I46" s="32">
        <v>44</v>
      </c>
    </row>
    <row r="47" spans="1:9" s="16" customFormat="1" ht="16.7" customHeight="1" x14ac:dyDescent="0.2">
      <c r="B47" s="4" t="s">
        <v>46</v>
      </c>
      <c r="C47" s="4"/>
      <c r="D47" s="27">
        <f t="shared" si="21"/>
        <v>24</v>
      </c>
      <c r="E47" s="32">
        <v>15</v>
      </c>
      <c r="F47" s="33">
        <v>4</v>
      </c>
      <c r="G47" s="32">
        <v>5</v>
      </c>
      <c r="H47" s="33" t="s">
        <v>92</v>
      </c>
      <c r="I47" s="32" t="s">
        <v>92</v>
      </c>
    </row>
    <row r="48" spans="1:9" s="16" customFormat="1" ht="16.7" customHeight="1" x14ac:dyDescent="0.2">
      <c r="B48" s="4" t="s">
        <v>48</v>
      </c>
      <c r="C48" s="4"/>
      <c r="D48" s="27">
        <f t="shared" si="21"/>
        <v>6</v>
      </c>
      <c r="E48" s="33">
        <v>1</v>
      </c>
      <c r="F48" s="33">
        <v>2</v>
      </c>
      <c r="G48" s="32">
        <v>3</v>
      </c>
      <c r="H48" s="33" t="s">
        <v>92</v>
      </c>
      <c r="I48" s="32" t="s">
        <v>92</v>
      </c>
    </row>
    <row r="49" spans="1:9" s="16" customFormat="1" ht="16.7" customHeight="1" x14ac:dyDescent="0.2">
      <c r="B49" s="4" t="s">
        <v>47</v>
      </c>
      <c r="C49" s="4"/>
      <c r="D49" s="27">
        <f t="shared" si="21"/>
        <v>102</v>
      </c>
      <c r="E49" s="32">
        <v>68</v>
      </c>
      <c r="F49" s="33">
        <v>19</v>
      </c>
      <c r="G49" s="32">
        <v>13</v>
      </c>
      <c r="H49" s="33" t="s">
        <v>92</v>
      </c>
      <c r="I49" s="32">
        <v>2</v>
      </c>
    </row>
    <row r="50" spans="1:9" s="16" customFormat="1" ht="16.7" customHeight="1" x14ac:dyDescent="0.2">
      <c r="B50" s="4" t="s">
        <v>49</v>
      </c>
      <c r="C50" s="4"/>
      <c r="D50" s="27">
        <f t="shared" si="21"/>
        <v>15</v>
      </c>
      <c r="E50" s="33">
        <v>8</v>
      </c>
      <c r="F50" s="33">
        <v>3</v>
      </c>
      <c r="G50" s="33">
        <v>4</v>
      </c>
      <c r="H50" s="33" t="s">
        <v>92</v>
      </c>
      <c r="I50" s="32" t="s">
        <v>92</v>
      </c>
    </row>
    <row r="51" spans="1:9" s="16" customFormat="1" ht="16.7" customHeight="1" x14ac:dyDescent="0.2">
      <c r="B51" s="3" t="s">
        <v>98</v>
      </c>
      <c r="C51" s="3"/>
      <c r="D51" s="27">
        <f t="shared" si="21"/>
        <v>5</v>
      </c>
      <c r="E51" s="35">
        <v>3</v>
      </c>
      <c r="F51" s="33">
        <v>1</v>
      </c>
      <c r="G51" s="39" t="s">
        <v>92</v>
      </c>
      <c r="H51" s="33">
        <v>1</v>
      </c>
      <c r="I51" s="32" t="s">
        <v>92</v>
      </c>
    </row>
    <row r="52" spans="1:9" s="16" customFormat="1" ht="21.95" customHeight="1" x14ac:dyDescent="0.2">
      <c r="A52" s="4" t="s">
        <v>7</v>
      </c>
      <c r="B52" s="3"/>
      <c r="D52" s="27">
        <f>SUM(D55:D68)</f>
        <v>3744</v>
      </c>
      <c r="E52" s="27">
        <f t="shared" ref="E52:I52" si="22">SUM(E55:E68)</f>
        <v>2933</v>
      </c>
      <c r="F52" s="27">
        <f t="shared" si="22"/>
        <v>479</v>
      </c>
      <c r="G52" s="27">
        <f t="shared" si="22"/>
        <v>175</v>
      </c>
      <c r="H52" s="27">
        <f t="shared" si="22"/>
        <v>110</v>
      </c>
      <c r="I52" s="28">
        <f t="shared" si="22"/>
        <v>47</v>
      </c>
    </row>
    <row r="53" spans="1:9" s="16" customFormat="1" ht="16.7" customHeight="1" x14ac:dyDescent="0.2">
      <c r="C53" s="4" t="s">
        <v>85</v>
      </c>
      <c r="D53" s="27">
        <f>SUM(E53:I53)</f>
        <v>791</v>
      </c>
      <c r="E53" s="35">
        <v>615</v>
      </c>
      <c r="F53" s="36">
        <v>110</v>
      </c>
      <c r="G53" s="36">
        <v>29</v>
      </c>
      <c r="H53" s="36">
        <v>19</v>
      </c>
      <c r="I53" s="35">
        <v>18</v>
      </c>
    </row>
    <row r="54" spans="1:9" s="16" customFormat="1" ht="16.7" customHeight="1" x14ac:dyDescent="0.2">
      <c r="C54" s="4" t="s">
        <v>107</v>
      </c>
      <c r="D54" s="27">
        <f t="shared" ref="D54:D68" si="23">SUM(E54:I54)</f>
        <v>2953</v>
      </c>
      <c r="E54" s="35">
        <v>2318</v>
      </c>
      <c r="F54" s="36">
        <v>369</v>
      </c>
      <c r="G54" s="36">
        <v>146</v>
      </c>
      <c r="H54" s="36">
        <v>91</v>
      </c>
      <c r="I54" s="35">
        <v>29</v>
      </c>
    </row>
    <row r="55" spans="1:9" s="16" customFormat="1" ht="16.7" customHeight="1" x14ac:dyDescent="0.2">
      <c r="B55" s="4" t="s">
        <v>30</v>
      </c>
      <c r="C55" s="4"/>
      <c r="D55" s="27">
        <f t="shared" si="23"/>
        <v>51</v>
      </c>
      <c r="E55" s="30">
        <v>32</v>
      </c>
      <c r="F55" s="31">
        <v>10</v>
      </c>
      <c r="G55" s="31">
        <v>5</v>
      </c>
      <c r="H55" s="31">
        <v>2</v>
      </c>
      <c r="I55" s="32">
        <v>2</v>
      </c>
    </row>
    <row r="56" spans="1:9" s="16" customFormat="1" ht="16.7" customHeight="1" x14ac:dyDescent="0.2">
      <c r="B56" s="4" t="s">
        <v>32</v>
      </c>
      <c r="C56" s="4"/>
      <c r="D56" s="27">
        <f t="shared" si="23"/>
        <v>210</v>
      </c>
      <c r="E56" s="30">
        <v>147</v>
      </c>
      <c r="F56" s="31">
        <v>41</v>
      </c>
      <c r="G56" s="31">
        <v>12</v>
      </c>
      <c r="H56" s="31">
        <v>9</v>
      </c>
      <c r="I56" s="30">
        <v>1</v>
      </c>
    </row>
    <row r="57" spans="1:9" s="16" customFormat="1" ht="16.7" customHeight="1" x14ac:dyDescent="0.2">
      <c r="B57" s="4" t="s">
        <v>33</v>
      </c>
      <c r="C57" s="4"/>
      <c r="D57" s="27">
        <f t="shared" si="23"/>
        <v>172</v>
      </c>
      <c r="E57" s="30">
        <v>126</v>
      </c>
      <c r="F57" s="31">
        <v>32</v>
      </c>
      <c r="G57" s="31">
        <v>7</v>
      </c>
      <c r="H57" s="31">
        <v>2</v>
      </c>
      <c r="I57" s="32">
        <v>5</v>
      </c>
    </row>
    <row r="58" spans="1:9" s="16" customFormat="1" ht="16.7" customHeight="1" x14ac:dyDescent="0.2">
      <c r="B58" s="4" t="s">
        <v>31</v>
      </c>
      <c r="C58" s="4"/>
      <c r="D58" s="27">
        <f t="shared" si="23"/>
        <v>186</v>
      </c>
      <c r="E58" s="30">
        <v>126</v>
      </c>
      <c r="F58" s="31">
        <v>40</v>
      </c>
      <c r="G58" s="31">
        <v>15</v>
      </c>
      <c r="H58" s="31">
        <v>4</v>
      </c>
      <c r="I58" s="30">
        <v>1</v>
      </c>
    </row>
    <row r="59" spans="1:9" s="16" customFormat="1" ht="16.7" customHeight="1" x14ac:dyDescent="0.2">
      <c r="B59" s="4" t="s">
        <v>17</v>
      </c>
      <c r="C59" s="4"/>
      <c r="D59" s="27">
        <f t="shared" si="23"/>
        <v>403</v>
      </c>
      <c r="E59" s="30">
        <v>295</v>
      </c>
      <c r="F59" s="31">
        <v>59</v>
      </c>
      <c r="G59" s="31">
        <v>18</v>
      </c>
      <c r="H59" s="31">
        <v>18</v>
      </c>
      <c r="I59" s="30">
        <v>13</v>
      </c>
    </row>
    <row r="60" spans="1:9" s="16" customFormat="1" ht="16.7" customHeight="1" x14ac:dyDescent="0.2">
      <c r="B60" s="4" t="s">
        <v>35</v>
      </c>
      <c r="C60" s="4"/>
      <c r="D60" s="27">
        <f t="shared" si="23"/>
        <v>2037</v>
      </c>
      <c r="E60" s="30">
        <v>1807</v>
      </c>
      <c r="F60" s="31">
        <v>136</v>
      </c>
      <c r="G60" s="31">
        <v>28</v>
      </c>
      <c r="H60" s="31">
        <v>53</v>
      </c>
      <c r="I60" s="30">
        <v>13</v>
      </c>
    </row>
    <row r="61" spans="1:9" s="16" customFormat="1" ht="16.7" customHeight="1" x14ac:dyDescent="0.2">
      <c r="B61" s="4" t="s">
        <v>37</v>
      </c>
      <c r="C61" s="4"/>
      <c r="D61" s="27">
        <f t="shared" si="23"/>
        <v>191</v>
      </c>
      <c r="E61" s="30">
        <v>131</v>
      </c>
      <c r="F61" s="31">
        <v>36</v>
      </c>
      <c r="G61" s="31">
        <v>18</v>
      </c>
      <c r="H61" s="31">
        <v>4</v>
      </c>
      <c r="I61" s="32">
        <v>2</v>
      </c>
    </row>
    <row r="62" spans="1:9" s="16" customFormat="1" ht="16.7" customHeight="1" x14ac:dyDescent="0.2">
      <c r="B62" s="4" t="s">
        <v>39</v>
      </c>
      <c r="C62" s="4"/>
      <c r="D62" s="27">
        <f t="shared" si="23"/>
        <v>66</v>
      </c>
      <c r="E62" s="30">
        <v>28</v>
      </c>
      <c r="F62" s="31">
        <v>21</v>
      </c>
      <c r="G62" s="32">
        <v>17</v>
      </c>
      <c r="H62" s="33" t="s">
        <v>92</v>
      </c>
      <c r="I62" s="32" t="s">
        <v>92</v>
      </c>
    </row>
    <row r="63" spans="1:9" s="16" customFormat="1" ht="16.7" customHeight="1" x14ac:dyDescent="0.2">
      <c r="B63" s="4" t="s">
        <v>38</v>
      </c>
      <c r="C63" s="4"/>
      <c r="D63" s="27">
        <f>SUM(E63:I63)</f>
        <v>31</v>
      </c>
      <c r="E63" s="30">
        <v>15</v>
      </c>
      <c r="F63" s="31">
        <v>10</v>
      </c>
      <c r="G63" s="31">
        <v>2</v>
      </c>
      <c r="H63" s="31">
        <v>1</v>
      </c>
      <c r="I63" s="32">
        <v>3</v>
      </c>
    </row>
    <row r="64" spans="1:9" s="16" customFormat="1" ht="16.7" customHeight="1" x14ac:dyDescent="0.2">
      <c r="B64" s="4" t="s">
        <v>36</v>
      </c>
      <c r="C64" s="4"/>
      <c r="D64" s="27">
        <f>SUM(E64:I64)</f>
        <v>64</v>
      </c>
      <c r="E64" s="30">
        <v>41</v>
      </c>
      <c r="F64" s="31">
        <v>12</v>
      </c>
      <c r="G64" s="33">
        <v>11</v>
      </c>
      <c r="H64" s="33" t="s">
        <v>92</v>
      </c>
      <c r="I64" s="32" t="s">
        <v>92</v>
      </c>
    </row>
    <row r="65" spans="1:9" s="16" customFormat="1" ht="16.7" customHeight="1" x14ac:dyDescent="0.2">
      <c r="B65" s="4" t="s">
        <v>18</v>
      </c>
      <c r="C65" s="4"/>
      <c r="D65" s="27">
        <f t="shared" si="23"/>
        <v>50</v>
      </c>
      <c r="E65" s="30">
        <v>31</v>
      </c>
      <c r="F65" s="31">
        <v>12</v>
      </c>
      <c r="G65" s="31">
        <v>4</v>
      </c>
      <c r="H65" s="33">
        <v>3</v>
      </c>
      <c r="I65" s="32" t="s">
        <v>92</v>
      </c>
    </row>
    <row r="66" spans="1:9" s="16" customFormat="1" ht="16.7" customHeight="1" x14ac:dyDescent="0.2">
      <c r="B66" s="4" t="s">
        <v>19</v>
      </c>
      <c r="C66" s="4"/>
      <c r="D66" s="27">
        <f t="shared" si="23"/>
        <v>70</v>
      </c>
      <c r="E66" s="30">
        <v>26</v>
      </c>
      <c r="F66" s="31">
        <v>23</v>
      </c>
      <c r="G66" s="32">
        <v>16</v>
      </c>
      <c r="H66" s="33">
        <v>3</v>
      </c>
      <c r="I66" s="32">
        <v>2</v>
      </c>
    </row>
    <row r="67" spans="1:9" s="16" customFormat="1" ht="16.7" customHeight="1" x14ac:dyDescent="0.2">
      <c r="B67" s="4" t="s">
        <v>34</v>
      </c>
      <c r="C67" s="4"/>
      <c r="D67" s="27">
        <f t="shared" si="23"/>
        <v>58</v>
      </c>
      <c r="E67" s="30">
        <v>24</v>
      </c>
      <c r="F67" s="31">
        <v>25</v>
      </c>
      <c r="G67" s="32">
        <v>5</v>
      </c>
      <c r="H67" s="33">
        <v>2</v>
      </c>
      <c r="I67" s="32">
        <v>2</v>
      </c>
    </row>
    <row r="68" spans="1:9" s="16" customFormat="1" ht="16.7" customHeight="1" x14ac:dyDescent="0.2">
      <c r="B68" s="4" t="s">
        <v>86</v>
      </c>
      <c r="C68" s="4"/>
      <c r="D68" s="27">
        <f t="shared" si="23"/>
        <v>155</v>
      </c>
      <c r="E68" s="30">
        <v>104</v>
      </c>
      <c r="F68" s="31">
        <v>22</v>
      </c>
      <c r="G68" s="32">
        <v>17</v>
      </c>
      <c r="H68" s="31">
        <v>9</v>
      </c>
      <c r="I68" s="32">
        <v>3</v>
      </c>
    </row>
    <row r="69" spans="1:9" s="16" customFormat="1" ht="21.95" customHeight="1" x14ac:dyDescent="0.2">
      <c r="A69" s="4" t="s">
        <v>10</v>
      </c>
      <c r="B69" s="3"/>
      <c r="D69" s="27">
        <f>SUM(D72:D74)</f>
        <v>165</v>
      </c>
      <c r="E69" s="27">
        <f t="shared" ref="E69:I69" si="24">SUM(E72:E74)</f>
        <v>89</v>
      </c>
      <c r="F69" s="27">
        <f t="shared" si="24"/>
        <v>34</v>
      </c>
      <c r="G69" s="27">
        <f t="shared" si="24"/>
        <v>18</v>
      </c>
      <c r="H69" s="27">
        <f t="shared" si="24"/>
        <v>12</v>
      </c>
      <c r="I69" s="28">
        <f t="shared" si="24"/>
        <v>12</v>
      </c>
    </row>
    <row r="70" spans="1:9" s="16" customFormat="1" ht="16.7" customHeight="1" x14ac:dyDescent="0.2">
      <c r="C70" s="4" t="s">
        <v>85</v>
      </c>
      <c r="D70" s="27">
        <f>SUM(E70:I70)</f>
        <v>100</v>
      </c>
      <c r="E70" s="30">
        <v>59</v>
      </c>
      <c r="F70" s="31">
        <v>15</v>
      </c>
      <c r="G70" s="31">
        <v>10</v>
      </c>
      <c r="H70" s="33">
        <v>8</v>
      </c>
      <c r="I70" s="30">
        <v>8</v>
      </c>
    </row>
    <row r="71" spans="1:9" s="16" customFormat="1" ht="16.7" customHeight="1" x14ac:dyDescent="0.2">
      <c r="C71" s="4" t="s">
        <v>107</v>
      </c>
      <c r="D71" s="27">
        <f t="shared" ref="D71:D74" si="25">SUM(E71:I71)</f>
        <v>65</v>
      </c>
      <c r="E71" s="30">
        <v>30</v>
      </c>
      <c r="F71" s="31">
        <v>19</v>
      </c>
      <c r="G71" s="32">
        <v>8</v>
      </c>
      <c r="H71" s="31">
        <v>4</v>
      </c>
      <c r="I71" s="32">
        <v>4</v>
      </c>
    </row>
    <row r="72" spans="1:9" s="16" customFormat="1" ht="16.7" customHeight="1" x14ac:dyDescent="0.2">
      <c r="B72" s="16" t="s">
        <v>55</v>
      </c>
      <c r="C72" s="4"/>
      <c r="D72" s="27">
        <f t="shared" si="25"/>
        <v>2</v>
      </c>
      <c r="E72" s="33">
        <v>1</v>
      </c>
      <c r="F72" s="33">
        <v>1</v>
      </c>
      <c r="G72" s="33" t="s">
        <v>92</v>
      </c>
      <c r="H72" s="33" t="s">
        <v>92</v>
      </c>
      <c r="I72" s="32" t="s">
        <v>92</v>
      </c>
    </row>
    <row r="73" spans="1:9" s="16" customFormat="1" ht="16.7" customHeight="1" x14ac:dyDescent="0.2">
      <c r="B73" s="16" t="s">
        <v>54</v>
      </c>
      <c r="C73" s="4"/>
      <c r="D73" s="27">
        <f t="shared" si="25"/>
        <v>90</v>
      </c>
      <c r="E73" s="30">
        <v>53</v>
      </c>
      <c r="F73" s="31">
        <v>20</v>
      </c>
      <c r="G73" s="32">
        <v>8</v>
      </c>
      <c r="H73" s="33">
        <v>4</v>
      </c>
      <c r="I73" s="37">
        <v>5</v>
      </c>
    </row>
    <row r="74" spans="1:9" s="16" customFormat="1" ht="16.7" customHeight="1" x14ac:dyDescent="0.2">
      <c r="B74" s="16" t="s">
        <v>87</v>
      </c>
      <c r="C74" s="4"/>
      <c r="D74" s="27">
        <f t="shared" si="25"/>
        <v>73</v>
      </c>
      <c r="E74" s="30">
        <v>35</v>
      </c>
      <c r="F74" s="31">
        <v>13</v>
      </c>
      <c r="G74" s="32">
        <v>10</v>
      </c>
      <c r="H74" s="31">
        <v>8</v>
      </c>
      <c r="I74" s="37">
        <v>7</v>
      </c>
    </row>
    <row r="75" spans="1:9" s="16" customFormat="1" ht="24" customHeight="1" x14ac:dyDescent="0.2">
      <c r="A75" s="4" t="s">
        <v>11</v>
      </c>
      <c r="B75" s="3"/>
      <c r="D75" s="27">
        <f>SUM(D80:D86)</f>
        <v>1011</v>
      </c>
      <c r="E75" s="27">
        <f t="shared" ref="E75:I75" si="26">SUM(E80:E86)</f>
        <v>743</v>
      </c>
      <c r="F75" s="27">
        <f t="shared" si="26"/>
        <v>189</v>
      </c>
      <c r="G75" s="27">
        <f t="shared" si="26"/>
        <v>41</v>
      </c>
      <c r="H75" s="27">
        <f t="shared" si="26"/>
        <v>24</v>
      </c>
      <c r="I75" s="28">
        <f t="shared" si="26"/>
        <v>14</v>
      </c>
    </row>
    <row r="76" spans="1:9" s="16" customFormat="1" ht="17.100000000000001" customHeight="1" x14ac:dyDescent="0.2">
      <c r="C76" s="4" t="s">
        <v>85</v>
      </c>
      <c r="D76" s="27">
        <f>SUM(E76:I76)</f>
        <v>26</v>
      </c>
      <c r="E76" s="32">
        <v>12</v>
      </c>
      <c r="F76" s="33">
        <v>10</v>
      </c>
      <c r="G76" s="32">
        <v>3</v>
      </c>
      <c r="H76" s="33" t="s">
        <v>92</v>
      </c>
      <c r="I76" s="32">
        <v>1</v>
      </c>
    </row>
    <row r="77" spans="1:9" s="16" customFormat="1" ht="17.100000000000001" customHeight="1" x14ac:dyDescent="0.2">
      <c r="C77" s="4" t="s">
        <v>108</v>
      </c>
      <c r="D77" s="27"/>
      <c r="E77" s="32"/>
      <c r="F77" s="33"/>
      <c r="G77" s="32"/>
      <c r="H77" s="33"/>
      <c r="I77" s="32"/>
    </row>
    <row r="78" spans="1:9" s="16" customFormat="1" ht="13.5" customHeight="1" x14ac:dyDescent="0.2">
      <c r="C78" s="4" t="s">
        <v>102</v>
      </c>
      <c r="D78" s="27">
        <f t="shared" ref="D78:D97" si="27">SUM(E78:I78)</f>
        <v>224</v>
      </c>
      <c r="E78" s="32">
        <v>171</v>
      </c>
      <c r="F78" s="33">
        <v>29</v>
      </c>
      <c r="G78" s="32">
        <v>13</v>
      </c>
      <c r="H78" s="33">
        <v>9</v>
      </c>
      <c r="I78" s="32">
        <v>2</v>
      </c>
    </row>
    <row r="79" spans="1:9" s="16" customFormat="1" ht="17.100000000000001" customHeight="1" x14ac:dyDescent="0.2">
      <c r="C79" s="4" t="s">
        <v>107</v>
      </c>
      <c r="D79" s="27">
        <f t="shared" si="27"/>
        <v>761</v>
      </c>
      <c r="E79" s="32">
        <v>560</v>
      </c>
      <c r="F79" s="33">
        <v>150</v>
      </c>
      <c r="G79" s="33">
        <v>25</v>
      </c>
      <c r="H79" s="33">
        <v>15</v>
      </c>
      <c r="I79" s="32">
        <v>11</v>
      </c>
    </row>
    <row r="80" spans="1:9" s="16" customFormat="1" ht="17.100000000000001" customHeight="1" x14ac:dyDescent="0.2">
      <c r="B80" s="16" t="s">
        <v>22</v>
      </c>
      <c r="C80" s="4"/>
      <c r="D80" s="27">
        <f t="shared" si="27"/>
        <v>697</v>
      </c>
      <c r="E80" s="32">
        <v>565</v>
      </c>
      <c r="F80" s="33">
        <v>100</v>
      </c>
      <c r="G80" s="33">
        <v>11</v>
      </c>
      <c r="H80" s="33">
        <v>14</v>
      </c>
      <c r="I80" s="32">
        <v>7</v>
      </c>
    </row>
    <row r="81" spans="1:9" s="16" customFormat="1" ht="17.100000000000001" customHeight="1" x14ac:dyDescent="0.2">
      <c r="B81" s="16" t="s">
        <v>59</v>
      </c>
      <c r="C81" s="4"/>
      <c r="D81" s="27">
        <f>SUM(E81:I81)</f>
        <v>29</v>
      </c>
      <c r="E81" s="32">
        <v>18</v>
      </c>
      <c r="F81" s="33">
        <v>8</v>
      </c>
      <c r="G81" s="32">
        <v>2</v>
      </c>
      <c r="H81" s="33" t="s">
        <v>92</v>
      </c>
      <c r="I81" s="32">
        <v>1</v>
      </c>
    </row>
    <row r="82" spans="1:9" s="16" customFormat="1" ht="17.100000000000001" customHeight="1" x14ac:dyDescent="0.2">
      <c r="B82" s="16" t="s">
        <v>57</v>
      </c>
      <c r="C82" s="4"/>
      <c r="D82" s="27">
        <f t="shared" si="27"/>
        <v>16</v>
      </c>
      <c r="E82" s="32">
        <v>10</v>
      </c>
      <c r="F82" s="33">
        <v>3</v>
      </c>
      <c r="G82" s="32">
        <v>3</v>
      </c>
      <c r="H82" s="33" t="s">
        <v>92</v>
      </c>
      <c r="I82" s="32" t="s">
        <v>92</v>
      </c>
    </row>
    <row r="83" spans="1:9" s="16" customFormat="1" ht="17.100000000000001" customHeight="1" x14ac:dyDescent="0.2">
      <c r="B83" s="16" t="s">
        <v>58</v>
      </c>
      <c r="C83" s="4"/>
      <c r="D83" s="27">
        <f>SUM(E83:I83)</f>
        <v>78</v>
      </c>
      <c r="E83" s="32">
        <v>45</v>
      </c>
      <c r="F83" s="33">
        <v>25</v>
      </c>
      <c r="G83" s="33">
        <v>3</v>
      </c>
      <c r="H83" s="33">
        <v>2</v>
      </c>
      <c r="I83" s="32">
        <v>3</v>
      </c>
    </row>
    <row r="84" spans="1:9" s="16" customFormat="1" ht="17.100000000000001" customHeight="1" x14ac:dyDescent="0.2">
      <c r="A84" s="15"/>
      <c r="B84" s="23" t="s">
        <v>56</v>
      </c>
      <c r="C84" s="4"/>
      <c r="D84" s="27">
        <f t="shared" si="27"/>
        <v>56</v>
      </c>
      <c r="E84" s="33">
        <v>37</v>
      </c>
      <c r="F84" s="33">
        <v>9</v>
      </c>
      <c r="G84" s="33">
        <v>7</v>
      </c>
      <c r="H84" s="33">
        <v>1</v>
      </c>
      <c r="I84" s="32">
        <v>2</v>
      </c>
    </row>
    <row r="85" spans="1:9" s="16" customFormat="1" ht="17.100000000000001" customHeight="1" x14ac:dyDescent="0.2">
      <c r="B85" s="16" t="s">
        <v>61</v>
      </c>
      <c r="C85" s="4"/>
      <c r="D85" s="27">
        <f t="shared" si="27"/>
        <v>62</v>
      </c>
      <c r="E85" s="33">
        <v>39</v>
      </c>
      <c r="F85" s="33">
        <v>17</v>
      </c>
      <c r="G85" s="32">
        <v>5</v>
      </c>
      <c r="H85" s="33">
        <v>1</v>
      </c>
      <c r="I85" s="32" t="s">
        <v>92</v>
      </c>
    </row>
    <row r="86" spans="1:9" s="16" customFormat="1" ht="17.100000000000001" customHeight="1" x14ac:dyDescent="0.2">
      <c r="B86" s="16" t="s">
        <v>60</v>
      </c>
      <c r="C86" s="4"/>
      <c r="D86" s="27">
        <f t="shared" si="27"/>
        <v>73</v>
      </c>
      <c r="E86" s="32">
        <v>29</v>
      </c>
      <c r="F86" s="33">
        <v>27</v>
      </c>
      <c r="G86" s="33">
        <v>10</v>
      </c>
      <c r="H86" s="33">
        <v>6</v>
      </c>
      <c r="I86" s="32">
        <v>1</v>
      </c>
    </row>
    <row r="87" spans="1:9" s="16" customFormat="1" ht="20.100000000000001" customHeight="1" x14ac:dyDescent="0.2">
      <c r="A87" s="4" t="s">
        <v>12</v>
      </c>
      <c r="B87" s="3"/>
      <c r="D87" s="27">
        <f>SUM(D91:D97)</f>
        <v>647</v>
      </c>
      <c r="E87" s="27">
        <f t="shared" ref="E87:I87" si="28">SUM(E91:E97)</f>
        <v>437</v>
      </c>
      <c r="F87" s="27">
        <f t="shared" si="28"/>
        <v>155</v>
      </c>
      <c r="G87" s="27">
        <f t="shared" si="28"/>
        <v>28</v>
      </c>
      <c r="H87" s="27">
        <f t="shared" si="28"/>
        <v>26</v>
      </c>
      <c r="I87" s="28">
        <f t="shared" si="28"/>
        <v>1</v>
      </c>
    </row>
    <row r="88" spans="1:9" s="16" customFormat="1" ht="17.100000000000001" customHeight="1" x14ac:dyDescent="0.2">
      <c r="A88" s="3"/>
      <c r="B88" s="3"/>
      <c r="C88" s="4" t="s">
        <v>109</v>
      </c>
      <c r="D88" s="27"/>
      <c r="E88" s="28"/>
      <c r="F88" s="28"/>
      <c r="G88" s="28"/>
      <c r="H88" s="28"/>
      <c r="I88" s="28"/>
    </row>
    <row r="89" spans="1:9" s="16" customFormat="1" ht="12.75" customHeight="1" x14ac:dyDescent="0.2">
      <c r="C89" s="4" t="s">
        <v>102</v>
      </c>
      <c r="D89" s="27">
        <f t="shared" si="27"/>
        <v>212</v>
      </c>
      <c r="E89" s="32">
        <v>162</v>
      </c>
      <c r="F89" s="33">
        <v>32</v>
      </c>
      <c r="G89" s="32">
        <v>6</v>
      </c>
      <c r="H89" s="33">
        <v>11</v>
      </c>
      <c r="I89" s="32">
        <v>1</v>
      </c>
    </row>
    <row r="90" spans="1:9" s="16" customFormat="1" ht="17.100000000000001" customHeight="1" x14ac:dyDescent="0.2">
      <c r="C90" s="4" t="s">
        <v>107</v>
      </c>
      <c r="D90" s="27">
        <f t="shared" si="27"/>
        <v>435</v>
      </c>
      <c r="E90" s="32">
        <v>275</v>
      </c>
      <c r="F90" s="33">
        <v>123</v>
      </c>
      <c r="G90" s="33">
        <v>22</v>
      </c>
      <c r="H90" s="33">
        <v>15</v>
      </c>
      <c r="I90" s="32" t="s">
        <v>92</v>
      </c>
    </row>
    <row r="91" spans="1:9" s="16" customFormat="1" ht="17.100000000000001" customHeight="1" x14ac:dyDescent="0.2">
      <c r="B91" s="16" t="s">
        <v>93</v>
      </c>
      <c r="C91" s="1"/>
      <c r="D91" s="27">
        <f t="shared" si="27"/>
        <v>66</v>
      </c>
      <c r="E91" s="32">
        <v>42</v>
      </c>
      <c r="F91" s="33">
        <v>17</v>
      </c>
      <c r="G91" s="33">
        <v>3</v>
      </c>
      <c r="H91" s="33">
        <v>4</v>
      </c>
      <c r="I91" s="32" t="s">
        <v>92</v>
      </c>
    </row>
    <row r="92" spans="1:9" s="16" customFormat="1" ht="17.100000000000001" customHeight="1" x14ac:dyDescent="0.2">
      <c r="B92" s="16" t="s">
        <v>94</v>
      </c>
      <c r="C92" s="1"/>
      <c r="D92" s="27">
        <f t="shared" si="27"/>
        <v>261</v>
      </c>
      <c r="E92" s="32">
        <v>195</v>
      </c>
      <c r="F92" s="33">
        <v>43</v>
      </c>
      <c r="G92" s="33">
        <v>8</v>
      </c>
      <c r="H92" s="33">
        <v>14</v>
      </c>
      <c r="I92" s="32">
        <v>1</v>
      </c>
    </row>
    <row r="93" spans="1:9" s="16" customFormat="1" ht="17.100000000000001" customHeight="1" x14ac:dyDescent="0.2">
      <c r="B93" s="16" t="s">
        <v>12</v>
      </c>
      <c r="C93" s="1"/>
      <c r="D93" s="27">
        <f t="shared" si="27"/>
        <v>186</v>
      </c>
      <c r="E93" s="32">
        <v>129</v>
      </c>
      <c r="F93" s="33">
        <v>46</v>
      </c>
      <c r="G93" s="33">
        <v>7</v>
      </c>
      <c r="H93" s="33">
        <v>4</v>
      </c>
      <c r="I93" s="32" t="s">
        <v>92</v>
      </c>
    </row>
    <row r="94" spans="1:9" s="16" customFormat="1" ht="17.100000000000001" customHeight="1" x14ac:dyDescent="0.2">
      <c r="B94" s="16" t="s">
        <v>96</v>
      </c>
      <c r="C94" s="1"/>
      <c r="D94" s="27">
        <f t="shared" si="27"/>
        <v>39</v>
      </c>
      <c r="E94" s="32">
        <v>17</v>
      </c>
      <c r="F94" s="33">
        <v>14</v>
      </c>
      <c r="G94" s="33">
        <v>5</v>
      </c>
      <c r="H94" s="33">
        <v>3</v>
      </c>
      <c r="I94" s="32" t="s">
        <v>92</v>
      </c>
    </row>
    <row r="95" spans="1:9" s="16" customFormat="1" ht="17.100000000000001" customHeight="1" x14ac:dyDescent="0.2">
      <c r="B95" s="16" t="s">
        <v>95</v>
      </c>
      <c r="C95" s="3"/>
      <c r="D95" s="27">
        <f t="shared" si="27"/>
        <v>39</v>
      </c>
      <c r="E95" s="32">
        <v>24</v>
      </c>
      <c r="F95" s="33">
        <v>13</v>
      </c>
      <c r="G95" s="33">
        <v>2</v>
      </c>
      <c r="H95" s="33" t="s">
        <v>92</v>
      </c>
      <c r="I95" s="32" t="s">
        <v>92</v>
      </c>
    </row>
    <row r="96" spans="1:9" s="16" customFormat="1" ht="17.100000000000001" customHeight="1" x14ac:dyDescent="0.2">
      <c r="B96" s="16" t="s">
        <v>21</v>
      </c>
      <c r="C96" s="3"/>
      <c r="D96" s="27">
        <f>SUM(E96:I96)</f>
        <v>17</v>
      </c>
      <c r="E96" s="32">
        <v>9</v>
      </c>
      <c r="F96" s="33">
        <v>7</v>
      </c>
      <c r="G96" s="33">
        <v>1</v>
      </c>
      <c r="H96" s="33" t="s">
        <v>92</v>
      </c>
      <c r="I96" s="32" t="s">
        <v>92</v>
      </c>
    </row>
    <row r="97" spans="1:9" s="16" customFormat="1" ht="17.100000000000001" customHeight="1" x14ac:dyDescent="0.2">
      <c r="B97" s="16" t="s">
        <v>62</v>
      </c>
      <c r="C97" s="3"/>
      <c r="D97" s="27">
        <f t="shared" si="27"/>
        <v>39</v>
      </c>
      <c r="E97" s="32">
        <v>21</v>
      </c>
      <c r="F97" s="33">
        <v>15</v>
      </c>
      <c r="G97" s="33">
        <v>2</v>
      </c>
      <c r="H97" s="33">
        <v>1</v>
      </c>
      <c r="I97" s="32" t="s">
        <v>92</v>
      </c>
    </row>
    <row r="98" spans="1:9" s="16" customFormat="1" ht="20.100000000000001" customHeight="1" x14ac:dyDescent="0.2">
      <c r="A98" s="4" t="s">
        <v>13</v>
      </c>
      <c r="B98" s="3"/>
      <c r="D98" s="27">
        <f>SUM(D113:D116)</f>
        <v>24134</v>
      </c>
      <c r="E98" s="27">
        <f t="shared" ref="E98:I98" si="29">SUM(E113:E116)</f>
        <v>20893</v>
      </c>
      <c r="F98" s="27">
        <f t="shared" si="29"/>
        <v>2211</v>
      </c>
      <c r="G98" s="27">
        <f t="shared" si="29"/>
        <v>255</v>
      </c>
      <c r="H98" s="27">
        <f t="shared" si="29"/>
        <v>469</v>
      </c>
      <c r="I98" s="28">
        <f t="shared" si="29"/>
        <v>306</v>
      </c>
    </row>
    <row r="99" spans="1:9" s="16" customFormat="1" ht="17.100000000000001" customHeight="1" x14ac:dyDescent="0.2">
      <c r="C99" s="4" t="s">
        <v>85</v>
      </c>
      <c r="D99" s="27">
        <f>SUM(E99:I99)</f>
        <v>1602</v>
      </c>
      <c r="E99" s="32">
        <v>1411</v>
      </c>
      <c r="F99" s="33">
        <v>97</v>
      </c>
      <c r="G99" s="33">
        <v>48</v>
      </c>
      <c r="H99" s="33">
        <v>25</v>
      </c>
      <c r="I99" s="32">
        <v>21</v>
      </c>
    </row>
    <row r="100" spans="1:9" s="16" customFormat="1" ht="17.100000000000001" customHeight="1" x14ac:dyDescent="0.2">
      <c r="C100" s="4" t="s">
        <v>76</v>
      </c>
      <c r="D100" s="27">
        <f t="shared" ref="D100:D112" si="30">SUM(E100:I100)</f>
        <v>1704</v>
      </c>
      <c r="E100" s="32">
        <v>1550</v>
      </c>
      <c r="F100" s="33">
        <v>87</v>
      </c>
      <c r="G100" s="33">
        <v>17</v>
      </c>
      <c r="H100" s="33">
        <v>21</v>
      </c>
      <c r="I100" s="32">
        <v>29</v>
      </c>
    </row>
    <row r="101" spans="1:9" s="16" customFormat="1" ht="17.100000000000001" customHeight="1" x14ac:dyDescent="0.2">
      <c r="C101" s="1" t="s">
        <v>106</v>
      </c>
      <c r="D101" s="27">
        <f t="shared" si="30"/>
        <v>82</v>
      </c>
      <c r="E101" s="32">
        <v>35</v>
      </c>
      <c r="F101" s="33">
        <v>25</v>
      </c>
      <c r="G101" s="32">
        <v>9</v>
      </c>
      <c r="H101" s="33">
        <v>3</v>
      </c>
      <c r="I101" s="32">
        <v>10</v>
      </c>
    </row>
    <row r="102" spans="1:9" s="16" customFormat="1" ht="17.100000000000001" customHeight="1" x14ac:dyDescent="0.2">
      <c r="C102" s="4" t="s">
        <v>77</v>
      </c>
      <c r="D102" s="27">
        <f t="shared" si="30"/>
        <v>16177</v>
      </c>
      <c r="E102" s="32">
        <v>14156</v>
      </c>
      <c r="F102" s="33">
        <v>1409</v>
      </c>
      <c r="G102" s="32">
        <v>109</v>
      </c>
      <c r="H102" s="32">
        <v>345</v>
      </c>
      <c r="I102" s="32">
        <v>158</v>
      </c>
    </row>
    <row r="103" spans="1:9" s="16" customFormat="1" ht="17.100000000000001" customHeight="1" x14ac:dyDescent="0.2">
      <c r="C103" s="4" t="s">
        <v>78</v>
      </c>
      <c r="D103" s="27">
        <f t="shared" si="30"/>
        <v>2880</v>
      </c>
      <c r="E103" s="32">
        <v>2474</v>
      </c>
      <c r="F103" s="33">
        <v>311</v>
      </c>
      <c r="G103" s="33">
        <v>14</v>
      </c>
      <c r="H103" s="33">
        <v>55</v>
      </c>
      <c r="I103" s="32">
        <v>26</v>
      </c>
    </row>
    <row r="104" spans="1:9" s="16" customFormat="1" ht="17.100000000000001" customHeight="1" x14ac:dyDescent="0.2">
      <c r="C104" s="4" t="s">
        <v>80</v>
      </c>
      <c r="D104" s="27">
        <f t="shared" si="30"/>
        <v>270</v>
      </c>
      <c r="E104" s="32">
        <v>236</v>
      </c>
      <c r="F104" s="33">
        <v>25</v>
      </c>
      <c r="G104" s="33">
        <v>4</v>
      </c>
      <c r="H104" s="33">
        <v>3</v>
      </c>
      <c r="I104" s="32">
        <v>2</v>
      </c>
    </row>
    <row r="105" spans="1:9" s="16" customFormat="1" ht="17.100000000000001" customHeight="1" x14ac:dyDescent="0.2">
      <c r="C105" s="4" t="s">
        <v>117</v>
      </c>
      <c r="D105" s="27">
        <f t="shared" si="30"/>
        <v>66</v>
      </c>
      <c r="E105" s="32">
        <v>41</v>
      </c>
      <c r="F105" s="33">
        <v>18</v>
      </c>
      <c r="G105" s="33">
        <v>3</v>
      </c>
      <c r="H105" s="33" t="s">
        <v>92</v>
      </c>
      <c r="I105" s="32">
        <v>4</v>
      </c>
    </row>
    <row r="106" spans="1:9" s="16" customFormat="1" ht="17.100000000000001" customHeight="1" x14ac:dyDescent="0.2">
      <c r="C106" s="4" t="s">
        <v>81</v>
      </c>
      <c r="D106" s="27">
        <f t="shared" si="30"/>
        <v>351</v>
      </c>
      <c r="E106" s="32">
        <v>206</v>
      </c>
      <c r="F106" s="33">
        <v>102</v>
      </c>
      <c r="G106" s="33">
        <v>17</v>
      </c>
      <c r="H106" s="33">
        <v>1</v>
      </c>
      <c r="I106" s="32">
        <v>25</v>
      </c>
    </row>
    <row r="107" spans="1:9" s="16" customFormat="1" ht="17.100000000000001" customHeight="1" x14ac:dyDescent="0.2">
      <c r="C107" s="4" t="s">
        <v>82</v>
      </c>
      <c r="D107" s="27">
        <f t="shared" si="30"/>
        <v>278</v>
      </c>
      <c r="E107" s="32">
        <v>206</v>
      </c>
      <c r="F107" s="33">
        <v>51</v>
      </c>
      <c r="G107" s="33">
        <v>3</v>
      </c>
      <c r="H107" s="33">
        <v>5</v>
      </c>
      <c r="I107" s="32">
        <v>13</v>
      </c>
    </row>
    <row r="108" spans="1:9" s="16" customFormat="1" ht="15.75" customHeight="1" x14ac:dyDescent="0.2">
      <c r="C108" s="4" t="s">
        <v>84</v>
      </c>
      <c r="D108" s="27">
        <f t="shared" si="30"/>
        <v>72</v>
      </c>
      <c r="E108" s="32">
        <v>71</v>
      </c>
      <c r="F108" s="33" t="s">
        <v>92</v>
      </c>
      <c r="G108" s="33" t="s">
        <v>92</v>
      </c>
      <c r="H108" s="33" t="s">
        <v>92</v>
      </c>
      <c r="I108" s="32">
        <v>1</v>
      </c>
    </row>
    <row r="109" spans="1:9" s="16" customFormat="1" ht="24" customHeight="1" x14ac:dyDescent="0.2">
      <c r="A109" s="4" t="s">
        <v>100</v>
      </c>
      <c r="C109" s="3"/>
      <c r="D109" s="27"/>
      <c r="E109" s="32"/>
      <c r="F109" s="33"/>
      <c r="G109" s="33"/>
      <c r="H109" s="33"/>
      <c r="I109" s="32"/>
    </row>
    <row r="110" spans="1:9" s="16" customFormat="1" ht="20.100000000000001" customHeight="1" x14ac:dyDescent="0.2">
      <c r="C110" s="1" t="s">
        <v>115</v>
      </c>
      <c r="D110" s="27">
        <f t="shared" si="30"/>
        <v>3</v>
      </c>
      <c r="E110" s="32">
        <v>3</v>
      </c>
      <c r="F110" s="33" t="s">
        <v>92</v>
      </c>
      <c r="G110" s="33" t="s">
        <v>92</v>
      </c>
      <c r="H110" s="33" t="s">
        <v>92</v>
      </c>
      <c r="I110" s="32" t="s">
        <v>92</v>
      </c>
    </row>
    <row r="111" spans="1:9" s="16" customFormat="1" ht="16.7" customHeight="1" x14ac:dyDescent="0.2">
      <c r="C111" s="4" t="s">
        <v>83</v>
      </c>
      <c r="D111" s="27">
        <f t="shared" si="30"/>
        <v>441</v>
      </c>
      <c r="E111" s="32">
        <v>363</v>
      </c>
      <c r="F111" s="33">
        <v>51</v>
      </c>
      <c r="G111" s="33">
        <v>13</v>
      </c>
      <c r="H111" s="33">
        <v>3</v>
      </c>
      <c r="I111" s="32">
        <v>11</v>
      </c>
    </row>
    <row r="112" spans="1:9" s="16" customFormat="1" ht="16.7" customHeight="1" x14ac:dyDescent="0.2">
      <c r="C112" s="4" t="s">
        <v>107</v>
      </c>
      <c r="D112" s="27">
        <f t="shared" si="30"/>
        <v>208</v>
      </c>
      <c r="E112" s="32">
        <v>141</v>
      </c>
      <c r="F112" s="33">
        <v>35</v>
      </c>
      <c r="G112" s="33">
        <v>18</v>
      </c>
      <c r="H112" s="33">
        <v>8</v>
      </c>
      <c r="I112" s="32">
        <v>6</v>
      </c>
    </row>
    <row r="113" spans="1:9" s="16" customFormat="1" ht="16.7" customHeight="1" x14ac:dyDescent="0.2">
      <c r="B113" s="4" t="s">
        <v>23</v>
      </c>
      <c r="D113" s="27">
        <f>SUM(E113:I113)</f>
        <v>396</v>
      </c>
      <c r="E113" s="30">
        <v>252</v>
      </c>
      <c r="F113" s="31">
        <v>62</v>
      </c>
      <c r="G113" s="31">
        <v>56</v>
      </c>
      <c r="H113" s="31">
        <v>10</v>
      </c>
      <c r="I113" s="30">
        <v>16</v>
      </c>
    </row>
    <row r="114" spans="1:9" s="16" customFormat="1" ht="16.7" customHeight="1" x14ac:dyDescent="0.2">
      <c r="B114" s="4" t="s">
        <v>97</v>
      </c>
      <c r="D114" s="27">
        <f t="shared" ref="D114:D136" si="31">SUM(E114:I114)</f>
        <v>2</v>
      </c>
      <c r="E114" s="33" t="s">
        <v>92</v>
      </c>
      <c r="F114" s="33" t="s">
        <v>92</v>
      </c>
      <c r="G114" s="31">
        <v>2</v>
      </c>
      <c r="H114" s="33" t="s">
        <v>92</v>
      </c>
      <c r="I114" s="32" t="s">
        <v>92</v>
      </c>
    </row>
    <row r="115" spans="1:9" s="16" customFormat="1" ht="16.7" customHeight="1" x14ac:dyDescent="0.2">
      <c r="B115" s="4" t="s">
        <v>13</v>
      </c>
      <c r="D115" s="27">
        <f t="shared" si="31"/>
        <v>19870</v>
      </c>
      <c r="E115" s="30">
        <v>17312</v>
      </c>
      <c r="F115" s="31">
        <v>1748</v>
      </c>
      <c r="G115" s="31">
        <v>176</v>
      </c>
      <c r="H115" s="31">
        <v>395</v>
      </c>
      <c r="I115" s="30">
        <v>239</v>
      </c>
    </row>
    <row r="116" spans="1:9" s="16" customFormat="1" ht="16.7" customHeight="1" x14ac:dyDescent="0.2">
      <c r="B116" s="4" t="s">
        <v>63</v>
      </c>
      <c r="D116" s="27">
        <f t="shared" si="31"/>
        <v>3866</v>
      </c>
      <c r="E116" s="30">
        <v>3329</v>
      </c>
      <c r="F116" s="31">
        <v>401</v>
      </c>
      <c r="G116" s="31">
        <v>21</v>
      </c>
      <c r="H116" s="31">
        <v>64</v>
      </c>
      <c r="I116" s="30">
        <v>51</v>
      </c>
    </row>
    <row r="117" spans="1:9" s="16" customFormat="1" ht="21.95" customHeight="1" x14ac:dyDescent="0.2">
      <c r="A117" s="4" t="s">
        <v>14</v>
      </c>
      <c r="B117" s="3"/>
      <c r="D117" s="27">
        <f>SUM(D123:D127)</f>
        <v>6912</v>
      </c>
      <c r="E117" s="27">
        <f t="shared" ref="E117:I117" si="32">SUM(E123:E127)</f>
        <v>5736</v>
      </c>
      <c r="F117" s="27">
        <f t="shared" si="32"/>
        <v>659</v>
      </c>
      <c r="G117" s="27">
        <f t="shared" si="32"/>
        <v>248</v>
      </c>
      <c r="H117" s="27">
        <f t="shared" si="32"/>
        <v>177</v>
      </c>
      <c r="I117" s="28">
        <f t="shared" si="32"/>
        <v>92</v>
      </c>
    </row>
    <row r="118" spans="1:9" s="16" customFormat="1" ht="16.7" customHeight="1" x14ac:dyDescent="0.2">
      <c r="C118" s="4" t="s">
        <v>85</v>
      </c>
      <c r="D118" s="27">
        <f t="shared" si="31"/>
        <v>2167</v>
      </c>
      <c r="E118" s="32">
        <v>1875</v>
      </c>
      <c r="F118" s="33">
        <v>149</v>
      </c>
      <c r="G118" s="33">
        <v>73</v>
      </c>
      <c r="H118" s="38">
        <v>47</v>
      </c>
      <c r="I118" s="32">
        <v>23</v>
      </c>
    </row>
    <row r="119" spans="1:9" s="16" customFormat="1" ht="16.7" customHeight="1" x14ac:dyDescent="0.2">
      <c r="C119" s="4" t="s">
        <v>105</v>
      </c>
      <c r="D119" s="27">
        <f t="shared" si="31"/>
        <v>589</v>
      </c>
      <c r="E119" s="35">
        <v>464</v>
      </c>
      <c r="F119" s="36">
        <v>54</v>
      </c>
      <c r="G119" s="36">
        <v>47</v>
      </c>
      <c r="H119" s="39">
        <v>3</v>
      </c>
      <c r="I119" s="40">
        <v>21</v>
      </c>
    </row>
    <row r="120" spans="1:9" s="16" customFormat="1" ht="16.7" customHeight="1" x14ac:dyDescent="0.2">
      <c r="C120" s="4" t="s">
        <v>84</v>
      </c>
      <c r="D120" s="27">
        <f t="shared" si="31"/>
        <v>21</v>
      </c>
      <c r="E120" s="35">
        <v>17</v>
      </c>
      <c r="F120" s="33" t="s">
        <v>92</v>
      </c>
      <c r="G120" s="32">
        <v>2</v>
      </c>
      <c r="H120" s="39">
        <v>1</v>
      </c>
      <c r="I120" s="32">
        <v>1</v>
      </c>
    </row>
    <row r="121" spans="1:9" s="16" customFormat="1" ht="16.7" customHeight="1" x14ac:dyDescent="0.2">
      <c r="C121" s="4" t="s">
        <v>83</v>
      </c>
      <c r="D121" s="27">
        <f t="shared" si="31"/>
        <v>289</v>
      </c>
      <c r="E121" s="35">
        <v>257</v>
      </c>
      <c r="F121" s="33">
        <v>11</v>
      </c>
      <c r="G121" s="33">
        <v>8</v>
      </c>
      <c r="H121" s="33">
        <v>1</v>
      </c>
      <c r="I121" s="32">
        <v>12</v>
      </c>
    </row>
    <row r="122" spans="1:9" s="16" customFormat="1" ht="16.7" customHeight="1" x14ac:dyDescent="0.2">
      <c r="C122" s="4" t="s">
        <v>107</v>
      </c>
      <c r="D122" s="27">
        <f t="shared" si="31"/>
        <v>3846</v>
      </c>
      <c r="E122" s="32">
        <v>3123</v>
      </c>
      <c r="F122" s="33">
        <v>445</v>
      </c>
      <c r="G122" s="33">
        <v>118</v>
      </c>
      <c r="H122" s="32">
        <v>125</v>
      </c>
      <c r="I122" s="32">
        <v>35</v>
      </c>
    </row>
    <row r="123" spans="1:9" s="16" customFormat="1" ht="16.7" customHeight="1" x14ac:dyDescent="0.2">
      <c r="B123" s="16" t="s">
        <v>65</v>
      </c>
      <c r="C123" s="10"/>
      <c r="D123" s="27">
        <f t="shared" si="31"/>
        <v>3671</v>
      </c>
      <c r="E123" s="32">
        <v>3148</v>
      </c>
      <c r="F123" s="33">
        <v>316</v>
      </c>
      <c r="G123" s="33">
        <v>82</v>
      </c>
      <c r="H123" s="33">
        <v>71</v>
      </c>
      <c r="I123" s="32">
        <v>54</v>
      </c>
    </row>
    <row r="124" spans="1:9" s="16" customFormat="1" ht="16.7" customHeight="1" x14ac:dyDescent="0.2">
      <c r="B124" s="16" t="s">
        <v>67</v>
      </c>
      <c r="C124" s="4"/>
      <c r="D124" s="27">
        <f>SUM(E124:I124)</f>
        <v>246</v>
      </c>
      <c r="E124" s="32">
        <v>156</v>
      </c>
      <c r="F124" s="33">
        <v>33</v>
      </c>
      <c r="G124" s="33">
        <v>40</v>
      </c>
      <c r="H124" s="33">
        <v>10</v>
      </c>
      <c r="I124" s="32">
        <v>7</v>
      </c>
    </row>
    <row r="125" spans="1:9" s="16" customFormat="1" ht="16.7" customHeight="1" x14ac:dyDescent="0.2">
      <c r="B125" s="16" t="s">
        <v>66</v>
      </c>
      <c r="C125" s="4"/>
      <c r="D125" s="27">
        <f t="shared" si="31"/>
        <v>292</v>
      </c>
      <c r="E125" s="32">
        <v>196</v>
      </c>
      <c r="F125" s="33">
        <v>54</v>
      </c>
      <c r="G125" s="33">
        <v>18</v>
      </c>
      <c r="H125" s="33">
        <v>22</v>
      </c>
      <c r="I125" s="32">
        <v>2</v>
      </c>
    </row>
    <row r="126" spans="1:9" s="16" customFormat="1" ht="16.7" customHeight="1" x14ac:dyDescent="0.2">
      <c r="B126" s="16" t="s">
        <v>64</v>
      </c>
      <c r="C126" s="4"/>
      <c r="D126" s="27">
        <f t="shared" si="31"/>
        <v>2536</v>
      </c>
      <c r="E126" s="32">
        <v>2121</v>
      </c>
      <c r="F126" s="33">
        <v>235</v>
      </c>
      <c r="G126" s="33">
        <v>87</v>
      </c>
      <c r="H126" s="33">
        <v>68</v>
      </c>
      <c r="I126" s="32">
        <v>25</v>
      </c>
    </row>
    <row r="127" spans="1:9" s="16" customFormat="1" ht="16.7" customHeight="1" x14ac:dyDescent="0.2">
      <c r="B127" s="16" t="s">
        <v>20</v>
      </c>
      <c r="C127" s="4"/>
      <c r="D127" s="27">
        <f t="shared" si="31"/>
        <v>167</v>
      </c>
      <c r="E127" s="32">
        <v>115</v>
      </c>
      <c r="F127" s="33">
        <v>21</v>
      </c>
      <c r="G127" s="33">
        <v>21</v>
      </c>
      <c r="H127" s="33">
        <v>6</v>
      </c>
      <c r="I127" s="32">
        <v>4</v>
      </c>
    </row>
    <row r="128" spans="1:9" s="16" customFormat="1" ht="21.95" customHeight="1" x14ac:dyDescent="0.2">
      <c r="A128" s="4" t="s">
        <v>15</v>
      </c>
      <c r="B128" s="3"/>
      <c r="D128" s="27">
        <f>SUM(D131:D142)</f>
        <v>1721</v>
      </c>
      <c r="E128" s="27">
        <f t="shared" ref="E128:I128" si="33">SUM(E131:E142)</f>
        <v>1158</v>
      </c>
      <c r="F128" s="27">
        <f t="shared" si="33"/>
        <v>337</v>
      </c>
      <c r="G128" s="27">
        <f t="shared" si="33"/>
        <v>103</v>
      </c>
      <c r="H128" s="27">
        <f t="shared" si="33"/>
        <v>72</v>
      </c>
      <c r="I128" s="28">
        <f t="shared" si="33"/>
        <v>51</v>
      </c>
    </row>
    <row r="129" spans="1:9" s="16" customFormat="1" ht="16.7" customHeight="1" x14ac:dyDescent="0.2">
      <c r="C129" s="4" t="s">
        <v>85</v>
      </c>
      <c r="D129" s="27">
        <f t="shared" si="31"/>
        <v>199</v>
      </c>
      <c r="E129" s="30">
        <v>146</v>
      </c>
      <c r="F129" s="31">
        <v>26</v>
      </c>
      <c r="G129" s="31">
        <v>11</v>
      </c>
      <c r="H129" s="31">
        <v>9</v>
      </c>
      <c r="I129" s="30">
        <v>7</v>
      </c>
    </row>
    <row r="130" spans="1:9" s="16" customFormat="1" ht="16.7" customHeight="1" x14ac:dyDescent="0.2">
      <c r="C130" s="4" t="s">
        <v>107</v>
      </c>
      <c r="D130" s="27">
        <f t="shared" si="31"/>
        <v>1522</v>
      </c>
      <c r="E130" s="30">
        <v>1012</v>
      </c>
      <c r="F130" s="31">
        <v>311</v>
      </c>
      <c r="G130" s="31">
        <v>92</v>
      </c>
      <c r="H130" s="31">
        <v>63</v>
      </c>
      <c r="I130" s="30">
        <v>44</v>
      </c>
    </row>
    <row r="131" spans="1:9" s="16" customFormat="1" ht="16.7" customHeight="1" x14ac:dyDescent="0.2">
      <c r="B131" s="16" t="s">
        <v>69</v>
      </c>
      <c r="C131" s="4"/>
      <c r="D131" s="27">
        <f t="shared" si="31"/>
        <v>115</v>
      </c>
      <c r="E131" s="35">
        <v>78</v>
      </c>
      <c r="F131" s="36">
        <v>23</v>
      </c>
      <c r="G131" s="36">
        <v>5</v>
      </c>
      <c r="H131" s="36">
        <v>4</v>
      </c>
      <c r="I131" s="35">
        <v>5</v>
      </c>
    </row>
    <row r="132" spans="1:9" s="16" customFormat="1" ht="16.7" customHeight="1" x14ac:dyDescent="0.2">
      <c r="B132" s="16" t="s">
        <v>71</v>
      </c>
      <c r="C132" s="4"/>
      <c r="D132" s="27">
        <f t="shared" si="31"/>
        <v>22</v>
      </c>
      <c r="E132" s="35">
        <v>8</v>
      </c>
      <c r="F132" s="36">
        <v>9</v>
      </c>
      <c r="G132" s="36">
        <v>2</v>
      </c>
      <c r="H132" s="33">
        <v>1</v>
      </c>
      <c r="I132" s="32">
        <v>2</v>
      </c>
    </row>
    <row r="133" spans="1:9" s="16" customFormat="1" ht="16.7" customHeight="1" x14ac:dyDescent="0.2">
      <c r="B133" s="16" t="s">
        <v>73</v>
      </c>
      <c r="C133" s="4"/>
      <c r="D133" s="27">
        <f t="shared" si="31"/>
        <v>17</v>
      </c>
      <c r="E133" s="33">
        <v>9</v>
      </c>
      <c r="F133" s="36">
        <v>4</v>
      </c>
      <c r="G133" s="32">
        <v>3</v>
      </c>
      <c r="H133" s="33">
        <v>1</v>
      </c>
      <c r="I133" s="32" t="s">
        <v>92</v>
      </c>
    </row>
    <row r="134" spans="1:9" s="16" customFormat="1" ht="16.7" customHeight="1" x14ac:dyDescent="0.2">
      <c r="B134" s="16" t="s">
        <v>24</v>
      </c>
      <c r="C134" s="4"/>
      <c r="D134" s="27">
        <f t="shared" si="31"/>
        <v>52</v>
      </c>
      <c r="E134" s="32">
        <v>19</v>
      </c>
      <c r="F134" s="33">
        <v>13</v>
      </c>
      <c r="G134" s="32">
        <v>12</v>
      </c>
      <c r="H134" s="33">
        <v>2</v>
      </c>
      <c r="I134" s="32">
        <v>6</v>
      </c>
    </row>
    <row r="135" spans="1:9" s="16" customFormat="1" ht="16.7" customHeight="1" x14ac:dyDescent="0.2">
      <c r="B135" s="16" t="s">
        <v>25</v>
      </c>
      <c r="C135" s="4"/>
      <c r="D135" s="27">
        <f t="shared" si="31"/>
        <v>56</v>
      </c>
      <c r="E135" s="32">
        <v>13</v>
      </c>
      <c r="F135" s="33">
        <v>21</v>
      </c>
      <c r="G135" s="33">
        <v>10</v>
      </c>
      <c r="H135" s="33">
        <v>7</v>
      </c>
      <c r="I135" s="32">
        <v>5</v>
      </c>
    </row>
    <row r="136" spans="1:9" s="16" customFormat="1" ht="16.7" customHeight="1" x14ac:dyDescent="0.2">
      <c r="B136" s="16" t="s">
        <v>74</v>
      </c>
      <c r="C136" s="4"/>
      <c r="D136" s="27">
        <f t="shared" si="31"/>
        <v>19</v>
      </c>
      <c r="E136" s="32">
        <v>9</v>
      </c>
      <c r="F136" s="33">
        <v>7</v>
      </c>
      <c r="G136" s="32">
        <v>3</v>
      </c>
      <c r="H136" s="33" t="s">
        <v>92</v>
      </c>
      <c r="I136" s="32" t="s">
        <v>92</v>
      </c>
    </row>
    <row r="137" spans="1:9" s="16" customFormat="1" ht="16.7" customHeight="1" x14ac:dyDescent="0.2">
      <c r="B137" s="16" t="s">
        <v>75</v>
      </c>
      <c r="C137" s="4"/>
      <c r="D137" s="27">
        <f>SUM(E137:I137)</f>
        <v>19</v>
      </c>
      <c r="E137" s="32">
        <v>5</v>
      </c>
      <c r="F137" s="33">
        <v>7</v>
      </c>
      <c r="G137" s="32">
        <v>4</v>
      </c>
      <c r="H137" s="33">
        <v>2</v>
      </c>
      <c r="I137" s="32">
        <v>1</v>
      </c>
    </row>
    <row r="138" spans="1:9" s="16" customFormat="1" ht="16.7" customHeight="1" x14ac:dyDescent="0.2">
      <c r="B138" s="16" t="s">
        <v>26</v>
      </c>
      <c r="C138" s="4"/>
      <c r="D138" s="27">
        <f t="shared" ref="D138:D141" si="34">SUM(E138:I138)</f>
        <v>18</v>
      </c>
      <c r="E138" s="33">
        <v>5</v>
      </c>
      <c r="F138" s="33">
        <v>10</v>
      </c>
      <c r="G138" s="32">
        <v>2</v>
      </c>
      <c r="H138" s="33" t="s">
        <v>92</v>
      </c>
      <c r="I138" s="32">
        <v>1</v>
      </c>
    </row>
    <row r="139" spans="1:9" s="16" customFormat="1" ht="16.7" customHeight="1" x14ac:dyDescent="0.2">
      <c r="B139" s="16" t="s">
        <v>87</v>
      </c>
      <c r="C139" s="4"/>
      <c r="D139" s="27">
        <f>SUM(E139:I139)</f>
        <v>24</v>
      </c>
      <c r="E139" s="33">
        <v>10</v>
      </c>
      <c r="F139" s="33">
        <v>8</v>
      </c>
      <c r="G139" s="32">
        <v>4</v>
      </c>
      <c r="H139" s="33">
        <v>1</v>
      </c>
      <c r="I139" s="32">
        <v>1</v>
      </c>
    </row>
    <row r="140" spans="1:9" s="16" customFormat="1" ht="16.7" customHeight="1" x14ac:dyDescent="0.2">
      <c r="B140" s="16" t="s">
        <v>72</v>
      </c>
      <c r="C140" s="4"/>
      <c r="D140" s="27">
        <f>SUM(E140:I140)</f>
        <v>1237</v>
      </c>
      <c r="E140" s="32">
        <v>941</v>
      </c>
      <c r="F140" s="33">
        <v>188</v>
      </c>
      <c r="G140" s="33">
        <v>39</v>
      </c>
      <c r="H140" s="33">
        <v>51</v>
      </c>
      <c r="I140" s="32">
        <v>18</v>
      </c>
    </row>
    <row r="141" spans="1:9" s="16" customFormat="1" ht="16.7" customHeight="1" x14ac:dyDescent="0.2">
      <c r="B141" s="16" t="s">
        <v>70</v>
      </c>
      <c r="C141" s="4"/>
      <c r="D141" s="27">
        <f t="shared" si="34"/>
        <v>115</v>
      </c>
      <c r="E141" s="32">
        <v>48</v>
      </c>
      <c r="F141" s="33">
        <v>43</v>
      </c>
      <c r="G141" s="33">
        <v>13</v>
      </c>
      <c r="H141" s="33">
        <v>2</v>
      </c>
      <c r="I141" s="34">
        <v>9</v>
      </c>
    </row>
    <row r="142" spans="1:9" s="16" customFormat="1" ht="16.7" customHeight="1" x14ac:dyDescent="0.2">
      <c r="B142" s="16" t="s">
        <v>68</v>
      </c>
      <c r="C142" s="4"/>
      <c r="D142" s="27">
        <f>SUM(E142:I142)</f>
        <v>27</v>
      </c>
      <c r="E142" s="33">
        <v>13</v>
      </c>
      <c r="F142" s="33">
        <v>4</v>
      </c>
      <c r="G142" s="32">
        <v>6</v>
      </c>
      <c r="H142" s="33">
        <v>1</v>
      </c>
      <c r="I142" s="32">
        <v>3</v>
      </c>
    </row>
    <row r="143" spans="1:9" s="16" customFormat="1" ht="24" customHeight="1" x14ac:dyDescent="0.2">
      <c r="A143" s="4" t="s">
        <v>90</v>
      </c>
      <c r="B143" s="3"/>
      <c r="D143" s="27">
        <f>SUM(D145:D145)</f>
        <v>10</v>
      </c>
      <c r="E143" s="27">
        <f t="shared" ref="E143:I143" si="35">SUM(E145:E145)</f>
        <v>4</v>
      </c>
      <c r="F143" s="27">
        <f t="shared" si="35"/>
        <v>0</v>
      </c>
      <c r="G143" s="27">
        <f t="shared" si="35"/>
        <v>6</v>
      </c>
      <c r="H143" s="27">
        <f t="shared" si="35"/>
        <v>0</v>
      </c>
      <c r="I143" s="28">
        <f t="shared" si="35"/>
        <v>0</v>
      </c>
    </row>
    <row r="144" spans="1:9" s="16" customFormat="1" ht="18" customHeight="1" x14ac:dyDescent="0.2">
      <c r="C144" s="4" t="s">
        <v>107</v>
      </c>
      <c r="D144" s="27">
        <f>SUM(E144:I144)</f>
        <v>10</v>
      </c>
      <c r="E144" s="33">
        <v>4</v>
      </c>
      <c r="F144" s="33" t="s">
        <v>92</v>
      </c>
      <c r="G144" s="33">
        <v>6</v>
      </c>
      <c r="H144" s="33" t="s">
        <v>92</v>
      </c>
      <c r="I144" s="32" t="s">
        <v>92</v>
      </c>
    </row>
    <row r="145" spans="1:9" s="16" customFormat="1" ht="18" customHeight="1" x14ac:dyDescent="0.2">
      <c r="B145" s="16" t="s">
        <v>90</v>
      </c>
      <c r="C145" s="3"/>
      <c r="D145" s="28">
        <f t="shared" ref="D145:D147" si="36">SUM(E145:I145)</f>
        <v>10</v>
      </c>
      <c r="E145" s="33">
        <v>4</v>
      </c>
      <c r="F145" s="33" t="s">
        <v>92</v>
      </c>
      <c r="G145" s="33">
        <v>6</v>
      </c>
      <c r="H145" s="33" t="s">
        <v>92</v>
      </c>
      <c r="I145" s="32" t="s">
        <v>92</v>
      </c>
    </row>
    <row r="146" spans="1:9" s="16" customFormat="1" ht="20.100000000000001" customHeight="1" x14ac:dyDescent="0.2">
      <c r="A146" s="4" t="s">
        <v>88</v>
      </c>
      <c r="B146" s="3"/>
      <c r="D146" s="27">
        <f>SUM(D148:D153)</f>
        <v>74</v>
      </c>
      <c r="E146" s="27">
        <f>SUM(E148:E153)</f>
        <v>22</v>
      </c>
      <c r="F146" s="27">
        <f t="shared" ref="F146:I146" si="37">SUM(F148:F153)</f>
        <v>17</v>
      </c>
      <c r="G146" s="27">
        <f t="shared" si="37"/>
        <v>27</v>
      </c>
      <c r="H146" s="27">
        <f t="shared" si="37"/>
        <v>6</v>
      </c>
      <c r="I146" s="28">
        <f t="shared" si="37"/>
        <v>2</v>
      </c>
    </row>
    <row r="147" spans="1:9" s="16" customFormat="1" ht="18" customHeight="1" x14ac:dyDescent="0.2">
      <c r="C147" s="4" t="s">
        <v>107</v>
      </c>
      <c r="D147" s="27">
        <f t="shared" si="36"/>
        <v>74</v>
      </c>
      <c r="E147" s="35">
        <v>22</v>
      </c>
      <c r="F147" s="36">
        <v>17</v>
      </c>
      <c r="G147" s="36">
        <v>27</v>
      </c>
      <c r="H147" s="36">
        <v>6</v>
      </c>
      <c r="I147" s="32">
        <v>2</v>
      </c>
    </row>
    <row r="148" spans="1:9" s="16" customFormat="1" ht="18" customHeight="1" x14ac:dyDescent="0.2">
      <c r="B148" s="16" t="s">
        <v>52</v>
      </c>
      <c r="C148" s="8"/>
      <c r="D148" s="28">
        <f>SUM(E148:I148)</f>
        <v>8</v>
      </c>
      <c r="E148" s="33">
        <v>2</v>
      </c>
      <c r="F148" s="33">
        <v>1</v>
      </c>
      <c r="G148" s="33">
        <v>3</v>
      </c>
      <c r="H148" s="33">
        <v>2</v>
      </c>
      <c r="I148" s="32" t="s">
        <v>92</v>
      </c>
    </row>
    <row r="149" spans="1:9" s="16" customFormat="1" ht="18" customHeight="1" x14ac:dyDescent="0.2">
      <c r="B149" s="16" t="s">
        <v>89</v>
      </c>
      <c r="C149" s="8"/>
      <c r="D149" s="28">
        <f t="shared" ref="D149:D153" si="38">SUM(E149:I149)</f>
        <v>5</v>
      </c>
      <c r="E149" s="33">
        <v>1</v>
      </c>
      <c r="F149" s="33">
        <v>2</v>
      </c>
      <c r="G149" s="33">
        <v>1</v>
      </c>
      <c r="H149" s="33">
        <v>1</v>
      </c>
      <c r="I149" s="32" t="s">
        <v>92</v>
      </c>
    </row>
    <row r="150" spans="1:9" s="16" customFormat="1" ht="18" customHeight="1" x14ac:dyDescent="0.2">
      <c r="B150" s="16" t="s">
        <v>50</v>
      </c>
      <c r="C150" s="8"/>
      <c r="D150" s="28">
        <f t="shared" si="38"/>
        <v>15</v>
      </c>
      <c r="E150" s="32">
        <v>4</v>
      </c>
      <c r="F150" s="33">
        <v>5</v>
      </c>
      <c r="G150" s="32">
        <v>4</v>
      </c>
      <c r="H150" s="33">
        <v>2</v>
      </c>
      <c r="I150" s="32" t="s">
        <v>92</v>
      </c>
    </row>
    <row r="151" spans="1:9" s="16" customFormat="1" ht="18" customHeight="1" x14ac:dyDescent="0.2">
      <c r="B151" s="16" t="s">
        <v>53</v>
      </c>
      <c r="C151" s="8"/>
      <c r="D151" s="28">
        <f t="shared" si="38"/>
        <v>9</v>
      </c>
      <c r="E151" s="32">
        <v>2</v>
      </c>
      <c r="F151" s="33">
        <v>1</v>
      </c>
      <c r="G151" s="32">
        <v>4</v>
      </c>
      <c r="H151" s="33">
        <v>1</v>
      </c>
      <c r="I151" s="32">
        <v>1</v>
      </c>
    </row>
    <row r="152" spans="1:9" s="16" customFormat="1" ht="18" customHeight="1" x14ac:dyDescent="0.2">
      <c r="B152" s="16" t="s">
        <v>114</v>
      </c>
      <c r="C152" s="8"/>
      <c r="D152" s="28">
        <f t="shared" si="38"/>
        <v>3</v>
      </c>
      <c r="E152" s="32">
        <v>1</v>
      </c>
      <c r="F152" s="33">
        <v>1</v>
      </c>
      <c r="G152" s="33" t="s">
        <v>92</v>
      </c>
      <c r="H152" s="33" t="s">
        <v>92</v>
      </c>
      <c r="I152" s="32">
        <v>1</v>
      </c>
    </row>
    <row r="153" spans="1:9" s="16" customFormat="1" ht="18" customHeight="1" x14ac:dyDescent="0.2">
      <c r="B153" s="16" t="s">
        <v>51</v>
      </c>
      <c r="C153" s="8"/>
      <c r="D153" s="28">
        <f t="shared" si="38"/>
        <v>34</v>
      </c>
      <c r="E153" s="33">
        <v>12</v>
      </c>
      <c r="F153" s="33">
        <v>7</v>
      </c>
      <c r="G153" s="32">
        <v>15</v>
      </c>
      <c r="H153" s="33" t="s">
        <v>92</v>
      </c>
      <c r="I153" s="32" t="s">
        <v>92</v>
      </c>
    </row>
    <row r="154" spans="1:9" s="16" customFormat="1" ht="12.6" customHeight="1" x14ac:dyDescent="0.2">
      <c r="A154" s="24"/>
      <c r="B154" s="24"/>
      <c r="C154" s="5"/>
      <c r="D154" s="6"/>
      <c r="E154" s="6"/>
      <c r="F154" s="13"/>
      <c r="G154" s="6"/>
      <c r="H154" s="6"/>
      <c r="I154" s="14"/>
    </row>
    <row r="155" spans="1:9" s="16" customFormat="1" ht="12.6" customHeight="1" x14ac:dyDescent="0.2">
      <c r="A155" s="23"/>
      <c r="B155" s="23"/>
      <c r="C155" s="3"/>
      <c r="D155" s="2"/>
      <c r="E155" s="2"/>
      <c r="F155" s="2"/>
      <c r="G155" s="2"/>
      <c r="H155" s="2"/>
      <c r="I155" s="11"/>
    </row>
    <row r="156" spans="1:9" s="16" customFormat="1" ht="17.100000000000001" customHeight="1" x14ac:dyDescent="0.2">
      <c r="A156" s="45" t="s">
        <v>99</v>
      </c>
      <c r="B156" s="45"/>
      <c r="C156" s="45"/>
      <c r="D156" s="45"/>
      <c r="E156" s="45"/>
      <c r="F156" s="45"/>
      <c r="G156" s="45"/>
      <c r="H156" s="45"/>
      <c r="I156" s="45"/>
    </row>
    <row r="157" spans="1:9" s="16" customFormat="1" ht="17.100000000000001" customHeight="1" x14ac:dyDescent="0.2">
      <c r="A157" s="16" t="s">
        <v>110</v>
      </c>
      <c r="B157" s="12"/>
      <c r="C157" s="12"/>
      <c r="D157" s="12"/>
      <c r="E157" s="12"/>
      <c r="F157" s="12"/>
      <c r="G157" s="12"/>
    </row>
    <row r="158" spans="1:9" s="16" customFormat="1" ht="17.100000000000001" customHeight="1" x14ac:dyDescent="0.2">
      <c r="A158" s="42" t="s">
        <v>116</v>
      </c>
      <c r="B158" s="42"/>
      <c r="C158" s="42"/>
      <c r="D158" s="42"/>
      <c r="E158" s="42"/>
      <c r="F158" s="42"/>
      <c r="G158" s="42"/>
      <c r="H158" s="42"/>
      <c r="I158" s="42"/>
    </row>
    <row r="159" spans="1:9" s="16" customFormat="1" ht="17.100000000000001" customHeight="1" x14ac:dyDescent="0.2">
      <c r="A159" s="26" t="s">
        <v>104</v>
      </c>
      <c r="B159" s="1"/>
      <c r="C159" s="1"/>
      <c r="D159" s="1"/>
      <c r="E159" s="1"/>
      <c r="F159" s="1"/>
      <c r="G159" s="1"/>
    </row>
    <row r="160" spans="1:9" s="16" customFormat="1" ht="17.100000000000001" customHeight="1" x14ac:dyDescent="0.2">
      <c r="A160" s="16" t="s">
        <v>91</v>
      </c>
      <c r="C160" s="7"/>
      <c r="D160" s="1"/>
      <c r="E160" s="1"/>
      <c r="F160" s="1"/>
      <c r="G160" s="1"/>
      <c r="H160" s="1"/>
      <c r="I160" s="1"/>
    </row>
    <row r="161" spans="1:1" s="16" customFormat="1" ht="15" customHeight="1" x14ac:dyDescent="0.2"/>
    <row r="162" spans="1:1" s="16" customFormat="1" ht="15" customHeight="1" x14ac:dyDescent="0.2">
      <c r="A162" s="25"/>
    </row>
    <row r="163" spans="1:1" s="16" customFormat="1" ht="15" customHeight="1" x14ac:dyDescent="0.2"/>
    <row r="164" spans="1:1" s="16" customFormat="1" ht="15" customHeight="1" x14ac:dyDescent="0.2"/>
    <row r="165" spans="1:1" s="16" customFormat="1" ht="15" customHeight="1" x14ac:dyDescent="0.2"/>
    <row r="166" spans="1:1" s="16" customFormat="1" ht="15" customHeight="1" x14ac:dyDescent="0.2"/>
    <row r="167" spans="1:1" s="16" customFormat="1" ht="15" customHeight="1" x14ac:dyDescent="0.2"/>
    <row r="168" spans="1:1" s="16" customFormat="1" ht="15" customHeight="1" x14ac:dyDescent="0.2"/>
    <row r="169" spans="1:1" s="16" customFormat="1" ht="15" customHeight="1" x14ac:dyDescent="0.2"/>
    <row r="170" spans="1:1" s="16" customFormat="1" ht="15" customHeight="1" x14ac:dyDescent="0.2"/>
    <row r="171" spans="1:1" s="16" customFormat="1" ht="15" customHeight="1" x14ac:dyDescent="0.2"/>
    <row r="172" spans="1:1" s="16" customFormat="1" ht="15" customHeight="1" x14ac:dyDescent="0.2"/>
    <row r="173" spans="1:1" s="16" customFormat="1" ht="15" customHeight="1" x14ac:dyDescent="0.2"/>
    <row r="174" spans="1:1" s="16" customFormat="1" ht="15" customHeight="1" x14ac:dyDescent="0.2"/>
    <row r="175" spans="1:1" s="16" customFormat="1" ht="15" customHeight="1" x14ac:dyDescent="0.2"/>
    <row r="176" spans="1:1" s="16" customFormat="1" ht="15" customHeight="1" x14ac:dyDescent="0.2"/>
    <row r="177" s="16" customFormat="1" ht="15" customHeight="1" x14ac:dyDescent="0.2"/>
    <row r="178" s="16" customFormat="1" ht="15" customHeight="1" x14ac:dyDescent="0.2"/>
    <row r="179" s="16" customFormat="1" ht="15" customHeight="1" x14ac:dyDescent="0.2"/>
    <row r="180" s="16" customFormat="1" ht="15" customHeight="1" x14ac:dyDescent="0.2"/>
    <row r="181" s="16" customFormat="1" ht="15" customHeight="1" x14ac:dyDescent="0.2"/>
    <row r="182" s="16" customFormat="1" ht="15" customHeight="1" x14ac:dyDescent="0.2"/>
    <row r="183" s="16" customFormat="1" ht="15" customHeight="1" x14ac:dyDescent="0.2"/>
    <row r="184" s="16" customFormat="1" ht="15" customHeight="1" x14ac:dyDescent="0.2"/>
    <row r="185" s="16" customFormat="1" ht="15" customHeight="1" x14ac:dyDescent="0.2"/>
    <row r="186" s="16" customFormat="1" ht="15" customHeight="1" x14ac:dyDescent="0.2"/>
    <row r="187" s="16" customFormat="1" ht="15" customHeight="1" x14ac:dyDescent="0.2"/>
    <row r="188" s="16" customFormat="1" ht="15" customHeight="1" x14ac:dyDescent="0.2"/>
    <row r="189" s="16" customFormat="1" ht="15" customHeight="1" x14ac:dyDescent="0.2"/>
    <row r="190" s="16" customFormat="1" ht="15" customHeight="1" x14ac:dyDescent="0.2"/>
    <row r="191" s="16" customFormat="1" ht="15" customHeight="1" x14ac:dyDescent="0.2"/>
    <row r="192" s="16" customFormat="1" ht="15" customHeight="1" x14ac:dyDescent="0.2"/>
    <row r="193" s="16" customFormat="1" ht="15" customHeight="1" x14ac:dyDescent="0.2"/>
    <row r="194" s="16" customFormat="1" ht="15" customHeight="1" x14ac:dyDescent="0.2"/>
    <row r="195" s="16" customFormat="1" ht="15" customHeight="1" x14ac:dyDescent="0.2"/>
    <row r="196" s="16" customFormat="1" ht="15" customHeight="1" x14ac:dyDescent="0.2"/>
    <row r="197" s="16" customFormat="1" ht="15" customHeight="1" x14ac:dyDescent="0.2"/>
    <row r="198" s="16" customFormat="1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</sheetData>
  <mergeCells count="10">
    <mergeCell ref="A158:I158"/>
    <mergeCell ref="A8:C8"/>
    <mergeCell ref="A156:I156"/>
    <mergeCell ref="A1:I1"/>
    <mergeCell ref="A2:I2"/>
    <mergeCell ref="C3:I3"/>
    <mergeCell ref="A4:C6"/>
    <mergeCell ref="D4:I4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26 D32 D41 H41:I41 D52 H52:I52 D69 H69:I69 D75 D98:F98 H98:I98 D128 H128:I128 D143:I143 H146:I146 D146 D117" formula="1"/>
    <ignoredError sqref="E26 F26:I26 E87:G87 E146" formulaRange="1"/>
    <ignoredError sqref="E32 E41:G41 E52:G52 E69:G69 E75:I75 G98 E117:I117 E128:G128 F146:G14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451-03</vt:lpstr>
      <vt:lpstr>'451-03'!Títulos_a_imprimir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2023-08-21T14:29:02Z</cp:lastPrinted>
  <dcterms:created xsi:type="dcterms:W3CDTF">2017-11-21T13:36:29Z</dcterms:created>
  <dcterms:modified xsi:type="dcterms:W3CDTF">2023-10-11T18:46:29Z</dcterms:modified>
</cp:coreProperties>
</file>