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P:\DEPT_ESTADISTICA\SOCIALES\Boletines 2023\Movimiento Internacional Pasajero 2023\"/>
    </mc:Choice>
  </mc:AlternateContent>
  <bookViews>
    <workbookView xWindow="9375" yWindow="255" windowWidth="9150" windowHeight="7065"/>
  </bookViews>
  <sheets>
    <sheet name="3" sheetId="3" r:id="rId1"/>
  </sheets>
  <definedNames>
    <definedName name="_xlnm.Print_Titles" localSheetId="0">'3'!$1:$9</definedName>
  </definedNames>
  <calcPr calcId="152511" fullCalcOnLoad="1"/>
</workbook>
</file>

<file path=xl/calcChain.xml><?xml version="1.0" encoding="utf-8"?>
<calcChain xmlns="http://schemas.openxmlformats.org/spreadsheetml/2006/main">
  <c r="J23" i="3" l="1"/>
  <c r="I23" i="3"/>
  <c r="H23" i="3"/>
  <c r="G23" i="3"/>
  <c r="F23" i="3"/>
  <c r="E23" i="3"/>
  <c r="D23" i="3"/>
  <c r="J22" i="3"/>
  <c r="I22" i="3"/>
  <c r="H22" i="3"/>
  <c r="G22" i="3"/>
  <c r="F22" i="3"/>
  <c r="E22" i="3"/>
  <c r="D22" i="3"/>
  <c r="C22" i="3"/>
  <c r="J21" i="3"/>
  <c r="I21" i="3"/>
  <c r="H21" i="3"/>
  <c r="G21" i="3"/>
  <c r="F21" i="3"/>
  <c r="E21" i="3"/>
  <c r="D21" i="3"/>
  <c r="C21" i="3"/>
  <c r="J20" i="3"/>
  <c r="I20" i="3"/>
  <c r="H20" i="3"/>
  <c r="C20" i="3"/>
  <c r="G20" i="3"/>
  <c r="F20" i="3"/>
  <c r="E20" i="3"/>
  <c r="D20" i="3"/>
  <c r="J19" i="3"/>
  <c r="I19" i="3"/>
  <c r="H19" i="3"/>
  <c r="G19" i="3"/>
  <c r="F19" i="3"/>
  <c r="E19" i="3"/>
  <c r="D19" i="3"/>
  <c r="C19" i="3"/>
  <c r="J18" i="3"/>
  <c r="I18" i="3"/>
  <c r="H18" i="3"/>
  <c r="G18" i="3"/>
  <c r="F18" i="3"/>
  <c r="E18" i="3"/>
  <c r="J17" i="3"/>
  <c r="I17" i="3"/>
  <c r="H17" i="3"/>
  <c r="G17" i="3"/>
  <c r="F17" i="3"/>
  <c r="E17" i="3"/>
  <c r="D17" i="3"/>
  <c r="J16" i="3"/>
  <c r="I16" i="3"/>
  <c r="H16" i="3"/>
  <c r="G16" i="3"/>
  <c r="F16" i="3"/>
  <c r="E16" i="3"/>
  <c r="D16" i="3"/>
  <c r="C16" i="3"/>
  <c r="J15" i="3"/>
  <c r="I15" i="3"/>
  <c r="H15" i="3"/>
  <c r="G15" i="3"/>
  <c r="F15" i="3"/>
  <c r="E15" i="3"/>
  <c r="J14" i="3"/>
  <c r="H14" i="3"/>
  <c r="I14" i="3"/>
  <c r="G14" i="3"/>
  <c r="F14" i="3"/>
  <c r="E14" i="3"/>
  <c r="D14" i="3"/>
  <c r="J13" i="3"/>
  <c r="I13" i="3"/>
  <c r="H13" i="3"/>
  <c r="G13" i="3"/>
  <c r="F13" i="3"/>
  <c r="E13" i="3"/>
  <c r="D13" i="3"/>
  <c r="J12" i="3"/>
  <c r="I12" i="3"/>
  <c r="G12" i="3"/>
  <c r="F12" i="3"/>
  <c r="E12" i="3"/>
  <c r="D12" i="3"/>
  <c r="I38" i="3"/>
  <c r="J38" i="3"/>
  <c r="E38" i="3"/>
  <c r="F38" i="3"/>
  <c r="I24" i="3"/>
  <c r="J24" i="3"/>
  <c r="E24" i="3"/>
  <c r="F24" i="3"/>
  <c r="E52" i="3"/>
  <c r="F52" i="3"/>
  <c r="I52" i="3"/>
  <c r="J52" i="3"/>
  <c r="G52" i="3"/>
  <c r="H55" i="3"/>
  <c r="H56" i="3"/>
  <c r="H57" i="3"/>
  <c r="H59" i="3"/>
  <c r="H60" i="3"/>
  <c r="H61" i="3"/>
  <c r="H62" i="3"/>
  <c r="C62" i="3"/>
  <c r="H63" i="3"/>
  <c r="H64" i="3"/>
  <c r="H65" i="3"/>
  <c r="H66" i="3"/>
  <c r="H54" i="3"/>
  <c r="H41" i="3"/>
  <c r="H42" i="3"/>
  <c r="H43" i="3"/>
  <c r="H44" i="3"/>
  <c r="H45" i="3"/>
  <c r="H46" i="3"/>
  <c r="H47" i="3"/>
  <c r="H48" i="3"/>
  <c r="H49" i="3"/>
  <c r="H50" i="3"/>
  <c r="H51" i="3"/>
  <c r="H40" i="3"/>
  <c r="D55" i="3"/>
  <c r="D56" i="3"/>
  <c r="D57" i="3"/>
  <c r="D59" i="3"/>
  <c r="D60" i="3"/>
  <c r="D61" i="3"/>
  <c r="D62" i="3"/>
  <c r="D63" i="3"/>
  <c r="D64" i="3"/>
  <c r="D65" i="3"/>
  <c r="C65" i="3"/>
  <c r="D66" i="3"/>
  <c r="C66" i="3"/>
  <c r="D54" i="3"/>
  <c r="C54" i="3"/>
  <c r="D41" i="3"/>
  <c r="D42" i="3"/>
  <c r="C42" i="3"/>
  <c r="D43" i="3"/>
  <c r="C43" i="3"/>
  <c r="D44" i="3"/>
  <c r="C44" i="3"/>
  <c r="D45" i="3"/>
  <c r="C45" i="3"/>
  <c r="D46" i="3"/>
  <c r="C46" i="3"/>
  <c r="D47" i="3"/>
  <c r="D48" i="3"/>
  <c r="D49" i="3"/>
  <c r="D50" i="3"/>
  <c r="D51" i="3"/>
  <c r="D40" i="3"/>
  <c r="C40" i="3"/>
  <c r="D27" i="3"/>
  <c r="C27" i="3"/>
  <c r="D28" i="3"/>
  <c r="D29" i="3"/>
  <c r="D30" i="3"/>
  <c r="D31" i="3"/>
  <c r="D32" i="3"/>
  <c r="D33" i="3"/>
  <c r="C33" i="3"/>
  <c r="D34" i="3"/>
  <c r="C34" i="3"/>
  <c r="D35" i="3"/>
  <c r="C35" i="3"/>
  <c r="D36" i="3"/>
  <c r="D37" i="3"/>
  <c r="D26" i="3"/>
  <c r="H27" i="3"/>
  <c r="H28" i="3"/>
  <c r="H29" i="3"/>
  <c r="H30" i="3"/>
  <c r="H31" i="3"/>
  <c r="H32" i="3"/>
  <c r="C32" i="3"/>
  <c r="H33" i="3"/>
  <c r="H34" i="3"/>
  <c r="H35" i="3"/>
  <c r="H36" i="3"/>
  <c r="H37" i="3"/>
  <c r="H26" i="3"/>
  <c r="D15" i="3"/>
  <c r="C48" i="3"/>
  <c r="C49" i="3"/>
  <c r="C14" i="3"/>
  <c r="C30" i="3"/>
  <c r="C29" i="3"/>
  <c r="C17" i="3"/>
  <c r="C28" i="3"/>
  <c r="C15" i="3"/>
  <c r="D18" i="3"/>
  <c r="J10" i="3"/>
  <c r="H38" i="3"/>
  <c r="C61" i="3"/>
  <c r="C50" i="3"/>
  <c r="C59" i="3"/>
  <c r="C57" i="3"/>
  <c r="C37" i="3"/>
  <c r="C23" i="3"/>
  <c r="C13" i="3"/>
  <c r="E10" i="3"/>
  <c r="C41" i="3"/>
  <c r="C60" i="3"/>
  <c r="C26" i="3"/>
  <c r="C36" i="3"/>
  <c r="C47" i="3"/>
  <c r="C63" i="3"/>
  <c r="C55" i="3"/>
  <c r="H24" i="3"/>
  <c r="D38" i="3"/>
  <c r="I10" i="3"/>
  <c r="D52" i="3"/>
  <c r="C31" i="3"/>
  <c r="H52" i="3"/>
  <c r="H12" i="3"/>
  <c r="H10" i="3"/>
  <c r="C18" i="3"/>
  <c r="F10" i="3"/>
  <c r="G10" i="3"/>
  <c r="C64" i="3"/>
  <c r="C51" i="3"/>
  <c r="D10" i="3"/>
  <c r="C56" i="3"/>
  <c r="D24" i="3"/>
  <c r="C38" i="3"/>
  <c r="I39" i="3"/>
  <c r="E39" i="3"/>
  <c r="J39" i="3"/>
  <c r="D39" i="3"/>
  <c r="C24" i="3"/>
  <c r="D25" i="3"/>
  <c r="C52" i="3"/>
  <c r="C12" i="3"/>
  <c r="C10" i="3"/>
  <c r="F39" i="3"/>
  <c r="G53" i="3"/>
  <c r="E53" i="3"/>
  <c r="J53" i="3"/>
  <c r="I53" i="3"/>
  <c r="F53" i="3"/>
  <c r="H53" i="3"/>
  <c r="D53" i="3"/>
  <c r="F25" i="3"/>
  <c r="J25" i="3"/>
  <c r="E25" i="3"/>
  <c r="I25" i="3"/>
  <c r="H39" i="3"/>
  <c r="H25" i="3"/>
  <c r="C39" i="3"/>
  <c r="J11" i="3"/>
  <c r="E11" i="3"/>
  <c r="F11" i="3"/>
  <c r="D11" i="3"/>
  <c r="I11" i="3"/>
  <c r="H11" i="3"/>
  <c r="C25" i="3"/>
  <c r="G11" i="3"/>
  <c r="C53" i="3"/>
  <c r="C11" i="3"/>
</calcChain>
</file>

<file path=xl/connections.xml><?xml version="1.0" encoding="utf-8"?>
<connections xmlns="http://schemas.openxmlformats.org/spreadsheetml/2006/main">
  <connection id="1" sourceFile="C:\Users\Yantillon\Desktop\BOLETIN 2020\BALBOA Y CRISTOBAL  2020.mdb" keepAlive="1" name="BALBOA Y CRISTOBAL  2020" type="5" refreshedVersion="4">
    <dbPr connection="Provider=Microsoft.ACE.OLEDB.12.0;User ID=Admin;Data Source=C:\Users\Yantillon\Desktop\BOLETIN 2020\BALBOA Y CRISTOBAL  2020.m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Motivo nacionalidad" commandType="3"/>
  </connection>
  <connection id="2" sourceFile="\\inec_nas_01\Sociales\MIGRA\BASE DE DATOS\BASE DE DATOS 2021\OTROS PUERTOS 2021\ACCESS\ENTRADAS BALBOA Y CRISTOBAL 2021.accdb" keepAlive="1" name="ENTRADAS BALBOA Y CRISTOBAL 2021" type="5" refreshedVersion="4">
    <dbPr connection="Provider=Microsoft.ACE.OLEDB.12.0;Password=&quot;&quot;;User ID=Admin;Data Source=\\inec_nas_01\Sociales\MIGRA\BASE DE DATOS\BASE DE DATOS 2021\OTROS PUERTOS 2021\ACCESS\ENTRADAS BALBOA Y CRISTOBAL 2021.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MOTIVO" commandType="3"/>
  </connection>
  <connection id="3" sourceFile="\\inec_nas_01\Sociales\MIGRA\BASE DE DATOS\BASE DE DATOS 2021\OTROS PUERTOS 2021\ENTRADA\ACCESS\ENTRADAS BALBOA Y CRISTOBAL 2021.accdb" keepAlive="1" name="ENTRADAS BALBOA Y CRISTOBAL 20211" type="5" refreshedVersion="4">
    <dbPr connection="Provider=Microsoft.ACE.OLEDB.12.0;Password=&quot;&quot;;User ID=Admin;Data Source=\\inec_nas_01\Sociales\MIGRA\BASE DE DATOS\BASE DE DATOS 2021\OTROS PUERTOS 2021\ENTRADA\ACCESS\ENTRADAS BALBOA Y CRISTOBAL 2021.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commandType="3"/>
  </connection>
  <connection id="4" sourceFile="\\inec_nas_01\Sociales\MIGRA\BASE DE DATOS\BASE DE DATOS 2022\OTROS PUERTOS 2022\ACCESS\ENTRADAS BALBOA Y CRISTOBAL 2022.accdb" keepAlive="1" name="ENTRADAS BALBOA Y CRISTOBAL 2022" type="5" refreshedVersion="4">
    <dbPr connection="Provider=Microsoft.ACE.OLEDB.12.0;Password=&quot;&quot;;User ID=Admin;Data Source=\\inec_nas_01\Sociales\MIGRA\BASE DE DATOS\BASE DE DATOS 2022\OTROS PUERTOS 2022\ACCESS\ENTRADAS BALBOA Y CRISTOBAL 2022.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MOTIVO NACIONALIDAD" commandType="3"/>
  </connection>
  <connection id="5" sourceFile="\\inec_nas_01\Sociales\MIGRA\BASE DE DATOS\BASE DE DATOS 2021\OTROS PUERTOS 2021\ACCESS\ENTRADAS OTROS PUERTOS 2021.accdb" keepAlive="1" name="ENTRADAS OTROS PUERTOS 2021" type="5" refreshedVersion="4">
    <dbPr connection="Provider=Microsoft.ACE.OLEDB.12.0;Password=&quot;&quot;;User ID=Admin;Data Source=\\inec_nas_01\Sociales\MIGRA\BASE DE DATOS\BASE DE DATOS 2021\OTROS PUERTOS 2021\ACCESS\ENTRADAS OTROS PUERTOS 2021.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commandType="3"/>
  </connection>
  <connection id="6" sourceFile="\\inec_nas_01\Sociales\MIGRA\BASE DE DATOS\BASE DE DATOS 2021\OTROS PUERTOS 2021\ENTRADA\ACCESS\ENTRADAS OTROS PUERTOS 2021.accdb" keepAlive="1" name="ENTRADAS OTROS PUERTOS 20211" type="5" refreshedVersion="4">
    <dbPr connection="Provider=Microsoft.ACE.OLEDB.12.0;Password=&quot;&quot;;User ID=Admin;Data Source=\\inec_nas_01\Sociales\MIGRA\BASE DE DATOS\BASE DE DATOS 2021\OTROS PUERTOS 2021\ENTRADA\ACCESS\ENTRADAS OTROS PUERTOS 2021.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commandType="3"/>
  </connection>
  <connection id="7" sourceFile="\\inec_nas_01\Sociales\MIGRA\BASE DE DATOS\BASE DE DATOS 2022\OTROS PUERTOS 2022\ACCESS\ENTRADAS OTROS PUERTOS 2022.accdb" keepAlive="1" name="ENTRADAS OTROS PUERTOS 2022" type="5" refreshedVersion="4">
    <dbPr connection="Provider=Microsoft.ACE.OLEDB.12.0;Password=&quot;&quot;;User ID=Admin;Data Source=\\inec_nas_01\Sociales\MIGRA\BASE DE DATOS\BASE DE DATOS 2022\OTROS PUERTOS 2022\ACCESS\ENTRADAS OTROS PUERTOS 2022.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MOTIVO" commandType="3"/>
  </connection>
  <connection id="8" sourceFile="\\inec_nas_01\Sociales\MIGRA\BASE DE DATOS\BASE DE DATOS 2023\OTROS PUERTOS 2023\2023-OFICIAL-ENTRADA\ENTRADA\ENTRADAS OTROS PUERTOS 2023.accdb" keepAlive="1" name="ENTRADAS OTROS PUERTOS 2023" type="5" refreshedVersion="4">
    <dbPr connection="Provider=Microsoft.ACE.OLEDB.12.0;User ID=Admin;Data Source=\\inec_nas_01\Sociales\MIGRA\BASE DE DATOS\BASE DE DATOS 2023\OTROS PUERTOS 2023\2023-OFICIAL-ENTRADA\ENTRADA\ENTRADAS OTROS PUERTOS 2023.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MOTIVO NACIONALIDAD" commandType="3"/>
  </connection>
  <connection id="9" sourceFile="\\INEC_NAS_01\Sociales\MIGRA\BASE DE DATOS\BASE DE DATOS 2020\OTROS PUERTOS 2020\OTROS PUERTOS ENTRADA 2020.mdb" keepAlive="1" name="OTROS PUERTOS ENTRADA 2020" type="5" refreshedVersion="4">
    <dbPr connection="Provider=Microsoft.ACE.OLEDB.12.0;Password=&quot;&quot;;User ID=Admin;Data Source=\\INEC_NAS_01\Sociales\MIGRA\BASE DE DATOS\BASE DE DATOS 2020\OTROS PUERTOS 2020\OTROS PUERTOS ENTRADA 2020.m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MOTIVO" commandType="3"/>
  </connection>
  <connection id="10" sourceFile="\\INEC_NAS_01\Sociales\MIGRA\BASE DE DATOS\BASE DE DATOS 2020\OTROS PUERTOS 2020\OTROS PUERTOS ENTRADA 2020.mdb" keepAlive="1" name="OTROS PUERTOS ENTRADA 20201" type="5" refreshedVersion="4">
    <dbPr connection="Provider=Microsoft.ACE.OLEDB.12.0;Password=&quot;&quot;;User ID=Admin;Data Source=\\INEC_NAS_01\Sociales\MIGRA\BASE DE DATOS\BASE DE DATOS 2020\OTROS PUERTOS 2020\OTROS PUERTOS ENTRADA 2020.m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MOTIVO" commandType="3"/>
  </connection>
  <connection id="11" sourceFile="\\INEC_NAS_01\Sociales\MIGRA\BASE DE DATOS\BASE DE DATOS 2020\OTROS PUERTOS 2020\OTROS PUERTOS ENTRADA 2020.mdb" keepAlive="1" name="OTROS PUERTOS ENTRADA 20202" type="5" refreshedVersion="4">
    <dbPr connection="Provider=Microsoft.ACE.OLEDB.12.0;Password=&quot;&quot;;User ID=Admin;Data Source=\\INEC_NAS_01\Sociales\MIGRA\BASE DE DATOS\BASE DE DATOS 2020\OTROS PUERTOS 2020\OTROS PUERTOS ENTRADA 2020.m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MOTIVO" commandType="3"/>
  </connection>
  <connection id="12" sourceFile="\\INEC_NAS_01\Sociales\MIGRA\BASE DE DATOS\BASE DE DATOS 2020\OTROS PUERTOS 2020\OTROS PUERTOS ENTRADA 2020.mdb" keepAlive="1" name="OTROS PUERTOS ENTRADA 20203" type="5" refreshedVersion="4">
    <dbPr connection="Provider=Microsoft.ACE.OLEDB.12.0;User ID=Admin;Data Source=\\INEC_NAS_01\Sociales\MIGRA\BASE DE DATOS\BASE DE DATOS 2020\OTROS PUERTOS 2020\OTROS PUERTOS ENTRADA 2020.m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MOTIVO" commandType="3"/>
  </connection>
  <connection id="13" sourceFile="Y:\MIGRA\BASE DE DATOS\BASE DE DATOS 2018\PASO CANOAS - ENTRADAS- 2018.mdb" keepAlive="1" name="PASO CANOAS - ENTRADAS- 2018" type="5" refreshedVersion="4">
    <dbPr connection="Provider=Microsoft.ACE.OLEDB.12.0;User ID=Admin;Data Source=Y:\MIGRA\BASE DE DATOS\BASE DE DATOS 2018\PASO CANOAS - ENTRADAS- 2018.m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sulta1" commandType="3"/>
  </connection>
  <connection id="14" sourceFile="\\INEC_NAS_01\Sociales\MIGRA\BASE DE DATOS\BASE DE DATOS 2020\PASO CANOAS 2020\ENTRADA\ACCESS\PASO CANOAS AÑO 2020.accdb" keepAlive="1" name="PASO CANOAS AÑO 2020" type="5" refreshedVersion="4">
    <dbPr connection="Provider=Microsoft.ACE.OLEDB.12.0;User ID=Admin;Data Source=\\INEC_NAS_01\Sociales\MIGRA\BASE DE DATOS\BASE DE DATOS 2020\PASO CANOAS 2020\ENTRADA\ACCESS\PASO CANOAS AÑO 2020.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Domicilio mes" commandType="3"/>
  </connection>
  <connection id="15" sourceFile="\\inec_nas_01\Sociales\MIGRA\BASE DE DATOS\BASE DE DATOS 2021\PASO CANOAS 2021\ENTRADA\ACCESS\PASO CANOAS AÑO 2021.accdb" keepAlive="1" name="PASO CANOAS AÑO 2021" type="5" refreshedVersion="4">
    <dbPr connection="Provider=Microsoft.ACE.OLEDB.12.0;User ID=Admin;Data Source=\\inec_nas_01\Sociales\MIGRA\BASE DE DATOS\BASE DE DATOS 2021\PASO CANOAS 2021\ENTRADA\ACCESS\PASO CANOAS AÑO 2021.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mes nacionalidad" commandType="3"/>
  </connection>
  <connection id="16" sourceFile="\\INEC_NAS_01\Sociales\MIGRA\BASE DE DATOS\BASE DE DATOS 2020\TOCUMEN 2020\ENTRADA\ACCESS\TOCUMEN AÑO 2020.accdb" keepAlive="1" name="TOCUMEN AÑO 2020" type="5" refreshedVersion="4">
    <dbPr connection="Provider=Microsoft.ACE.OLEDB.12.0;Password=&quot;&quot;;User ID=Admin;Data Source=\\INEC_NAS_01\Sociales\MIGRA\BASE DE DATOS\BASE DE DATOS 2020\TOCUMEN 2020\ENTRADA\ACCESS\TOCUMEN AÑO 2020.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MES DOMICILIO" commandType="3"/>
  </connection>
  <connection id="17" sourceFile="\\INEC_NAS_01\Sociales\MIGRA\BASE DE DATOS\BASE DE DATOS 2020\TOCUMEN 2020\ENTRADA\ACCESS\TOCUMEN AÑO 2020.accdb" keepAlive="1" name="TOCUMEN AÑO 20201" type="5" refreshedVersion="4">
    <dbPr connection="Provider=Microsoft.ACE.OLEDB.12.0;User ID=Admin;Data Source=\\INEC_NAS_01\Sociales\MIGRA\BASE DE DATOS\BASE DE DATOS 2020\TOCUMEN 2020\ENTRADA\ACCESS\TOCUMEN AÑO 2020.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MES NACIONALIDAD" commandType="3"/>
  </connection>
  <connection id="18" sourceFile="\\INEC_NAS_01\Sociales\MIGRA\BASE DE DATOS\BASE DE DATOS 2020\TOCUMEN 2020\ENTRADA\ACCESS\TOCUMEN AÑO 2020.accdb" keepAlive="1" name="TOCUMEN AÑO 20202" type="5" refreshedVersion="4">
    <dbPr connection="Provider=Microsoft.ACE.OLEDB.12.0;Password=&quot;&quot;;User ID=Admin;Data Source=\\INEC_NAS_01\Sociales\MIGRA\BASE DE DATOS\BASE DE DATOS 2020\TOCUMEN 2020\ENTRADA\ACCESS\TOCUMEN AÑO 2020.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Mes nacionalidad" commandType="3"/>
  </connection>
  <connection id="19" sourceFile="\\inec_nas_01\Sociales\MIGRA\BASE DE DATOS\BASE DE DATOS 2021\TOCUMEN 2021\ENTRADA\ACCESS\TOCUMEN AÑO 2021.accdb" keepAlive="1" name="TOCUMEN AÑO 2021" type="5" refreshedVersion="4">
    <dbPr connection="Provider=Microsoft.ACE.OLEDB.12.0;Password=&quot;&quot;;User ID=Admin;Data Source=\\inec_nas_01\Sociales\MIGRA\BASE DE DATOS\BASE DE DATOS 2021\TOCUMEN 2021\ENTRADA\ACCESS\TOCUMEN AÑO 2021.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MES NACIONALIDAD" commandType="3"/>
  </connection>
  <connection id="20" sourceFile="\\inec_nas_01\Sociales\MIGRA\BASE DE DATOS\BASE DE DATOS 2022\TOCUMEN 2022\ENTRADA\ACCESS\TOCUMEN ENTRADAS AÑO 2022.accdb" keepAlive="1" name="TOCUMEN ENTRADAS AÑO 2022" type="5" refreshedVersion="4">
    <dbPr connection="Provider=Microsoft.ACE.OLEDB.12.0;Password=&quot;&quot;;User ID=Admin;Data Source=\\inec_nas_01\Sociales\MIGRA\BASE DE DATOS\BASE DE DATOS 2022\TOCUMEN 2022\ENTRADA\ACCESS\TOCUMEN ENTRADAS AÑO 2022.acc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ACIONALIDAD MOTIVO 1" commandType="3"/>
  </connection>
  <connection id="21" sourceFile="Y:\MIGRA\BASE DE DATOS\BASE DE DATOS 2018\TOCUMEN-ENTRADAS- 2018.mdb" keepAlive="1" name="TOCUMEN-ENTRADAS- 2018" type="5" refreshedVersion="4">
    <dbPr connection="Provider=Microsoft.ACE.OLEDB.12.0;User ID=Admin;Data Source=Y:\MIGRA\BASE DE DATOS\BASE DE DATOS 2018\TOCUMEN-ENTRADAS- 2018.m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sulta1" commandType="3"/>
  </connection>
  <connection id="22" sourceFile="Y:\MIGRA\BASE DE DATOS\BASE DE DATOS 2018\TOCUMEN-ENTRADAS- 2018.mdb" keepAlive="1" name="TOCUMEN-ENTRADAS- 20181" type="5" refreshedVersion="4">
    <dbPr connection="Provider=Microsoft.ACE.OLEDB.12.0;Password=&quot;&quot;;User ID=Admin;Data Source=Y:\MIGRA\BASE DE DATOS\BASE DE DATOS 2018\TOCUMEN-ENTRADAS- 2018.m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sulta1" commandType="3"/>
  </connection>
  <connection id="23" sourceFile="Y:\MIGRA\BASE DE DATOS\BASE DE DATOS 2018\TOCUMEN-ENTRADAS- 2018.mdb" keepAlive="1" name="TOCUMEN-ENTRADAS- 20182" type="5" refreshedVersion="4">
    <dbPr connection="Provider=Microsoft.ACE.OLEDB.12.0;Password=&quot;&quot;;User ID=Admin;Data Source=Y:\MIGRA\BASE DE DATOS\BASE DE DATOS 2018\TOCUMEN-ENTRADAS- 2018.mdb;Mode=Share Deny Write;Extended Properties=&quot;&quot;;Jet OLEDB:System database=&quot;&quot;;Jet OLEDB:Registry Path=&quot;&quot;;Jet OLEDB:Database Password=&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sulta1" commandType="3"/>
  </connection>
</connections>
</file>

<file path=xl/sharedStrings.xml><?xml version="1.0" encoding="utf-8"?>
<sst xmlns="http://schemas.openxmlformats.org/spreadsheetml/2006/main" count="80" uniqueCount="39">
  <si>
    <t>Entrada de pasajeros</t>
  </si>
  <si>
    <t>Total</t>
  </si>
  <si>
    <t>Clase</t>
  </si>
  <si>
    <t>Visitantes</t>
  </si>
  <si>
    <t>Residentes</t>
  </si>
  <si>
    <t>Turistas</t>
  </si>
  <si>
    <t>Puerto y mes</t>
  </si>
  <si>
    <t>Extranjeros</t>
  </si>
  <si>
    <t>Panameños</t>
  </si>
  <si>
    <t xml:space="preserve">Total (1)       </t>
  </si>
  <si>
    <t xml:space="preserve">                  </t>
  </si>
  <si>
    <t>Paso Canoas Internacional</t>
  </si>
  <si>
    <t>Otros puertos (3)</t>
  </si>
  <si>
    <t>Fuente: Servicio Nacional de Migración.</t>
  </si>
  <si>
    <t>-</t>
  </si>
  <si>
    <t xml:space="preserve">- Cantidad nula o cero.      </t>
  </si>
  <si>
    <t>Aeropuerto Internacional de Tocumen</t>
  </si>
  <si>
    <t>TOTAL</t>
  </si>
  <si>
    <t>Porcentaje (2)</t>
  </si>
  <si>
    <t xml:space="preserve">Excursio-nistas                                                                                                                                                     </t>
  </si>
  <si>
    <t>(1) En el total de visitantes  incluye los turistas, los excursionistas y los pasajeros en cruceros.</t>
  </si>
  <si>
    <t>(3) Se refiere a los puertos de Aguadulce, Almirante, Amador, Amador Resort (Crucero), Bahía Las Minas, Balboa, Bocas Isla  (aéreo y marítimo), Colon Container Terminal, Colón 2000, Colón 2000 (Crucero), Cristóbal, Cristóbal (Crucero), Charco Azul, Chiriquí Grande, El Porvenir, Enrique  Malek  (David),  Flamenco, Guabito, Home Port, Home Port (Crucero), Howard, Jaqué, Manzanillo, Marco A. Gelabert, Muelle 3 (Colón), Muelle 16 (Colón), Portobelo, Puerto Armuelles (marítimo), Puerto Mutis, Puerto Obaldía, Puerto Pedregal, Río Hato, Río Sereno, Rodman,  Shelter Bay (Colón) y Vacamonte.</t>
  </si>
  <si>
    <t xml:space="preserve">.. Dato no aplicable al grupo o categoría.   </t>
  </si>
  <si>
    <t>Enero</t>
  </si>
  <si>
    <t>Febrero</t>
  </si>
  <si>
    <t>Marzo</t>
  </si>
  <si>
    <t>Abril</t>
  </si>
  <si>
    <t>Mayo</t>
  </si>
  <si>
    <t>Junio</t>
  </si>
  <si>
    <t>Julio</t>
  </si>
  <si>
    <t>Agosto</t>
  </si>
  <si>
    <t>Septiembre</t>
  </si>
  <si>
    <t>Octubre</t>
  </si>
  <si>
    <t>Noviembre</t>
  </si>
  <si>
    <t>Diciembre</t>
  </si>
  <si>
    <t>Cuadro 3.  ENTRADA DE PASAJEROS A LA REPÚBLICA, POR CLASE, SEGÚN PUERTO Y MES: AÑO 2023</t>
  </si>
  <si>
    <t>Otros puertos: (Continuación)</t>
  </si>
  <si>
    <t>Pasajeros en cruceros</t>
  </si>
  <si>
    <t>(2) De existir diferencia entre el total y los parciales se debe al redondeo.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</si>
</sst>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88" formatCode="#,##0.0"/>
    <numFmt numFmtId="189" formatCode="0.0"/>
    <numFmt numFmtId="191" formatCode="#,##0;&quot;-&quot;;&quot;-&quot;"/>
    <numFmt numFmtId="192" formatCode="#,##0.0;&quot;-&quot;;&quot;-&quot;"/>
  </numFmts>
  <fonts count="13" x14ac:knownFonts="1">
    <font>
      <sz val="10"/>
      <name val="Arial"/>
    </font>
    <font>
      <sz val="9"/>
      <name val="Arial"/>
      <family val="2"/>
    </font>
    <font>
      <sz val="10"/>
      <name val="Arial"/>
      <family val="2"/>
    </font>
    <font>
      <sz val="10"/>
      <name val="Arial"/>
      <family val="2"/>
    </font>
    <font>
      <sz val="10"/>
      <color indexed="10"/>
      <name val="Arial"/>
      <family val="2"/>
    </font>
    <font>
      <b/>
      <sz val="10"/>
      <name val="Arial"/>
      <family val="2"/>
    </font>
    <font>
      <sz val="10"/>
      <color indexed="8"/>
      <name val="Arial"/>
      <family val="2"/>
    </font>
    <font>
      <b/>
      <sz val="13"/>
      <name val="Arial"/>
      <family val="2"/>
    </font>
    <font>
      <sz val="12"/>
      <name val="Arial"/>
      <family val="2"/>
    </font>
    <font>
      <b/>
      <sz val="12"/>
      <name val="Arial"/>
      <family val="2"/>
    </font>
    <font>
      <b/>
      <sz val="10"/>
      <color indexed="8"/>
      <name val="Arial"/>
      <family val="2"/>
    </font>
    <font>
      <b/>
      <sz val="9"/>
      <name val="Arial"/>
      <family val="2"/>
    </font>
    <font>
      <b/>
      <sz val="11"/>
      <name val="Arial"/>
      <family val="2"/>
    </font>
  </fonts>
  <fills count="3">
    <fill>
      <patternFill patternType="none"/>
    </fill>
    <fill>
      <patternFill patternType="gray125"/>
    </fill>
    <fill>
      <patternFill patternType="solid">
        <fgColor rgb="FF8CA6CE"/>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2">
    <xf numFmtId="0" fontId="0" fillId="0" borderId="0" xfId="0"/>
    <xf numFmtId="0" fontId="1" fillId="0" borderId="0" xfId="0" applyFont="1" applyBorder="1"/>
    <xf numFmtId="0" fontId="1" fillId="0" borderId="0" xfId="0" applyFont="1"/>
    <xf numFmtId="3" fontId="1" fillId="0" borderId="0" xfId="0" applyNumberFormat="1" applyFont="1"/>
    <xf numFmtId="3" fontId="1" fillId="0" borderId="0" xfId="0" applyNumberFormat="1" applyFont="1" applyBorder="1"/>
    <xf numFmtId="0" fontId="1" fillId="0" borderId="0" xfId="0" applyFont="1" applyAlignment="1"/>
    <xf numFmtId="3" fontId="1" fillId="0" borderId="0" xfId="0" applyNumberFormat="1" applyFont="1" applyAlignment="1"/>
    <xf numFmtId="3" fontId="1" fillId="0" borderId="0" xfId="0" applyNumberFormat="1" applyFont="1" applyBorder="1" applyAlignment="1">
      <alignment horizontal="right"/>
    </xf>
    <xf numFmtId="3" fontId="1" fillId="0" borderId="0" xfId="0" applyNumberFormat="1" applyFont="1" applyFill="1" applyBorder="1"/>
    <xf numFmtId="3" fontId="1" fillId="0" borderId="0" xfId="0" applyNumberFormat="1" applyFont="1" applyFill="1"/>
    <xf numFmtId="0" fontId="1" fillId="0" borderId="0" xfId="0" applyFont="1" applyFill="1"/>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4" fillId="0" borderId="3" xfId="0" applyFont="1" applyFill="1" applyBorder="1"/>
    <xf numFmtId="0" fontId="3" fillId="0" borderId="4" xfId="0" applyFont="1" applyFill="1" applyBorder="1"/>
    <xf numFmtId="3" fontId="3" fillId="0" borderId="5" xfId="0" applyNumberFormat="1" applyFont="1" applyFill="1" applyBorder="1" applyAlignment="1">
      <alignment wrapText="1"/>
    </xf>
    <xf numFmtId="3" fontId="3" fillId="0" borderId="5" xfId="0" applyNumberFormat="1" applyFont="1" applyFill="1" applyBorder="1" applyAlignment="1">
      <alignment horizontal="right" wrapText="1" indent="1"/>
    </xf>
    <xf numFmtId="3" fontId="3" fillId="0" borderId="6" xfId="0" applyNumberFormat="1" applyFont="1" applyFill="1" applyBorder="1" applyAlignment="1">
      <alignment horizontal="right" wrapText="1" indent="1"/>
    </xf>
    <xf numFmtId="3" fontId="3" fillId="0" borderId="0" xfId="0" applyNumberFormat="1" applyFont="1" applyFill="1" applyBorder="1"/>
    <xf numFmtId="3" fontId="1" fillId="0" borderId="0" xfId="0" applyNumberFormat="1" applyFont="1" applyFill="1" applyBorder="1" applyAlignment="1">
      <alignment horizontal="right"/>
    </xf>
    <xf numFmtId="0" fontId="1" fillId="0" borderId="0" xfId="0" applyFont="1" applyFill="1" applyAlignment="1"/>
    <xf numFmtId="3" fontId="1" fillId="0" borderId="0" xfId="0" applyNumberFormat="1" applyFont="1" applyFill="1" applyAlignment="1"/>
    <xf numFmtId="0" fontId="7" fillId="0" borderId="0" xfId="0" applyFont="1"/>
    <xf numFmtId="0" fontId="8" fillId="0" borderId="0" xfId="0" applyFont="1"/>
    <xf numFmtId="0" fontId="9" fillId="0" borderId="0" xfId="0" applyFont="1"/>
    <xf numFmtId="3" fontId="5" fillId="0" borderId="7" xfId="0" applyNumberFormat="1" applyFont="1" applyFill="1" applyBorder="1" applyAlignment="1">
      <alignment horizontal="right"/>
    </xf>
    <xf numFmtId="3" fontId="5" fillId="0" borderId="8" xfId="0" applyNumberFormat="1" applyFont="1" applyFill="1" applyBorder="1" applyAlignment="1">
      <alignment horizontal="right"/>
    </xf>
    <xf numFmtId="189" fontId="5" fillId="0" borderId="7" xfId="0" applyNumberFormat="1" applyFont="1" applyFill="1" applyBorder="1" applyAlignment="1">
      <alignment horizontal="right"/>
    </xf>
    <xf numFmtId="3" fontId="3" fillId="0" borderId="3" xfId="0" applyNumberFormat="1" applyFont="1" applyFill="1" applyBorder="1" applyAlignment="1">
      <alignment horizontal="left"/>
    </xf>
    <xf numFmtId="0" fontId="3" fillId="0" borderId="9" xfId="0" applyFont="1" applyFill="1" applyBorder="1"/>
    <xf numFmtId="0" fontId="7" fillId="0" borderId="0" xfId="0" applyFont="1" applyBorder="1"/>
    <xf numFmtId="0" fontId="8" fillId="0" borderId="0" xfId="0" applyFont="1" applyBorder="1"/>
    <xf numFmtId="0" fontId="9" fillId="0" borderId="0" xfId="0" applyFont="1" applyBorder="1"/>
    <xf numFmtId="3" fontId="6" fillId="0" borderId="0" xfId="0" applyNumberFormat="1" applyFont="1" applyFill="1" applyBorder="1" applyAlignment="1" applyProtection="1">
      <alignment horizontal="right"/>
    </xf>
    <xf numFmtId="191" fontId="5" fillId="0" borderId="7" xfId="0" applyNumberFormat="1" applyFont="1" applyFill="1" applyBorder="1" applyAlignment="1">
      <alignment horizontal="right"/>
    </xf>
    <xf numFmtId="191" fontId="5" fillId="0" borderId="8" xfId="0" applyNumberFormat="1" applyFont="1" applyFill="1" applyBorder="1" applyAlignment="1">
      <alignment horizontal="right"/>
    </xf>
    <xf numFmtId="191" fontId="6" fillId="0" borderId="8" xfId="0" applyNumberFormat="1" applyFont="1" applyFill="1" applyBorder="1" applyAlignment="1" applyProtection="1">
      <alignment horizontal="right"/>
    </xf>
    <xf numFmtId="191" fontId="3" fillId="0" borderId="8" xfId="0" applyNumberFormat="1" applyFont="1" applyFill="1" applyBorder="1" applyAlignment="1">
      <alignment horizontal="right"/>
    </xf>
    <xf numFmtId="191" fontId="3" fillId="0" borderId="7" xfId="0" applyNumberFormat="1" applyFont="1" applyFill="1" applyBorder="1"/>
    <xf numFmtId="191" fontId="3" fillId="0" borderId="7" xfId="0" applyNumberFormat="1" applyFont="1" applyFill="1" applyBorder="1" applyAlignment="1">
      <alignment horizontal="right"/>
    </xf>
    <xf numFmtId="191" fontId="2" fillId="0" borderId="7" xfId="0" applyNumberFormat="1" applyFont="1" applyFill="1" applyBorder="1" applyAlignment="1">
      <alignment horizontal="right" wrapText="1"/>
    </xf>
    <xf numFmtId="191" fontId="3" fillId="0" borderId="0" xfId="0" applyNumberFormat="1" applyFont="1" applyFill="1"/>
    <xf numFmtId="191" fontId="3" fillId="0" borderId="8" xfId="0" applyNumberFormat="1" applyFont="1" applyFill="1" applyBorder="1"/>
    <xf numFmtId="191" fontId="2" fillId="0" borderId="8" xfId="0" applyNumberFormat="1" applyFont="1" applyFill="1" applyBorder="1" applyAlignment="1">
      <alignment horizontal="right" wrapText="1"/>
    </xf>
    <xf numFmtId="0" fontId="1" fillId="0" borderId="0" xfId="0" applyFont="1" applyBorder="1" applyAlignment="1">
      <alignment vertical="top"/>
    </xf>
    <xf numFmtId="3" fontId="2" fillId="0" borderId="0" xfId="0" applyNumberFormat="1" applyFont="1" applyFill="1" applyBorder="1"/>
    <xf numFmtId="192" fontId="5" fillId="0" borderId="7" xfId="0" applyNumberFormat="1" applyFont="1" applyFill="1" applyBorder="1" applyAlignment="1">
      <alignment horizontal="right"/>
    </xf>
    <xf numFmtId="192" fontId="5" fillId="0" borderId="8" xfId="0" applyNumberFormat="1" applyFont="1" applyFill="1" applyBorder="1" applyAlignment="1">
      <alignment horizontal="right"/>
    </xf>
    <xf numFmtId="191" fontId="2" fillId="0" borderId="7" xfId="0" applyNumberFormat="1" applyFont="1" applyFill="1" applyBorder="1" applyAlignment="1">
      <alignment horizontal="right"/>
    </xf>
    <xf numFmtId="3" fontId="5" fillId="0" borderId="0" xfId="0" applyNumberFormat="1" applyFont="1" applyFill="1" applyBorder="1" applyAlignment="1">
      <alignment horizontal="right"/>
    </xf>
    <xf numFmtId="189" fontId="5" fillId="0" borderId="8" xfId="0" applyNumberFormat="1" applyFont="1" applyFill="1" applyBorder="1" applyAlignment="1">
      <alignment horizontal="right"/>
    </xf>
    <xf numFmtId="3" fontId="2" fillId="0" borderId="3" xfId="0" applyNumberFormat="1" applyFont="1" applyFill="1" applyBorder="1" applyAlignment="1">
      <alignment horizontal="left"/>
    </xf>
    <xf numFmtId="191" fontId="6" fillId="0" borderId="0" xfId="0" applyNumberFormat="1" applyFont="1" applyFill="1" applyBorder="1" applyAlignment="1" applyProtection="1">
      <alignment horizontal="right"/>
    </xf>
    <xf numFmtId="0" fontId="3" fillId="0" borderId="3" xfId="0" applyFont="1" applyFill="1" applyBorder="1" applyAlignment="1">
      <alignment horizontal="center" vertical="center" wrapText="1"/>
    </xf>
    <xf numFmtId="0" fontId="1" fillId="0" borderId="10" xfId="0" applyFont="1" applyBorder="1"/>
    <xf numFmtId="191" fontId="9" fillId="0" borderId="0" xfId="0" applyNumberFormat="1" applyFont="1" applyBorder="1"/>
    <xf numFmtId="3" fontId="9" fillId="0" borderId="0" xfId="0" applyNumberFormat="1" applyFont="1"/>
    <xf numFmtId="3" fontId="11" fillId="0" borderId="0" xfId="0" applyNumberFormat="1" applyFont="1"/>
    <xf numFmtId="0" fontId="12" fillId="0" borderId="0" xfId="0" applyFont="1"/>
    <xf numFmtId="192" fontId="2" fillId="0" borderId="7" xfId="0" applyNumberFormat="1" applyFont="1" applyFill="1" applyBorder="1" applyAlignment="1">
      <alignment horizontal="right"/>
    </xf>
    <xf numFmtId="192" fontId="2" fillId="0" borderId="8" xfId="0" applyNumberFormat="1" applyFont="1" applyFill="1" applyBorder="1" applyAlignment="1">
      <alignment horizontal="right"/>
    </xf>
    <xf numFmtId="191" fontId="10" fillId="0" borderId="0" xfId="0" applyNumberFormat="1" applyFont="1" applyFill="1" applyBorder="1" applyAlignment="1" applyProtection="1">
      <alignment horizontal="right"/>
    </xf>
    <xf numFmtId="188" fontId="5" fillId="0" borderId="7" xfId="0" applyNumberFormat="1" applyFont="1" applyFill="1" applyBorder="1" applyAlignment="1">
      <alignment horizontal="right"/>
    </xf>
    <xf numFmtId="188" fontId="10" fillId="0" borderId="8" xfId="0" applyNumberFormat="1" applyFont="1" applyFill="1" applyBorder="1" applyAlignment="1" applyProtection="1">
      <alignment horizontal="right"/>
    </xf>
    <xf numFmtId="0" fontId="1" fillId="0" borderId="0" xfId="0" applyFont="1" applyAlignment="1">
      <alignment vertical="top"/>
    </xf>
    <xf numFmtId="0" fontId="1" fillId="0" borderId="0" xfId="0" applyFont="1" applyFill="1" applyBorder="1" applyAlignment="1">
      <alignment vertical="top" wrapText="1"/>
    </xf>
    <xf numFmtId="3" fontId="2" fillId="0" borderId="0" xfId="0" applyNumberFormat="1" applyFont="1" applyFill="1" applyBorder="1" applyAlignment="1"/>
    <xf numFmtId="0" fontId="2" fillId="0" borderId="0" xfId="0" applyFont="1" applyAlignment="1"/>
    <xf numFmtId="0" fontId="2" fillId="0" borderId="0" xfId="0" applyFont="1" applyFill="1" applyBorder="1" applyAlignment="1"/>
    <xf numFmtId="3" fontId="2" fillId="0" borderId="0" xfId="0" applyNumberFormat="1" applyFont="1" applyFill="1" applyBorder="1" applyAlignment="1">
      <alignment horizontal="center"/>
    </xf>
    <xf numFmtId="3" fontId="2" fillId="0" borderId="3" xfId="0" applyNumberFormat="1" applyFont="1" applyFill="1" applyBorder="1" applyAlignment="1">
      <alignment horizontal="center"/>
    </xf>
    <xf numFmtId="3" fontId="5" fillId="2" borderId="7"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3" fontId="5" fillId="2" borderId="1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3" fontId="5" fillId="0" borderId="0" xfId="0" applyNumberFormat="1" applyFont="1" applyFill="1" applyBorder="1" applyAlignment="1">
      <alignment horizontal="center"/>
    </xf>
    <xf numFmtId="3" fontId="5" fillId="0" borderId="3" xfId="0" applyNumberFormat="1" applyFont="1" applyFill="1" applyBorder="1" applyAlignment="1">
      <alignment horizontal="center"/>
    </xf>
    <xf numFmtId="3" fontId="5" fillId="2" borderId="8" xfId="0" applyNumberFormat="1" applyFont="1" applyFill="1" applyBorder="1" applyAlignment="1">
      <alignment horizontal="center" vertical="center" wrapText="1"/>
    </xf>
    <xf numFmtId="3" fontId="5" fillId="2" borderId="0"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3" fontId="2" fillId="0" borderId="0" xfId="0" applyNumberFormat="1" applyFont="1" applyFill="1" applyBorder="1" applyAlignment="1">
      <alignment horizontal="justify" vertical="justify" wrapText="1"/>
    </xf>
    <xf numFmtId="3" fontId="5" fillId="2" borderId="2" xfId="0" applyNumberFormat="1" applyFont="1" applyFill="1" applyBorder="1" applyAlignment="1">
      <alignment horizontal="center" vertical="center" wrapText="1"/>
    </xf>
    <xf numFmtId="3" fontId="5" fillId="0" borderId="0" xfId="0" applyNumberFormat="1" applyFont="1" applyAlignment="1">
      <alignment horizontal="center"/>
    </xf>
    <xf numFmtId="3" fontId="2"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3" fontId="5" fillId="2" borderId="3"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tabSelected="1" zoomScaleNormal="100" zoomScaleSheetLayoutView="120" workbookViewId="0">
      <selection sqref="A1:J1"/>
    </sheetView>
  </sheetViews>
  <sheetFormatPr baseColWidth="10" defaultRowHeight="12" x14ac:dyDescent="0.2"/>
  <cols>
    <col min="1" max="1" width="2.85546875" style="2" customWidth="1"/>
    <col min="2" max="2" width="31" style="2" customWidth="1"/>
    <col min="3" max="3" width="11.5703125" style="2" customWidth="1"/>
    <col min="4" max="4" width="10.85546875" style="2" customWidth="1"/>
    <col min="5" max="5" width="11.85546875" style="2" customWidth="1"/>
    <col min="6" max="7" width="11.7109375" style="2" customWidth="1"/>
    <col min="8" max="8" width="11" style="2" customWidth="1"/>
    <col min="9" max="9" width="12" style="2" customWidth="1"/>
    <col min="10" max="10" width="11.7109375" style="10" customWidth="1"/>
    <col min="11" max="12" width="11.42578125" style="1"/>
    <col min="13" max="16384" width="11.42578125" style="2"/>
  </cols>
  <sheetData>
    <row r="1" spans="1:15" s="22" customFormat="1" ht="18.75" customHeight="1" x14ac:dyDescent="0.25">
      <c r="A1" s="86" t="s">
        <v>35</v>
      </c>
      <c r="B1" s="86"/>
      <c r="C1" s="86"/>
      <c r="D1" s="86"/>
      <c r="E1" s="86"/>
      <c r="F1" s="86"/>
      <c r="G1" s="86"/>
      <c r="H1" s="86"/>
      <c r="I1" s="86"/>
      <c r="J1" s="86"/>
      <c r="K1" s="30"/>
      <c r="L1" s="30"/>
    </row>
    <row r="2" spans="1:15" ht="12.75" customHeight="1" x14ac:dyDescent="0.2">
      <c r="A2" s="54"/>
      <c r="B2" s="87" t="s">
        <v>10</v>
      </c>
      <c r="C2" s="88"/>
      <c r="D2" s="88"/>
      <c r="E2" s="88"/>
      <c r="F2" s="88"/>
      <c r="G2" s="88"/>
      <c r="H2" s="88"/>
      <c r="I2" s="88"/>
      <c r="J2" s="88"/>
    </row>
    <row r="3" spans="1:15" ht="21.95" customHeight="1" x14ac:dyDescent="0.2">
      <c r="A3" s="81" t="s">
        <v>6</v>
      </c>
      <c r="B3" s="89"/>
      <c r="C3" s="80" t="s">
        <v>0</v>
      </c>
      <c r="D3" s="81"/>
      <c r="E3" s="81"/>
      <c r="F3" s="81"/>
      <c r="G3" s="81"/>
      <c r="H3" s="81"/>
      <c r="I3" s="81"/>
      <c r="J3" s="81"/>
    </row>
    <row r="4" spans="1:15" ht="21.95" customHeight="1" x14ac:dyDescent="0.2">
      <c r="A4" s="81"/>
      <c r="B4" s="89"/>
      <c r="C4" s="85" t="s">
        <v>1</v>
      </c>
      <c r="D4" s="73" t="s">
        <v>2</v>
      </c>
      <c r="E4" s="74"/>
      <c r="F4" s="74"/>
      <c r="G4" s="74"/>
      <c r="H4" s="74"/>
      <c r="I4" s="74"/>
      <c r="J4" s="74"/>
    </row>
    <row r="5" spans="1:15" ht="21.95" customHeight="1" x14ac:dyDescent="0.2">
      <c r="A5" s="81"/>
      <c r="B5" s="89"/>
      <c r="C5" s="71"/>
      <c r="D5" s="75" t="s">
        <v>3</v>
      </c>
      <c r="E5" s="76"/>
      <c r="F5" s="76"/>
      <c r="G5" s="77"/>
      <c r="H5" s="80" t="s">
        <v>4</v>
      </c>
      <c r="I5" s="81"/>
      <c r="J5" s="81"/>
    </row>
    <row r="6" spans="1:15" ht="9.9499999999999993" customHeight="1" x14ac:dyDescent="0.2">
      <c r="A6" s="81"/>
      <c r="B6" s="89"/>
      <c r="C6" s="71"/>
      <c r="D6" s="71" t="s">
        <v>9</v>
      </c>
      <c r="E6" s="71" t="s">
        <v>5</v>
      </c>
      <c r="F6" s="71" t="s">
        <v>19</v>
      </c>
      <c r="G6" s="85" t="s">
        <v>37</v>
      </c>
      <c r="H6" s="85" t="s">
        <v>1</v>
      </c>
      <c r="I6" s="85" t="s">
        <v>8</v>
      </c>
      <c r="J6" s="82" t="s">
        <v>7</v>
      </c>
    </row>
    <row r="7" spans="1:15" ht="14.1" customHeight="1" x14ac:dyDescent="0.2">
      <c r="A7" s="81"/>
      <c r="B7" s="89"/>
      <c r="C7" s="71"/>
      <c r="D7" s="71"/>
      <c r="E7" s="71"/>
      <c r="F7" s="71"/>
      <c r="G7" s="71"/>
      <c r="H7" s="71"/>
      <c r="I7" s="71"/>
      <c r="J7" s="80"/>
    </row>
    <row r="8" spans="1:15" ht="22.5" customHeight="1" x14ac:dyDescent="0.2">
      <c r="A8" s="90"/>
      <c r="B8" s="91"/>
      <c r="C8" s="72"/>
      <c r="D8" s="72"/>
      <c r="E8" s="72"/>
      <c r="F8" s="72"/>
      <c r="G8" s="72"/>
      <c r="H8" s="72"/>
      <c r="I8" s="72"/>
      <c r="J8" s="83"/>
    </row>
    <row r="9" spans="1:15" ht="12.75" customHeight="1" x14ac:dyDescent="0.2">
      <c r="B9" s="53"/>
      <c r="C9" s="13"/>
      <c r="D9" s="12"/>
      <c r="E9" s="11"/>
      <c r="F9" s="12"/>
      <c r="G9" s="12"/>
      <c r="H9" s="12"/>
      <c r="I9" s="12"/>
      <c r="J9" s="11"/>
      <c r="L9" s="49"/>
    </row>
    <row r="10" spans="1:15" s="23" customFormat="1" ht="27" customHeight="1" x14ac:dyDescent="0.2">
      <c r="A10" s="78" t="s">
        <v>17</v>
      </c>
      <c r="B10" s="79"/>
      <c r="C10" s="25">
        <f>SUM(C12:C23)</f>
        <v>3314632</v>
      </c>
      <c r="D10" s="25">
        <f t="shared" ref="D10:J10" si="0">SUM(D12:D23)</f>
        <v>2240566</v>
      </c>
      <c r="E10" s="25">
        <f t="shared" si="0"/>
        <v>1879811</v>
      </c>
      <c r="F10" s="25">
        <f t="shared" si="0"/>
        <v>325829</v>
      </c>
      <c r="G10" s="25">
        <f t="shared" si="0"/>
        <v>34926</v>
      </c>
      <c r="H10" s="25">
        <f t="shared" si="0"/>
        <v>1074066</v>
      </c>
      <c r="I10" s="25">
        <f t="shared" si="0"/>
        <v>839285</v>
      </c>
      <c r="J10" s="26">
        <f t="shared" si="0"/>
        <v>234781</v>
      </c>
      <c r="K10" s="31"/>
      <c r="L10" s="49"/>
    </row>
    <row r="11" spans="1:15" s="24" customFormat="1" ht="18" customHeight="1" x14ac:dyDescent="0.25">
      <c r="A11" s="69" t="s">
        <v>18</v>
      </c>
      <c r="B11" s="70"/>
      <c r="C11" s="27">
        <f>SUM(D11+H11)</f>
        <v>100</v>
      </c>
      <c r="D11" s="46">
        <f>SUM(D10/C10*100)</f>
        <v>67.596221843028133</v>
      </c>
      <c r="E11" s="47">
        <f>SUM(E10/C10*100)</f>
        <v>56.712509865348551</v>
      </c>
      <c r="F11" s="46">
        <f>SUM(F10/C10*100)</f>
        <v>9.8300203461500395</v>
      </c>
      <c r="G11" s="46">
        <f>SUM(G10/C10*100)</f>
        <v>1.0536916315295333</v>
      </c>
      <c r="H11" s="46">
        <f>SUM(H10/C10*100)</f>
        <v>32.403778156971875</v>
      </c>
      <c r="I11" s="46">
        <f>SUM(I10/C10*100)</f>
        <v>25.32060874329337</v>
      </c>
      <c r="J11" s="50">
        <f>SUM(J10/C10*100)</f>
        <v>7.0831694136785011</v>
      </c>
      <c r="K11" s="32"/>
      <c r="L11" s="49"/>
      <c r="M11" s="52"/>
      <c r="N11" s="52"/>
    </row>
    <row r="12" spans="1:15" ht="17.25" customHeight="1" x14ac:dyDescent="0.2">
      <c r="B12" s="51" t="s">
        <v>23</v>
      </c>
      <c r="C12" s="34">
        <f>SUM(D12,H12)</f>
        <v>333026</v>
      </c>
      <c r="D12" s="34">
        <f>SUM(F12+G12+E12)</f>
        <v>214390</v>
      </c>
      <c r="E12" s="34">
        <f t="shared" ref="E12:F15" si="1">SUM(E26+E40+E54)</f>
        <v>183505</v>
      </c>
      <c r="F12" s="34">
        <f t="shared" si="1"/>
        <v>27641</v>
      </c>
      <c r="G12" s="34">
        <f>SUM(G54)</f>
        <v>3244</v>
      </c>
      <c r="H12" s="34">
        <f>SUM(I12+J12)</f>
        <v>118636</v>
      </c>
      <c r="I12" s="34">
        <f t="shared" ref="I12:J15" si="2">SUM(I26+I40+I54)</f>
        <v>79574</v>
      </c>
      <c r="J12" s="35">
        <f t="shared" si="2"/>
        <v>39062</v>
      </c>
      <c r="L12" s="49"/>
      <c r="M12" s="52"/>
      <c r="N12" s="52"/>
    </row>
    <row r="13" spans="1:15" ht="17.25" customHeight="1" x14ac:dyDescent="0.2">
      <c r="B13" s="51" t="s">
        <v>24</v>
      </c>
      <c r="C13" s="34">
        <f t="shared" ref="C13:C23" si="3">SUM(D13,H13)</f>
        <v>310455</v>
      </c>
      <c r="D13" s="34">
        <f t="shared" ref="D13:D21" si="4">SUM(F13+G13+E13)</f>
        <v>193670</v>
      </c>
      <c r="E13" s="34">
        <f t="shared" si="1"/>
        <v>161154</v>
      </c>
      <c r="F13" s="34">
        <f t="shared" si="1"/>
        <v>22370</v>
      </c>
      <c r="G13" s="34">
        <f>SUM(G55)</f>
        <v>10146</v>
      </c>
      <c r="H13" s="34">
        <f t="shared" ref="H13:H23" si="5">SUM(I13+J13)</f>
        <v>116785</v>
      </c>
      <c r="I13" s="34">
        <f t="shared" si="2"/>
        <v>81838</v>
      </c>
      <c r="J13" s="35">
        <f t="shared" si="2"/>
        <v>34947</v>
      </c>
      <c r="L13" s="49"/>
      <c r="M13" s="52"/>
      <c r="N13" s="52"/>
    </row>
    <row r="14" spans="1:15" ht="17.25" customHeight="1" x14ac:dyDescent="0.2">
      <c r="B14" s="51" t="s">
        <v>25</v>
      </c>
      <c r="C14" s="34">
        <f t="shared" si="3"/>
        <v>313958</v>
      </c>
      <c r="D14" s="34">
        <f t="shared" si="4"/>
        <v>212433</v>
      </c>
      <c r="E14" s="34">
        <f t="shared" si="1"/>
        <v>177550</v>
      </c>
      <c r="F14" s="34">
        <f t="shared" si="1"/>
        <v>26975</v>
      </c>
      <c r="G14" s="34">
        <f>SUM(G56)</f>
        <v>7908</v>
      </c>
      <c r="H14" s="34">
        <f t="shared" si="5"/>
        <v>101525</v>
      </c>
      <c r="I14" s="34">
        <f t="shared" si="2"/>
        <v>64423</v>
      </c>
      <c r="J14" s="35">
        <f t="shared" si="2"/>
        <v>37102</v>
      </c>
      <c r="L14" s="49"/>
      <c r="M14" s="52"/>
      <c r="N14" s="52"/>
      <c r="O14" s="52"/>
    </row>
    <row r="15" spans="1:15" ht="17.25" customHeight="1" x14ac:dyDescent="0.2">
      <c r="B15" s="51" t="s">
        <v>26</v>
      </c>
      <c r="C15" s="34">
        <f t="shared" si="3"/>
        <v>256679</v>
      </c>
      <c r="D15" s="34">
        <f t="shared" si="4"/>
        <v>177789</v>
      </c>
      <c r="E15" s="34">
        <f t="shared" si="1"/>
        <v>151571</v>
      </c>
      <c r="F15" s="34">
        <f t="shared" si="1"/>
        <v>25857</v>
      </c>
      <c r="G15" s="34">
        <f>SUM(G57)</f>
        <v>361</v>
      </c>
      <c r="H15" s="34">
        <f t="shared" si="5"/>
        <v>78890</v>
      </c>
      <c r="I15" s="34">
        <f t="shared" si="2"/>
        <v>59565</v>
      </c>
      <c r="J15" s="35">
        <f t="shared" si="2"/>
        <v>19325</v>
      </c>
      <c r="M15" s="52"/>
      <c r="N15" s="52"/>
      <c r="O15" s="52"/>
    </row>
    <row r="16" spans="1:15" ht="17.25" customHeight="1" x14ac:dyDescent="0.2">
      <c r="B16" s="51" t="s">
        <v>27</v>
      </c>
      <c r="C16" s="34">
        <f t="shared" si="3"/>
        <v>232741</v>
      </c>
      <c r="D16" s="34">
        <f t="shared" si="4"/>
        <v>159532</v>
      </c>
      <c r="E16" s="34">
        <f t="shared" ref="E16:F23" si="6">SUM(E30+E44+E59)</f>
        <v>133760</v>
      </c>
      <c r="F16" s="34">
        <f t="shared" si="6"/>
        <v>25771</v>
      </c>
      <c r="G16" s="34">
        <f>SUM(G59)</f>
        <v>1</v>
      </c>
      <c r="H16" s="34">
        <f t="shared" si="5"/>
        <v>73209</v>
      </c>
      <c r="I16" s="34">
        <f t="shared" ref="I16:J23" si="7">SUM(I30+I44+I59)</f>
        <v>64154</v>
      </c>
      <c r="J16" s="35">
        <f t="shared" si="7"/>
        <v>9055</v>
      </c>
      <c r="M16" s="52"/>
      <c r="N16" s="52"/>
      <c r="O16" s="52"/>
    </row>
    <row r="17" spans="1:15" ht="17.25" customHeight="1" x14ac:dyDescent="0.2">
      <c r="B17" s="51" t="s">
        <v>28</v>
      </c>
      <c r="C17" s="34">
        <f t="shared" si="3"/>
        <v>243621</v>
      </c>
      <c r="D17" s="34">
        <f t="shared" si="4"/>
        <v>173452</v>
      </c>
      <c r="E17" s="34">
        <f t="shared" si="6"/>
        <v>145339</v>
      </c>
      <c r="F17" s="34">
        <f t="shared" si="6"/>
        <v>28033</v>
      </c>
      <c r="G17" s="34">
        <f>SUM(G60)</f>
        <v>80</v>
      </c>
      <c r="H17" s="34">
        <f t="shared" si="5"/>
        <v>70169</v>
      </c>
      <c r="I17" s="34">
        <f t="shared" si="7"/>
        <v>63089</v>
      </c>
      <c r="J17" s="35">
        <f t="shared" si="7"/>
        <v>7080</v>
      </c>
      <c r="M17" s="61"/>
      <c r="N17" s="52"/>
      <c r="O17" s="52"/>
    </row>
    <row r="18" spans="1:15" ht="17.25" customHeight="1" x14ac:dyDescent="0.2">
      <c r="B18" s="51" t="s">
        <v>29</v>
      </c>
      <c r="C18" s="34">
        <f t="shared" si="3"/>
        <v>270671</v>
      </c>
      <c r="D18" s="34">
        <f t="shared" si="4"/>
        <v>194710</v>
      </c>
      <c r="E18" s="34">
        <f t="shared" si="6"/>
        <v>164527</v>
      </c>
      <c r="F18" s="34">
        <f t="shared" si="6"/>
        <v>30183</v>
      </c>
      <c r="G18" s="34">
        <f t="shared" ref="G18:G23" si="8">SUM(G61)</f>
        <v>0</v>
      </c>
      <c r="H18" s="34">
        <f t="shared" si="5"/>
        <v>75961</v>
      </c>
      <c r="I18" s="34">
        <f t="shared" si="7"/>
        <v>67565</v>
      </c>
      <c r="J18" s="35">
        <f t="shared" si="7"/>
        <v>8396</v>
      </c>
      <c r="M18" s="52"/>
      <c r="N18" s="52"/>
      <c r="O18" s="52"/>
    </row>
    <row r="19" spans="1:15" ht="17.25" customHeight="1" x14ac:dyDescent="0.2">
      <c r="B19" s="51" t="s">
        <v>30</v>
      </c>
      <c r="C19" s="34">
        <f t="shared" si="3"/>
        <v>257034</v>
      </c>
      <c r="D19" s="34">
        <f t="shared" si="4"/>
        <v>181116</v>
      </c>
      <c r="E19" s="34">
        <f t="shared" si="6"/>
        <v>151929</v>
      </c>
      <c r="F19" s="34">
        <f t="shared" si="6"/>
        <v>29187</v>
      </c>
      <c r="G19" s="34">
        <f t="shared" si="8"/>
        <v>0</v>
      </c>
      <c r="H19" s="34">
        <f t="shared" si="5"/>
        <v>75918</v>
      </c>
      <c r="I19" s="34">
        <f t="shared" si="7"/>
        <v>65333</v>
      </c>
      <c r="J19" s="35">
        <f t="shared" si="7"/>
        <v>10585</v>
      </c>
      <c r="M19" s="52"/>
      <c r="N19" s="52"/>
      <c r="O19" s="52"/>
    </row>
    <row r="20" spans="1:15" ht="17.25" customHeight="1" x14ac:dyDescent="0.2">
      <c r="B20" s="51" t="s">
        <v>31</v>
      </c>
      <c r="C20" s="34">
        <f t="shared" si="3"/>
        <v>252515</v>
      </c>
      <c r="D20" s="34">
        <f t="shared" si="4"/>
        <v>171284</v>
      </c>
      <c r="E20" s="34">
        <f t="shared" si="6"/>
        <v>145348</v>
      </c>
      <c r="F20" s="34">
        <f t="shared" si="6"/>
        <v>25899</v>
      </c>
      <c r="G20" s="34">
        <f t="shared" si="8"/>
        <v>37</v>
      </c>
      <c r="H20" s="34">
        <f t="shared" si="5"/>
        <v>81231</v>
      </c>
      <c r="I20" s="34">
        <f t="shared" si="7"/>
        <v>71278</v>
      </c>
      <c r="J20" s="35">
        <f t="shared" si="7"/>
        <v>9953</v>
      </c>
      <c r="M20" s="52"/>
      <c r="N20" s="52"/>
      <c r="O20" s="52"/>
    </row>
    <row r="21" spans="1:15" ht="17.25" customHeight="1" x14ac:dyDescent="0.2">
      <c r="B21" s="51" t="s">
        <v>32</v>
      </c>
      <c r="C21" s="34">
        <f t="shared" si="3"/>
        <v>247096</v>
      </c>
      <c r="D21" s="34">
        <f t="shared" si="4"/>
        <v>170511</v>
      </c>
      <c r="E21" s="34">
        <f t="shared" si="6"/>
        <v>142075</v>
      </c>
      <c r="F21" s="34">
        <f t="shared" si="6"/>
        <v>28390</v>
      </c>
      <c r="G21" s="34">
        <f t="shared" si="8"/>
        <v>46</v>
      </c>
      <c r="H21" s="34">
        <f t="shared" si="5"/>
        <v>76585</v>
      </c>
      <c r="I21" s="34">
        <f t="shared" si="7"/>
        <v>66403</v>
      </c>
      <c r="J21" s="35">
        <f t="shared" si="7"/>
        <v>10182</v>
      </c>
      <c r="M21" s="52"/>
      <c r="N21" s="52"/>
      <c r="O21" s="52"/>
    </row>
    <row r="22" spans="1:15" ht="17.25" customHeight="1" x14ac:dyDescent="0.2">
      <c r="B22" s="51" t="s">
        <v>33</v>
      </c>
      <c r="C22" s="34">
        <f>SUM(D22,H22)</f>
        <v>257573</v>
      </c>
      <c r="D22" s="34">
        <f>SUM(F22+G22+E22)</f>
        <v>164332</v>
      </c>
      <c r="E22" s="34">
        <f t="shared" si="6"/>
        <v>137739</v>
      </c>
      <c r="F22" s="34">
        <f t="shared" si="6"/>
        <v>26156</v>
      </c>
      <c r="G22" s="34">
        <f t="shared" si="8"/>
        <v>437</v>
      </c>
      <c r="H22" s="34">
        <f t="shared" si="5"/>
        <v>93241</v>
      </c>
      <c r="I22" s="34">
        <f t="shared" si="7"/>
        <v>83177</v>
      </c>
      <c r="J22" s="35">
        <f t="shared" si="7"/>
        <v>10064</v>
      </c>
      <c r="M22" s="52"/>
      <c r="N22" s="52"/>
      <c r="O22" s="52"/>
    </row>
    <row r="23" spans="1:15" ht="17.25" customHeight="1" x14ac:dyDescent="0.2">
      <c r="B23" s="51" t="s">
        <v>34</v>
      </c>
      <c r="C23" s="34">
        <f t="shared" si="3"/>
        <v>339263</v>
      </c>
      <c r="D23" s="34">
        <f>SUM(F23+G23+E23)</f>
        <v>227347</v>
      </c>
      <c r="E23" s="34">
        <f t="shared" si="6"/>
        <v>185314</v>
      </c>
      <c r="F23" s="34">
        <f t="shared" si="6"/>
        <v>29367</v>
      </c>
      <c r="G23" s="34">
        <f t="shared" si="8"/>
        <v>12666</v>
      </c>
      <c r="H23" s="34">
        <f t="shared" si="5"/>
        <v>111916</v>
      </c>
      <c r="I23" s="34">
        <f t="shared" si="7"/>
        <v>72886</v>
      </c>
      <c r="J23" s="35">
        <f t="shared" si="7"/>
        <v>39030</v>
      </c>
      <c r="M23" s="52"/>
      <c r="N23" s="52"/>
      <c r="O23" s="52"/>
    </row>
    <row r="24" spans="1:15" s="24" customFormat="1" ht="24.95" customHeight="1" x14ac:dyDescent="0.25">
      <c r="A24" s="51" t="s">
        <v>16</v>
      </c>
      <c r="C24" s="34">
        <f>SUM(C26:C37)</f>
        <v>2743630</v>
      </c>
      <c r="D24" s="34">
        <f>SUM(D26:D37)</f>
        <v>1792322</v>
      </c>
      <c r="E24" s="34">
        <f>SUM(E26:E37)</f>
        <v>1503145</v>
      </c>
      <c r="F24" s="34">
        <f>SUM(F26:F37)</f>
        <v>289177</v>
      </c>
      <c r="G24" s="34">
        <v>0</v>
      </c>
      <c r="H24" s="34">
        <f>SUM(H26:H37)</f>
        <v>951308</v>
      </c>
      <c r="I24" s="34">
        <f>SUM(I26:I37)</f>
        <v>721441</v>
      </c>
      <c r="J24" s="35">
        <f>SUM(J26:J37)</f>
        <v>229867</v>
      </c>
      <c r="K24" s="55"/>
      <c r="L24" s="32"/>
      <c r="M24" s="52"/>
      <c r="N24" s="52"/>
      <c r="O24" s="52"/>
    </row>
    <row r="25" spans="1:15" s="24" customFormat="1" ht="18" customHeight="1" x14ac:dyDescent="0.25">
      <c r="A25" s="69" t="s">
        <v>18</v>
      </c>
      <c r="B25" s="70"/>
      <c r="C25" s="59">
        <f>SUM(D25+H25)</f>
        <v>100</v>
      </c>
      <c r="D25" s="59">
        <f>SUM(D24/$C$24)*100</f>
        <v>65.326665767614429</v>
      </c>
      <c r="E25" s="59">
        <f t="shared" ref="E25:J25" si="9">SUM(E24/$C$24)*100</f>
        <v>54.786724157411889</v>
      </c>
      <c r="F25" s="59">
        <f t="shared" si="9"/>
        <v>10.539941610202543</v>
      </c>
      <c r="G25" s="48" t="s">
        <v>14</v>
      </c>
      <c r="H25" s="59">
        <f t="shared" si="9"/>
        <v>34.673334232385564</v>
      </c>
      <c r="I25" s="59">
        <f t="shared" si="9"/>
        <v>26.295127258413125</v>
      </c>
      <c r="J25" s="60">
        <f t="shared" si="9"/>
        <v>8.3782069739724374</v>
      </c>
      <c r="K25" s="32"/>
      <c r="L25" s="33"/>
    </row>
    <row r="26" spans="1:15" ht="17.25" customHeight="1" x14ac:dyDescent="0.2">
      <c r="B26" s="51" t="s">
        <v>23</v>
      </c>
      <c r="C26" s="34">
        <f t="shared" ref="C26:C37" si="10">SUM(D26+H26)</f>
        <v>266432</v>
      </c>
      <c r="D26" s="34">
        <f t="shared" ref="D26:D37" si="11">SUM(E26:G26)</f>
        <v>161940</v>
      </c>
      <c r="E26" s="36">
        <v>137304</v>
      </c>
      <c r="F26" s="36">
        <v>24636</v>
      </c>
      <c r="G26" s="36">
        <v>0</v>
      </c>
      <c r="H26" s="34">
        <f t="shared" ref="H26:H37" si="12">SUM(I26:J26)</f>
        <v>104492</v>
      </c>
      <c r="I26" s="36">
        <v>66168</v>
      </c>
      <c r="J26" s="36">
        <v>38324</v>
      </c>
      <c r="L26" s="33"/>
    </row>
    <row r="27" spans="1:15" ht="17.25" customHeight="1" x14ac:dyDescent="0.2">
      <c r="B27" s="51" t="s">
        <v>24</v>
      </c>
      <c r="C27" s="34">
        <f t="shared" si="10"/>
        <v>248275</v>
      </c>
      <c r="D27" s="34">
        <f t="shared" si="11"/>
        <v>145618</v>
      </c>
      <c r="E27" s="36">
        <v>124958</v>
      </c>
      <c r="F27" s="36">
        <v>20660</v>
      </c>
      <c r="G27" s="36">
        <v>0</v>
      </c>
      <c r="H27" s="34">
        <f t="shared" si="12"/>
        <v>102657</v>
      </c>
      <c r="I27" s="36">
        <v>68203</v>
      </c>
      <c r="J27" s="36">
        <v>34454</v>
      </c>
      <c r="L27" s="33"/>
    </row>
    <row r="28" spans="1:15" ht="17.25" customHeight="1" x14ac:dyDescent="0.2">
      <c r="B28" s="51" t="s">
        <v>25</v>
      </c>
      <c r="C28" s="34">
        <f t="shared" si="10"/>
        <v>257137</v>
      </c>
      <c r="D28" s="34">
        <f t="shared" si="11"/>
        <v>164900</v>
      </c>
      <c r="E28" s="36">
        <v>141888</v>
      </c>
      <c r="F28" s="36">
        <v>23012</v>
      </c>
      <c r="G28" s="36">
        <v>0</v>
      </c>
      <c r="H28" s="34">
        <f t="shared" si="12"/>
        <v>92237</v>
      </c>
      <c r="I28" s="36">
        <v>55694</v>
      </c>
      <c r="J28" s="36">
        <v>36543</v>
      </c>
      <c r="L28" s="33"/>
    </row>
    <row r="29" spans="1:15" ht="17.25" customHeight="1" x14ac:dyDescent="0.2">
      <c r="B29" s="51" t="s">
        <v>26</v>
      </c>
      <c r="C29" s="34">
        <f t="shared" si="10"/>
        <v>209648</v>
      </c>
      <c r="D29" s="34">
        <f t="shared" si="11"/>
        <v>139683</v>
      </c>
      <c r="E29" s="36">
        <v>117215</v>
      </c>
      <c r="F29" s="36">
        <v>22468</v>
      </c>
      <c r="G29" s="36">
        <v>0</v>
      </c>
      <c r="H29" s="34">
        <f t="shared" si="12"/>
        <v>69965</v>
      </c>
      <c r="I29" s="36">
        <v>51028</v>
      </c>
      <c r="J29" s="36">
        <v>18937</v>
      </c>
      <c r="L29" s="33"/>
    </row>
    <row r="30" spans="1:15" ht="17.25" customHeight="1" x14ac:dyDescent="0.2">
      <c r="B30" s="51" t="s">
        <v>27</v>
      </c>
      <c r="C30" s="34">
        <f t="shared" si="10"/>
        <v>197073</v>
      </c>
      <c r="D30" s="34">
        <f t="shared" si="11"/>
        <v>132535</v>
      </c>
      <c r="E30" s="36">
        <v>109611</v>
      </c>
      <c r="F30" s="36">
        <v>22924</v>
      </c>
      <c r="G30" s="36">
        <v>0</v>
      </c>
      <c r="H30" s="34">
        <f t="shared" si="12"/>
        <v>64538</v>
      </c>
      <c r="I30" s="36">
        <v>56055</v>
      </c>
      <c r="J30" s="36">
        <v>8483</v>
      </c>
      <c r="L30" s="33"/>
    </row>
    <row r="31" spans="1:15" ht="17.25" customHeight="1" x14ac:dyDescent="0.2">
      <c r="B31" s="51" t="s">
        <v>28</v>
      </c>
      <c r="C31" s="34">
        <f t="shared" si="10"/>
        <v>204936</v>
      </c>
      <c r="D31" s="34">
        <f t="shared" si="11"/>
        <v>144739</v>
      </c>
      <c r="E31" s="36">
        <v>119637</v>
      </c>
      <c r="F31" s="36">
        <v>25102</v>
      </c>
      <c r="G31" s="36">
        <v>0</v>
      </c>
      <c r="H31" s="34">
        <f t="shared" si="12"/>
        <v>60197</v>
      </c>
      <c r="I31" s="36">
        <v>53484</v>
      </c>
      <c r="J31" s="36">
        <v>6713</v>
      </c>
      <c r="L31" s="33"/>
    </row>
    <row r="32" spans="1:15" ht="17.25" customHeight="1" x14ac:dyDescent="0.2">
      <c r="B32" s="51" t="s">
        <v>29</v>
      </c>
      <c r="C32" s="34">
        <f t="shared" si="10"/>
        <v>222927</v>
      </c>
      <c r="D32" s="34">
        <f t="shared" si="11"/>
        <v>156609</v>
      </c>
      <c r="E32" s="36">
        <v>128864</v>
      </c>
      <c r="F32" s="36">
        <v>27745</v>
      </c>
      <c r="G32" s="36">
        <v>0</v>
      </c>
      <c r="H32" s="34">
        <f t="shared" si="12"/>
        <v>66318</v>
      </c>
      <c r="I32" s="36">
        <v>58323</v>
      </c>
      <c r="J32" s="36">
        <v>7995</v>
      </c>
      <c r="L32" s="33"/>
    </row>
    <row r="33" spans="1:12" ht="17.25" customHeight="1" x14ac:dyDescent="0.2">
      <c r="B33" s="51" t="s">
        <v>30</v>
      </c>
      <c r="C33" s="34">
        <f t="shared" si="10"/>
        <v>216378</v>
      </c>
      <c r="D33" s="34">
        <f t="shared" si="11"/>
        <v>150059</v>
      </c>
      <c r="E33" s="36">
        <v>123090</v>
      </c>
      <c r="F33" s="36">
        <v>26969</v>
      </c>
      <c r="G33" s="36">
        <v>0</v>
      </c>
      <c r="H33" s="34">
        <f t="shared" si="12"/>
        <v>66319</v>
      </c>
      <c r="I33" s="36">
        <v>56064</v>
      </c>
      <c r="J33" s="36">
        <v>10255</v>
      </c>
      <c r="L33" s="33"/>
    </row>
    <row r="34" spans="1:12" ht="17.25" customHeight="1" x14ac:dyDescent="0.2">
      <c r="B34" s="51" t="s">
        <v>31</v>
      </c>
      <c r="C34" s="34">
        <f t="shared" si="10"/>
        <v>211970</v>
      </c>
      <c r="D34" s="34">
        <f t="shared" si="11"/>
        <v>141838</v>
      </c>
      <c r="E34" s="36">
        <v>118286</v>
      </c>
      <c r="F34" s="36">
        <v>23552</v>
      </c>
      <c r="G34" s="36">
        <v>0</v>
      </c>
      <c r="H34" s="34">
        <f t="shared" si="12"/>
        <v>70132</v>
      </c>
      <c r="I34" s="36">
        <v>60479</v>
      </c>
      <c r="J34" s="36">
        <v>9653</v>
      </c>
      <c r="L34" s="33"/>
    </row>
    <row r="35" spans="1:12" ht="17.25" customHeight="1" x14ac:dyDescent="0.2">
      <c r="B35" s="51" t="s">
        <v>32</v>
      </c>
      <c r="C35" s="34">
        <f t="shared" si="10"/>
        <v>212651</v>
      </c>
      <c r="D35" s="34">
        <f t="shared" si="11"/>
        <v>144203</v>
      </c>
      <c r="E35" s="36">
        <v>119286</v>
      </c>
      <c r="F35" s="36">
        <v>24917</v>
      </c>
      <c r="G35" s="36">
        <v>0</v>
      </c>
      <c r="H35" s="34">
        <f t="shared" si="12"/>
        <v>68448</v>
      </c>
      <c r="I35" s="36">
        <v>58474</v>
      </c>
      <c r="J35" s="36">
        <v>9974</v>
      </c>
      <c r="L35" s="33"/>
    </row>
    <row r="36" spans="1:12" ht="17.25" customHeight="1" x14ac:dyDescent="0.2">
      <c r="B36" s="51" t="s">
        <v>33</v>
      </c>
      <c r="C36" s="34">
        <f t="shared" si="10"/>
        <v>223774</v>
      </c>
      <c r="D36" s="34">
        <f t="shared" si="11"/>
        <v>139385</v>
      </c>
      <c r="E36" s="36">
        <v>117560</v>
      </c>
      <c r="F36" s="36">
        <v>21825</v>
      </c>
      <c r="G36" s="36">
        <v>0</v>
      </c>
      <c r="H36" s="34">
        <f t="shared" si="12"/>
        <v>84389</v>
      </c>
      <c r="I36" s="36">
        <v>74610</v>
      </c>
      <c r="J36" s="36">
        <v>9779</v>
      </c>
      <c r="L36" s="33"/>
    </row>
    <row r="37" spans="1:12" ht="17.25" customHeight="1" x14ac:dyDescent="0.2">
      <c r="B37" s="51" t="s">
        <v>34</v>
      </c>
      <c r="C37" s="34">
        <f t="shared" si="10"/>
        <v>272429</v>
      </c>
      <c r="D37" s="34">
        <f t="shared" si="11"/>
        <v>170813</v>
      </c>
      <c r="E37" s="36">
        <v>145446</v>
      </c>
      <c r="F37" s="36">
        <v>25367</v>
      </c>
      <c r="G37" s="36">
        <v>0</v>
      </c>
      <c r="H37" s="34">
        <f t="shared" si="12"/>
        <v>101616</v>
      </c>
      <c r="I37" s="36">
        <v>62859</v>
      </c>
      <c r="J37" s="36">
        <v>38757</v>
      </c>
      <c r="L37" s="33"/>
    </row>
    <row r="38" spans="1:12" ht="24.95" customHeight="1" x14ac:dyDescent="0.2">
      <c r="A38" s="28" t="s">
        <v>11</v>
      </c>
      <c r="C38" s="35">
        <f>SUM(C40:C51)</f>
        <v>138930</v>
      </c>
      <c r="D38" s="35">
        <f t="shared" ref="D38:J38" si="13">SUM(D40:D51)</f>
        <v>94683</v>
      </c>
      <c r="E38" s="35">
        <f t="shared" si="13"/>
        <v>82681</v>
      </c>
      <c r="F38" s="35">
        <f t="shared" si="13"/>
        <v>12002</v>
      </c>
      <c r="G38" s="34">
        <v>0</v>
      </c>
      <c r="H38" s="35">
        <f t="shared" si="13"/>
        <v>44247</v>
      </c>
      <c r="I38" s="35">
        <f t="shared" si="13"/>
        <v>43911</v>
      </c>
      <c r="J38" s="35">
        <f t="shared" si="13"/>
        <v>336</v>
      </c>
      <c r="L38" s="4"/>
    </row>
    <row r="39" spans="1:12" ht="18" customHeight="1" x14ac:dyDescent="0.2">
      <c r="A39" s="69" t="s">
        <v>18</v>
      </c>
      <c r="B39" s="70"/>
      <c r="C39" s="59">
        <f>SUM(D39+H39)</f>
        <v>100</v>
      </c>
      <c r="D39" s="59">
        <f>(D38/$C$38)*100</f>
        <v>68.151587130209464</v>
      </c>
      <c r="E39" s="59">
        <f t="shared" ref="E39:J39" si="14">(E38/$C$38)*100</f>
        <v>59.512704239545101</v>
      </c>
      <c r="F39" s="59">
        <f t="shared" si="14"/>
        <v>8.6388828906643642</v>
      </c>
      <c r="G39" s="48" t="s">
        <v>14</v>
      </c>
      <c r="H39" s="59">
        <f t="shared" si="14"/>
        <v>31.848412869790543</v>
      </c>
      <c r="I39" s="59">
        <f t="shared" si="14"/>
        <v>31.606564456920751</v>
      </c>
      <c r="J39" s="60">
        <f t="shared" si="14"/>
        <v>0.24184841286979056</v>
      </c>
    </row>
    <row r="40" spans="1:12" ht="17.25" customHeight="1" x14ac:dyDescent="0.2">
      <c r="B40" s="51" t="s">
        <v>23</v>
      </c>
      <c r="C40" s="34">
        <f>SUM(D40+H40)</f>
        <v>18699</v>
      </c>
      <c r="D40" s="34">
        <f>SUM(E40:G40)</f>
        <v>13438</v>
      </c>
      <c r="E40" s="36">
        <v>11789</v>
      </c>
      <c r="F40" s="36">
        <v>1649</v>
      </c>
      <c r="G40" s="39">
        <v>0</v>
      </c>
      <c r="H40" s="34">
        <f t="shared" ref="H40:H51" si="15">SUM(I40:J40)</f>
        <v>5261</v>
      </c>
      <c r="I40" s="36">
        <v>5186</v>
      </c>
      <c r="J40" s="37">
        <v>75</v>
      </c>
    </row>
    <row r="41" spans="1:12" ht="17.25" customHeight="1" x14ac:dyDescent="0.2">
      <c r="B41" s="51" t="s">
        <v>24</v>
      </c>
      <c r="C41" s="34">
        <f t="shared" ref="C41:C51" si="16">SUM(D41+H41)</f>
        <v>12268</v>
      </c>
      <c r="D41" s="34">
        <f t="shared" ref="D41:D51" si="17">SUM(E41:G41)</f>
        <v>7288</v>
      </c>
      <c r="E41" s="36">
        <v>6344</v>
      </c>
      <c r="F41" s="36">
        <v>944</v>
      </c>
      <c r="G41" s="39">
        <v>0</v>
      </c>
      <c r="H41" s="34">
        <f t="shared" si="15"/>
        <v>4980</v>
      </c>
      <c r="I41" s="36">
        <v>4939</v>
      </c>
      <c r="J41" s="36">
        <v>41</v>
      </c>
    </row>
    <row r="42" spans="1:12" ht="17.25" customHeight="1" x14ac:dyDescent="0.2">
      <c r="B42" s="51" t="s">
        <v>25</v>
      </c>
      <c r="C42" s="34">
        <f t="shared" si="16"/>
        <v>12094</v>
      </c>
      <c r="D42" s="34">
        <f t="shared" si="17"/>
        <v>8854</v>
      </c>
      <c r="E42" s="36">
        <v>7498</v>
      </c>
      <c r="F42" s="36">
        <v>1356</v>
      </c>
      <c r="G42" s="39">
        <v>0</v>
      </c>
      <c r="H42" s="34">
        <f t="shared" si="15"/>
        <v>3240</v>
      </c>
      <c r="I42" s="36">
        <v>3206</v>
      </c>
      <c r="J42" s="36">
        <v>34</v>
      </c>
    </row>
    <row r="43" spans="1:12" ht="17.25" customHeight="1" x14ac:dyDescent="0.2">
      <c r="B43" s="51" t="s">
        <v>26</v>
      </c>
      <c r="C43" s="34">
        <f t="shared" si="16"/>
        <v>12386</v>
      </c>
      <c r="D43" s="34">
        <f t="shared" si="17"/>
        <v>8990</v>
      </c>
      <c r="E43" s="36">
        <v>7811</v>
      </c>
      <c r="F43" s="36">
        <v>1179</v>
      </c>
      <c r="G43" s="39">
        <v>0</v>
      </c>
      <c r="H43" s="34">
        <f t="shared" si="15"/>
        <v>3396</v>
      </c>
      <c r="I43" s="36">
        <v>3365</v>
      </c>
      <c r="J43" s="36">
        <v>31</v>
      </c>
    </row>
    <row r="44" spans="1:12" ht="17.25" customHeight="1" x14ac:dyDescent="0.2">
      <c r="B44" s="51" t="s">
        <v>27</v>
      </c>
      <c r="C44" s="34">
        <f t="shared" si="16"/>
        <v>9875</v>
      </c>
      <c r="D44" s="34">
        <f t="shared" si="17"/>
        <v>6782</v>
      </c>
      <c r="E44" s="36">
        <v>5747</v>
      </c>
      <c r="F44" s="36">
        <v>1035</v>
      </c>
      <c r="G44" s="39">
        <v>0</v>
      </c>
      <c r="H44" s="34">
        <f t="shared" si="15"/>
        <v>3093</v>
      </c>
      <c r="I44" s="36">
        <v>3074</v>
      </c>
      <c r="J44" s="36">
        <v>19</v>
      </c>
    </row>
    <row r="45" spans="1:12" ht="17.25" customHeight="1" x14ac:dyDescent="0.2">
      <c r="B45" s="51" t="s">
        <v>28</v>
      </c>
      <c r="C45" s="34">
        <f t="shared" si="16"/>
        <v>10403</v>
      </c>
      <c r="D45" s="34">
        <f t="shared" si="17"/>
        <v>6670</v>
      </c>
      <c r="E45" s="36">
        <v>5749</v>
      </c>
      <c r="F45" s="36">
        <v>921</v>
      </c>
      <c r="G45" s="39">
        <v>0</v>
      </c>
      <c r="H45" s="34">
        <f t="shared" si="15"/>
        <v>3733</v>
      </c>
      <c r="I45" s="36">
        <v>3702</v>
      </c>
      <c r="J45" s="36">
        <v>31</v>
      </c>
    </row>
    <row r="46" spans="1:12" ht="17.25" customHeight="1" x14ac:dyDescent="0.2">
      <c r="B46" s="51" t="s">
        <v>29</v>
      </c>
      <c r="C46" s="34">
        <f t="shared" si="16"/>
        <v>13327</v>
      </c>
      <c r="D46" s="34">
        <f t="shared" si="17"/>
        <v>9708</v>
      </c>
      <c r="E46" s="36">
        <v>8301</v>
      </c>
      <c r="F46" s="36">
        <v>1407</v>
      </c>
      <c r="G46" s="39">
        <v>0</v>
      </c>
      <c r="H46" s="34">
        <f t="shared" si="15"/>
        <v>3619</v>
      </c>
      <c r="I46" s="36">
        <v>3596</v>
      </c>
      <c r="J46" s="36">
        <v>23</v>
      </c>
    </row>
    <row r="47" spans="1:12" ht="17.25" customHeight="1" x14ac:dyDescent="0.2">
      <c r="B47" s="51" t="s">
        <v>30</v>
      </c>
      <c r="C47" s="34">
        <f t="shared" si="16"/>
        <v>10739</v>
      </c>
      <c r="D47" s="34">
        <f t="shared" si="17"/>
        <v>6970</v>
      </c>
      <c r="E47" s="36">
        <v>5515</v>
      </c>
      <c r="F47" s="37">
        <v>1455</v>
      </c>
      <c r="G47" s="39">
        <v>0</v>
      </c>
      <c r="H47" s="34">
        <f t="shared" si="15"/>
        <v>3769</v>
      </c>
      <c r="I47" s="36">
        <v>3752</v>
      </c>
      <c r="J47" s="36">
        <v>17</v>
      </c>
    </row>
    <row r="48" spans="1:12" ht="17.25" customHeight="1" x14ac:dyDescent="0.2">
      <c r="B48" s="51" t="s">
        <v>31</v>
      </c>
      <c r="C48" s="34">
        <f t="shared" si="16"/>
        <v>11554</v>
      </c>
      <c r="D48" s="34">
        <f t="shared" si="17"/>
        <v>7117</v>
      </c>
      <c r="E48" s="36">
        <v>6518</v>
      </c>
      <c r="F48" s="37">
        <v>599</v>
      </c>
      <c r="G48" s="39">
        <v>0</v>
      </c>
      <c r="H48" s="34">
        <f t="shared" si="15"/>
        <v>4437</v>
      </c>
      <c r="I48" s="36">
        <v>4413</v>
      </c>
      <c r="J48" s="36">
        <v>24</v>
      </c>
    </row>
    <row r="49" spans="1:17" ht="17.25" customHeight="1" x14ac:dyDescent="0.2">
      <c r="B49" s="51" t="s">
        <v>32</v>
      </c>
      <c r="C49" s="34">
        <f t="shared" si="16"/>
        <v>8431</v>
      </c>
      <c r="D49" s="34">
        <f t="shared" si="17"/>
        <v>5183</v>
      </c>
      <c r="E49" s="36">
        <v>4568</v>
      </c>
      <c r="F49" s="37">
        <v>615</v>
      </c>
      <c r="G49" s="39">
        <v>0</v>
      </c>
      <c r="H49" s="34">
        <f t="shared" si="15"/>
        <v>3248</v>
      </c>
      <c r="I49" s="36">
        <v>3239</v>
      </c>
      <c r="J49" s="36">
        <v>9</v>
      </c>
    </row>
    <row r="50" spans="1:17" ht="17.25" customHeight="1" x14ac:dyDescent="0.2">
      <c r="B50" s="51" t="s">
        <v>33</v>
      </c>
      <c r="C50" s="34">
        <f t="shared" si="16"/>
        <v>3780</v>
      </c>
      <c r="D50" s="34">
        <f t="shared" si="17"/>
        <v>2260</v>
      </c>
      <c r="E50" s="36">
        <v>2020</v>
      </c>
      <c r="F50" s="37">
        <v>240</v>
      </c>
      <c r="G50" s="39">
        <v>0</v>
      </c>
      <c r="H50" s="34">
        <f t="shared" si="15"/>
        <v>1520</v>
      </c>
      <c r="I50" s="36">
        <v>1514</v>
      </c>
      <c r="J50" s="36">
        <v>6</v>
      </c>
    </row>
    <row r="51" spans="1:17" ht="17.25" customHeight="1" x14ac:dyDescent="0.2">
      <c r="B51" s="51" t="s">
        <v>34</v>
      </c>
      <c r="C51" s="34">
        <f t="shared" si="16"/>
        <v>15374</v>
      </c>
      <c r="D51" s="34">
        <f t="shared" si="17"/>
        <v>11423</v>
      </c>
      <c r="E51" s="36">
        <v>10821</v>
      </c>
      <c r="F51" s="37">
        <v>602</v>
      </c>
      <c r="G51" s="39">
        <v>0</v>
      </c>
      <c r="H51" s="34">
        <f t="shared" si="15"/>
        <v>3951</v>
      </c>
      <c r="I51" s="36">
        <v>3925</v>
      </c>
      <c r="J51" s="36">
        <v>26</v>
      </c>
    </row>
    <row r="52" spans="1:17" s="24" customFormat="1" ht="24.95" customHeight="1" x14ac:dyDescent="0.25">
      <c r="A52" s="51" t="s">
        <v>12</v>
      </c>
      <c r="C52" s="35">
        <f t="shared" ref="C52:J52" si="18">SUM(C54:C66)</f>
        <v>432072</v>
      </c>
      <c r="D52" s="35">
        <f t="shared" si="18"/>
        <v>353561</v>
      </c>
      <c r="E52" s="35">
        <f t="shared" si="18"/>
        <v>293985</v>
      </c>
      <c r="F52" s="35">
        <f t="shared" si="18"/>
        <v>24650</v>
      </c>
      <c r="G52" s="35">
        <f t="shared" si="18"/>
        <v>34926</v>
      </c>
      <c r="H52" s="35">
        <f t="shared" si="18"/>
        <v>78511</v>
      </c>
      <c r="I52" s="35">
        <f t="shared" si="18"/>
        <v>73933</v>
      </c>
      <c r="J52" s="35">
        <f t="shared" si="18"/>
        <v>4578</v>
      </c>
      <c r="K52" s="32"/>
      <c r="L52" s="32"/>
      <c r="M52" s="58"/>
      <c r="O52" s="58"/>
    </row>
    <row r="53" spans="1:17" s="24" customFormat="1" ht="18" customHeight="1" x14ac:dyDescent="0.25">
      <c r="A53" s="69" t="s">
        <v>18</v>
      </c>
      <c r="B53" s="70"/>
      <c r="C53" s="62">
        <f>SUM(D53+H53)</f>
        <v>100</v>
      </c>
      <c r="D53" s="63">
        <f t="shared" ref="D53:J53" si="19">(D52/$C$52)*100</f>
        <v>81.829185876427999</v>
      </c>
      <c r="E53" s="63">
        <f t="shared" si="19"/>
        <v>68.040743209465091</v>
      </c>
      <c r="F53" s="63">
        <f t="shared" si="19"/>
        <v>5.7050676739062007</v>
      </c>
      <c r="G53" s="63">
        <f t="shared" si="19"/>
        <v>8.0833749930567134</v>
      </c>
      <c r="H53" s="63">
        <f t="shared" si="19"/>
        <v>18.170814123571997</v>
      </c>
      <c r="I53" s="63">
        <f t="shared" si="19"/>
        <v>17.111268492288325</v>
      </c>
      <c r="J53" s="63">
        <f t="shared" si="19"/>
        <v>1.0595456312836748</v>
      </c>
      <c r="K53" s="32"/>
      <c r="L53" s="32"/>
      <c r="M53" s="3"/>
      <c r="N53" s="3"/>
      <c r="O53" s="3"/>
      <c r="P53" s="3"/>
      <c r="Q53" s="56"/>
    </row>
    <row r="54" spans="1:17" ht="16.5" customHeight="1" x14ac:dyDescent="0.2">
      <c r="B54" s="51" t="s">
        <v>23</v>
      </c>
      <c r="C54" s="34">
        <f>SUM(D54+H54)</f>
        <v>47895</v>
      </c>
      <c r="D54" s="34">
        <f>SUM(E54:G54)</f>
        <v>39012</v>
      </c>
      <c r="E54" s="38">
        <v>34412</v>
      </c>
      <c r="F54" s="38">
        <v>1356</v>
      </c>
      <c r="G54" s="48">
        <v>3244</v>
      </c>
      <c r="H54" s="34">
        <f t="shared" ref="H54:H66" si="20">SUM(I54:J54)</f>
        <v>8883</v>
      </c>
      <c r="I54" s="41">
        <v>8220</v>
      </c>
      <c r="J54" s="42">
        <v>663</v>
      </c>
      <c r="M54" s="3"/>
      <c r="N54" s="3"/>
      <c r="O54" s="3"/>
      <c r="P54" s="3"/>
      <c r="Q54" s="3"/>
    </row>
    <row r="55" spans="1:17" ht="16.5" customHeight="1" x14ac:dyDescent="0.2">
      <c r="B55" s="51" t="s">
        <v>24</v>
      </c>
      <c r="C55" s="34">
        <f t="shared" ref="C55:C66" si="21">SUM(D55+H55)</f>
        <v>49912</v>
      </c>
      <c r="D55" s="34">
        <f t="shared" ref="D55:D66" si="22">SUM(E55:G55)</f>
        <v>40764</v>
      </c>
      <c r="E55" s="41">
        <v>29852</v>
      </c>
      <c r="F55" s="38">
        <v>766</v>
      </c>
      <c r="G55" s="48">
        <v>10146</v>
      </c>
      <c r="H55" s="34">
        <f t="shared" si="20"/>
        <v>9148</v>
      </c>
      <c r="I55" s="41">
        <v>8696</v>
      </c>
      <c r="J55" s="42">
        <v>452</v>
      </c>
      <c r="M55" s="3"/>
      <c r="N55" s="3"/>
      <c r="O55" s="3"/>
      <c r="P55" s="3"/>
      <c r="Q55" s="3"/>
    </row>
    <row r="56" spans="1:17" ht="16.5" customHeight="1" x14ac:dyDescent="0.2">
      <c r="B56" s="51" t="s">
        <v>25</v>
      </c>
      <c r="C56" s="34">
        <f t="shared" si="21"/>
        <v>44727</v>
      </c>
      <c r="D56" s="34">
        <f t="shared" si="22"/>
        <v>38679</v>
      </c>
      <c r="E56" s="41">
        <v>28164</v>
      </c>
      <c r="F56" s="38">
        <v>2607</v>
      </c>
      <c r="G56" s="48">
        <v>7908</v>
      </c>
      <c r="H56" s="34">
        <f t="shared" si="20"/>
        <v>6048</v>
      </c>
      <c r="I56" s="41">
        <v>5523</v>
      </c>
      <c r="J56" s="42">
        <v>525</v>
      </c>
      <c r="M56" s="3"/>
      <c r="N56" s="3"/>
      <c r="O56" s="3"/>
      <c r="P56" s="3"/>
      <c r="Q56" s="3"/>
    </row>
    <row r="57" spans="1:17" ht="16.5" customHeight="1" x14ac:dyDescent="0.2">
      <c r="B57" s="51" t="s">
        <v>26</v>
      </c>
      <c r="C57" s="34">
        <f t="shared" si="21"/>
        <v>34645</v>
      </c>
      <c r="D57" s="34">
        <f t="shared" si="22"/>
        <v>29116</v>
      </c>
      <c r="E57" s="41">
        <v>26545</v>
      </c>
      <c r="F57" s="38">
        <v>2210</v>
      </c>
      <c r="G57" s="39">
        <v>361</v>
      </c>
      <c r="H57" s="34">
        <f t="shared" si="20"/>
        <v>5529</v>
      </c>
      <c r="I57" s="41">
        <v>5172</v>
      </c>
      <c r="J57" s="42">
        <v>357</v>
      </c>
      <c r="M57" s="3"/>
      <c r="N57" s="3"/>
      <c r="O57" s="3"/>
      <c r="P57" s="3"/>
      <c r="Q57" s="3"/>
    </row>
    <row r="58" spans="1:17" ht="24.95" customHeight="1" x14ac:dyDescent="0.2">
      <c r="A58" s="2" t="s">
        <v>36</v>
      </c>
      <c r="B58" s="51"/>
      <c r="C58" s="34"/>
      <c r="D58" s="34"/>
      <c r="E58" s="41"/>
      <c r="F58" s="38"/>
      <c r="G58" s="40"/>
      <c r="H58" s="34"/>
      <c r="I58" s="41"/>
      <c r="J58" s="43"/>
      <c r="M58" s="3"/>
      <c r="N58" s="3"/>
      <c r="O58" s="3"/>
      <c r="P58" s="3"/>
      <c r="Q58" s="3"/>
    </row>
    <row r="59" spans="1:17" ht="16.5" customHeight="1" x14ac:dyDescent="0.2">
      <c r="B59" s="51" t="s">
        <v>27</v>
      </c>
      <c r="C59" s="34">
        <f t="shared" si="21"/>
        <v>25793</v>
      </c>
      <c r="D59" s="34">
        <f t="shared" si="22"/>
        <v>20215</v>
      </c>
      <c r="E59" s="41">
        <v>18402</v>
      </c>
      <c r="F59" s="38">
        <v>1812</v>
      </c>
      <c r="G59" s="39">
        <v>1</v>
      </c>
      <c r="H59" s="34">
        <f t="shared" si="20"/>
        <v>5578</v>
      </c>
      <c r="I59" s="41">
        <v>5025</v>
      </c>
      <c r="J59" s="43">
        <v>553</v>
      </c>
      <c r="M59" s="3"/>
      <c r="N59" s="3"/>
      <c r="O59" s="3"/>
      <c r="P59" s="3"/>
      <c r="Q59" s="3"/>
    </row>
    <row r="60" spans="1:17" ht="16.5" customHeight="1" x14ac:dyDescent="0.2">
      <c r="B60" s="51" t="s">
        <v>28</v>
      </c>
      <c r="C60" s="34">
        <f t="shared" si="21"/>
        <v>28282</v>
      </c>
      <c r="D60" s="34">
        <f t="shared" si="22"/>
        <v>22043</v>
      </c>
      <c r="E60" s="41">
        <v>19953</v>
      </c>
      <c r="F60" s="38">
        <v>2010</v>
      </c>
      <c r="G60" s="40">
        <v>80</v>
      </c>
      <c r="H60" s="34">
        <f t="shared" si="20"/>
        <v>6239</v>
      </c>
      <c r="I60" s="41">
        <v>5903</v>
      </c>
      <c r="J60" s="43">
        <v>336</v>
      </c>
      <c r="M60" s="3"/>
      <c r="N60" s="3"/>
      <c r="O60" s="3"/>
      <c r="P60" s="3"/>
      <c r="Q60" s="3"/>
    </row>
    <row r="61" spans="1:17" ht="16.5" customHeight="1" x14ac:dyDescent="0.2">
      <c r="B61" s="51" t="s">
        <v>29</v>
      </c>
      <c r="C61" s="34">
        <f t="shared" si="21"/>
        <v>34417</v>
      </c>
      <c r="D61" s="34">
        <f t="shared" si="22"/>
        <v>28393</v>
      </c>
      <c r="E61" s="41">
        <v>27362</v>
      </c>
      <c r="F61" s="38">
        <v>1031</v>
      </c>
      <c r="G61" s="40">
        <v>0</v>
      </c>
      <c r="H61" s="34">
        <f t="shared" si="20"/>
        <v>6024</v>
      </c>
      <c r="I61" s="41">
        <v>5646</v>
      </c>
      <c r="J61" s="42">
        <v>378</v>
      </c>
      <c r="M61" s="3"/>
      <c r="N61" s="3"/>
      <c r="O61" s="3"/>
      <c r="P61" s="3"/>
      <c r="Q61" s="3"/>
    </row>
    <row r="62" spans="1:17" ht="16.5" customHeight="1" x14ac:dyDescent="0.2">
      <c r="B62" s="51" t="s">
        <v>30</v>
      </c>
      <c r="C62" s="34">
        <f t="shared" si="21"/>
        <v>29917</v>
      </c>
      <c r="D62" s="34">
        <f t="shared" si="22"/>
        <v>24087</v>
      </c>
      <c r="E62" s="41">
        <v>23324</v>
      </c>
      <c r="F62" s="38">
        <v>763</v>
      </c>
      <c r="G62" s="40">
        <v>0</v>
      </c>
      <c r="H62" s="34">
        <f t="shared" si="20"/>
        <v>5830</v>
      </c>
      <c r="I62" s="41">
        <v>5517</v>
      </c>
      <c r="J62" s="43">
        <v>313</v>
      </c>
      <c r="M62" s="3"/>
      <c r="N62" s="3"/>
      <c r="O62" s="3"/>
      <c r="P62" s="3"/>
      <c r="Q62" s="3"/>
    </row>
    <row r="63" spans="1:17" ht="16.5" customHeight="1" x14ac:dyDescent="0.2">
      <c r="B63" s="51" t="s">
        <v>31</v>
      </c>
      <c r="C63" s="34">
        <f t="shared" si="21"/>
        <v>28991</v>
      </c>
      <c r="D63" s="34">
        <f t="shared" si="22"/>
        <v>22329</v>
      </c>
      <c r="E63" s="41">
        <v>20544</v>
      </c>
      <c r="F63" s="38">
        <v>1748</v>
      </c>
      <c r="G63" s="40">
        <v>37</v>
      </c>
      <c r="H63" s="34">
        <f t="shared" si="20"/>
        <v>6662</v>
      </c>
      <c r="I63" s="41">
        <v>6386</v>
      </c>
      <c r="J63" s="43">
        <v>276</v>
      </c>
      <c r="M63" s="3"/>
      <c r="N63" s="3"/>
      <c r="O63" s="3"/>
      <c r="P63" s="3"/>
      <c r="Q63" s="3"/>
    </row>
    <row r="64" spans="1:17" ht="16.5" customHeight="1" x14ac:dyDescent="0.2">
      <c r="B64" s="51" t="s">
        <v>32</v>
      </c>
      <c r="C64" s="34">
        <f t="shared" si="21"/>
        <v>26014</v>
      </c>
      <c r="D64" s="34">
        <f t="shared" si="22"/>
        <v>21125</v>
      </c>
      <c r="E64" s="41">
        <v>18221</v>
      </c>
      <c r="F64" s="38">
        <v>2858</v>
      </c>
      <c r="G64" s="39">
        <v>46</v>
      </c>
      <c r="H64" s="34">
        <f t="shared" si="20"/>
        <v>4889</v>
      </c>
      <c r="I64" s="41">
        <v>4690</v>
      </c>
      <c r="J64" s="42">
        <v>199</v>
      </c>
      <c r="M64" s="3"/>
      <c r="N64" s="3"/>
      <c r="O64" s="3"/>
      <c r="P64" s="3"/>
      <c r="Q64" s="3"/>
    </row>
    <row r="65" spans="1:17" ht="16.5" customHeight="1" x14ac:dyDescent="0.2">
      <c r="B65" s="51" t="s">
        <v>33</v>
      </c>
      <c r="C65" s="34">
        <f t="shared" si="21"/>
        <v>30019</v>
      </c>
      <c r="D65" s="34">
        <f t="shared" si="22"/>
        <v>22687</v>
      </c>
      <c r="E65" s="41">
        <v>18159</v>
      </c>
      <c r="F65" s="38">
        <v>4091</v>
      </c>
      <c r="G65" s="39">
        <v>437</v>
      </c>
      <c r="H65" s="34">
        <f t="shared" si="20"/>
        <v>7332</v>
      </c>
      <c r="I65" s="41">
        <v>7053</v>
      </c>
      <c r="J65" s="42">
        <v>279</v>
      </c>
      <c r="M65" s="3"/>
      <c r="N65" s="3"/>
      <c r="O65" s="3"/>
      <c r="P65" s="3"/>
      <c r="Q65" s="3"/>
    </row>
    <row r="66" spans="1:17" ht="16.5" customHeight="1" x14ac:dyDescent="0.2">
      <c r="B66" s="51" t="s">
        <v>34</v>
      </c>
      <c r="C66" s="34">
        <f t="shared" si="21"/>
        <v>51460</v>
      </c>
      <c r="D66" s="34">
        <f t="shared" si="22"/>
        <v>45111</v>
      </c>
      <c r="E66" s="41">
        <v>29047</v>
      </c>
      <c r="F66" s="38">
        <v>3398</v>
      </c>
      <c r="G66" s="39">
        <v>12666</v>
      </c>
      <c r="H66" s="34">
        <f t="shared" si="20"/>
        <v>6349</v>
      </c>
      <c r="I66" s="41">
        <v>6102</v>
      </c>
      <c r="J66" s="42">
        <v>247</v>
      </c>
      <c r="M66" s="57"/>
      <c r="N66" s="57"/>
      <c r="O66" s="57"/>
      <c r="P66" s="57"/>
      <c r="Q66" s="57"/>
    </row>
    <row r="67" spans="1:17" ht="11.1" customHeight="1" x14ac:dyDescent="0.2">
      <c r="A67" s="54"/>
      <c r="B67" s="14"/>
      <c r="C67" s="15"/>
      <c r="D67" s="15"/>
      <c r="E67" s="15"/>
      <c r="F67" s="15"/>
      <c r="G67" s="15"/>
      <c r="H67" s="15"/>
      <c r="I67" s="16"/>
      <c r="J67" s="17"/>
      <c r="M67" s="3"/>
      <c r="N67" s="3"/>
      <c r="O67" s="3"/>
      <c r="P67" s="3"/>
      <c r="Q67" s="3"/>
    </row>
    <row r="68" spans="1:17" ht="12" customHeight="1" x14ac:dyDescent="0.2">
      <c r="B68" s="29"/>
      <c r="C68" s="18"/>
      <c r="D68" s="18"/>
      <c r="E68" s="18"/>
      <c r="F68" s="18"/>
      <c r="G68" s="18"/>
      <c r="H68" s="18"/>
      <c r="I68" s="18"/>
      <c r="J68" s="18"/>
    </row>
    <row r="69" spans="1:17" ht="15" customHeight="1" x14ac:dyDescent="0.2">
      <c r="A69" s="45" t="s">
        <v>20</v>
      </c>
      <c r="C69" s="18"/>
      <c r="D69" s="18"/>
      <c r="E69" s="18"/>
      <c r="F69" s="18"/>
      <c r="G69" s="18"/>
      <c r="H69" s="18"/>
      <c r="I69" s="18"/>
      <c r="J69" s="18"/>
    </row>
    <row r="70" spans="1:17" ht="15" customHeight="1" x14ac:dyDescent="0.2">
      <c r="A70" s="45" t="s">
        <v>38</v>
      </c>
      <c r="C70" s="10"/>
      <c r="D70" s="10"/>
      <c r="E70" s="10"/>
      <c r="F70" s="10"/>
      <c r="G70" s="10"/>
      <c r="H70" s="10"/>
      <c r="I70" s="9"/>
      <c r="J70" s="9"/>
    </row>
    <row r="71" spans="1:17" ht="63" customHeight="1" x14ac:dyDescent="0.2">
      <c r="A71" s="84" t="s">
        <v>21</v>
      </c>
      <c r="B71" s="84"/>
      <c r="C71" s="84"/>
      <c r="D71" s="84"/>
      <c r="E71" s="84"/>
      <c r="F71" s="84"/>
      <c r="G71" s="84"/>
      <c r="H71" s="84"/>
      <c r="I71" s="84"/>
      <c r="J71" s="84"/>
      <c r="K71" s="44"/>
    </row>
    <row r="72" spans="1:17" s="64" customFormat="1" ht="15.75" customHeight="1" x14ac:dyDescent="0.2">
      <c r="A72" s="66" t="s">
        <v>22</v>
      </c>
      <c r="D72" s="65"/>
      <c r="E72" s="65"/>
      <c r="F72" s="65"/>
      <c r="G72" s="65"/>
      <c r="H72" s="65"/>
      <c r="I72" s="65"/>
      <c r="J72" s="65"/>
      <c r="K72" s="44"/>
      <c r="L72" s="44"/>
    </row>
    <row r="73" spans="1:17" s="64" customFormat="1" ht="15.75" customHeight="1" x14ac:dyDescent="0.2">
      <c r="A73" s="67" t="s">
        <v>15</v>
      </c>
      <c r="D73" s="65"/>
      <c r="E73" s="65"/>
      <c r="F73" s="65"/>
      <c r="G73" s="65"/>
      <c r="H73" s="65"/>
      <c r="I73" s="65"/>
      <c r="J73" s="65"/>
      <c r="K73" s="44"/>
      <c r="L73" s="44"/>
    </row>
    <row r="74" spans="1:17" s="64" customFormat="1" ht="15.75" customHeight="1" x14ac:dyDescent="0.2">
      <c r="A74" s="68" t="s">
        <v>13</v>
      </c>
      <c r="C74" s="65"/>
      <c r="D74" s="65"/>
      <c r="E74" s="65"/>
      <c r="F74" s="65"/>
      <c r="G74" s="65"/>
      <c r="H74" s="65"/>
      <c r="I74" s="65"/>
      <c r="J74" s="65"/>
      <c r="K74" s="44"/>
      <c r="L74" s="44"/>
    </row>
    <row r="75" spans="1:17" ht="15.95" customHeight="1" x14ac:dyDescent="0.2">
      <c r="B75" s="1"/>
      <c r="C75" s="4"/>
      <c r="D75" s="7"/>
      <c r="E75" s="7"/>
      <c r="F75" s="7"/>
      <c r="G75" s="4"/>
      <c r="H75" s="7"/>
      <c r="I75" s="7"/>
      <c r="J75" s="19"/>
    </row>
    <row r="76" spans="1:17" ht="15.95" customHeight="1" x14ac:dyDescent="0.2">
      <c r="B76" s="1"/>
      <c r="C76" s="4"/>
      <c r="D76" s="7"/>
      <c r="E76" s="7"/>
      <c r="F76" s="7"/>
      <c r="G76" s="4"/>
      <c r="H76" s="7"/>
      <c r="I76" s="7"/>
      <c r="J76" s="19"/>
    </row>
    <row r="77" spans="1:17" ht="15.95" customHeight="1" x14ac:dyDescent="0.2">
      <c r="B77" s="4"/>
      <c r="G77" s="4"/>
      <c r="H77" s="4"/>
      <c r="I77" s="4"/>
      <c r="J77" s="8"/>
    </row>
    <row r="78" spans="1:17" x14ac:dyDescent="0.2">
      <c r="B78" s="4"/>
      <c r="C78" s="4"/>
      <c r="D78" s="4"/>
      <c r="E78" s="4"/>
      <c r="F78" s="4"/>
      <c r="G78" s="4"/>
      <c r="H78" s="4"/>
      <c r="I78" s="4"/>
      <c r="J78" s="8"/>
    </row>
    <row r="79" spans="1:17" x14ac:dyDescent="0.2">
      <c r="I79" s="3"/>
      <c r="J79" s="9"/>
    </row>
    <row r="81" spans="2:10" x14ac:dyDescent="0.2">
      <c r="B81" s="5"/>
      <c r="C81" s="5"/>
      <c r="D81" s="5"/>
      <c r="E81" s="5"/>
      <c r="F81" s="5"/>
      <c r="G81" s="5"/>
      <c r="H81" s="5"/>
    </row>
    <row r="82" spans="2:10" x14ac:dyDescent="0.2">
      <c r="B82" s="5"/>
      <c r="C82" s="5"/>
      <c r="D82" s="5"/>
      <c r="E82" s="5"/>
      <c r="F82" s="5"/>
      <c r="G82" s="5"/>
      <c r="H82" s="5"/>
      <c r="I82" s="5"/>
      <c r="J82" s="20"/>
    </row>
    <row r="83" spans="2:10" x14ac:dyDescent="0.2">
      <c r="B83" s="6"/>
      <c r="C83" s="6"/>
      <c r="D83" s="6"/>
      <c r="E83" s="6"/>
      <c r="F83" s="6"/>
      <c r="G83" s="6"/>
      <c r="H83" s="6"/>
      <c r="I83" s="5"/>
      <c r="J83" s="20"/>
    </row>
    <row r="84" spans="2:10" x14ac:dyDescent="0.2">
      <c r="B84" s="3"/>
      <c r="C84" s="3"/>
      <c r="D84" s="3"/>
      <c r="E84" s="3"/>
      <c r="F84" s="3"/>
      <c r="G84" s="3"/>
      <c r="H84" s="3"/>
      <c r="I84" s="6"/>
      <c r="J84" s="21"/>
    </row>
    <row r="85" spans="2:10" x14ac:dyDescent="0.2">
      <c r="I85" s="3"/>
      <c r="J85" s="9"/>
    </row>
  </sheetData>
  <mergeCells count="21">
    <mergeCell ref="A1:J1"/>
    <mergeCell ref="B2:J2"/>
    <mergeCell ref="A3:B8"/>
    <mergeCell ref="C3:J3"/>
    <mergeCell ref="C4:C8"/>
    <mergeCell ref="A25:B25"/>
    <mergeCell ref="A71:J71"/>
    <mergeCell ref="F6:F8"/>
    <mergeCell ref="G6:G8"/>
    <mergeCell ref="H6:H8"/>
    <mergeCell ref="I6:I8"/>
    <mergeCell ref="A39:B39"/>
    <mergeCell ref="E6:E8"/>
    <mergeCell ref="D4:J4"/>
    <mergeCell ref="D5:G5"/>
    <mergeCell ref="A10:B10"/>
    <mergeCell ref="A53:B53"/>
    <mergeCell ref="H5:J5"/>
    <mergeCell ref="J6:J8"/>
    <mergeCell ref="A11:B11"/>
    <mergeCell ref="D6:D8"/>
  </mergeCells>
  <printOptions horizontalCentered="1"/>
  <pageMargins left="0.74803149606299213" right="0.74803149606299213" top="0.98425196850393704" bottom="0.98425196850393704" header="0" footer="0"/>
  <pageSetup paperSize="9" scale="70" orientation="portrait" r:id="rId1"/>
  <rowBreaks count="1" manualBreakCount="1">
    <brk id="57" max="16383" man="1"/>
  </rowBreaks>
  <ignoredErrors>
    <ignoredError sqref="C11:J11 C25:J25 C39:J39 C40:D40 H40" evalError="1"/>
    <ignoredError sqref="C38 C24 C5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vt:lpstr>
      <vt:lpstr>'3'!Títulos_a_imprimir</vt:lpstr>
    </vt:vector>
  </TitlesOfParts>
  <Company>DIRECCION DE ESTADISTICA Y CENSO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YANTILLON</dc:creator>
  <cp:lastModifiedBy>RAQUEL LA FONTAINE</cp:lastModifiedBy>
  <cp:lastPrinted>2025-06-05T16:54:50Z</cp:lastPrinted>
  <dcterms:created xsi:type="dcterms:W3CDTF">2004-01-23T13:59:39Z</dcterms:created>
  <dcterms:modified xsi:type="dcterms:W3CDTF">2025-06-19T14:52:01Z</dcterms:modified>
</cp:coreProperties>
</file>