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15360" windowHeight="7800"/>
  </bookViews>
  <sheets>
    <sheet name="451-26" sheetId="1" r:id="rId1"/>
  </sheets>
  <definedNames>
    <definedName name="_xlnm.Print_Titles" localSheetId="0">'451-26'!$1:$7</definedName>
  </definedNames>
  <calcPr calcId="152511"/>
</workbook>
</file>

<file path=xl/calcChain.xml><?xml version="1.0" encoding="utf-8"?>
<calcChain xmlns="http://schemas.openxmlformats.org/spreadsheetml/2006/main">
  <c r="D46" i="1" l="1"/>
  <c r="D47" i="1"/>
  <c r="D48" i="1"/>
  <c r="D49" i="1"/>
  <c r="D50" i="1"/>
  <c r="D51" i="1"/>
  <c r="D52" i="1"/>
  <c r="D53" i="1"/>
  <c r="D45" i="1"/>
  <c r="D44" i="1"/>
  <c r="D39" i="1"/>
  <c r="D40" i="1"/>
  <c r="D41" i="1"/>
  <c r="D42" i="1"/>
  <c r="D38" i="1"/>
  <c r="D34" i="1"/>
  <c r="D33" i="1"/>
  <c r="D29" i="1"/>
  <c r="D30" i="1"/>
  <c r="D31" i="1"/>
  <c r="D28" i="1"/>
  <c r="D24" i="1"/>
  <c r="D25" i="1"/>
  <c r="D26" i="1"/>
  <c r="D23" i="1"/>
  <c r="D21" i="1"/>
  <c r="D17" i="1"/>
  <c r="D20" i="1"/>
  <c r="D12" i="1"/>
  <c r="D13" i="1"/>
  <c r="D14" i="1"/>
  <c r="D15" i="1"/>
  <c r="D16" i="1"/>
  <c r="D11" i="1"/>
  <c r="D22" i="1" l="1"/>
  <c r="P37" i="1"/>
  <c r="P36" i="1" s="1"/>
  <c r="P19" i="1"/>
  <c r="G44" i="1" l="1"/>
  <c r="H44" i="1" l="1"/>
  <c r="J44" i="1"/>
  <c r="K44" i="1"/>
  <c r="L44" i="1"/>
  <c r="M44" i="1"/>
  <c r="N44" i="1"/>
  <c r="O44" i="1"/>
  <c r="F27" i="1"/>
  <c r="G27" i="1"/>
  <c r="H27" i="1"/>
  <c r="I27" i="1"/>
  <c r="J27" i="1"/>
  <c r="K27" i="1"/>
  <c r="L27" i="1"/>
  <c r="M27" i="1"/>
  <c r="N27" i="1"/>
  <c r="P27" i="1"/>
  <c r="E27" i="1"/>
  <c r="N32" i="1" l="1"/>
  <c r="M32" i="1"/>
  <c r="L32" i="1"/>
  <c r="H32" i="1"/>
  <c r="G32" i="1"/>
  <c r="P22" i="1"/>
  <c r="P18" i="1"/>
  <c r="G10" i="1"/>
  <c r="G9" i="1" s="1"/>
  <c r="F10" i="1"/>
  <c r="F9" i="1" s="1"/>
  <c r="E10" i="1"/>
  <c r="E9" i="1" s="1"/>
  <c r="O10" i="1"/>
  <c r="O9" i="1" s="1"/>
  <c r="P10" i="1"/>
  <c r="P9" i="1" s="1"/>
  <c r="H37" i="1"/>
  <c r="H36" i="1" s="1"/>
  <c r="E37" i="1"/>
  <c r="E36" i="1" s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N10" i="1"/>
  <c r="N9" i="1" s="1"/>
  <c r="F37" i="1"/>
  <c r="F36" i="1" s="1"/>
  <c r="G37" i="1"/>
  <c r="G36" i="1" s="1"/>
  <c r="I37" i="1"/>
  <c r="I36" i="1"/>
  <c r="J37" i="1"/>
  <c r="J36" i="1" s="1"/>
  <c r="K37" i="1"/>
  <c r="K36" i="1" s="1"/>
  <c r="L37" i="1"/>
  <c r="L36" i="1" s="1"/>
  <c r="M37" i="1"/>
  <c r="M36" i="1" s="1"/>
  <c r="N37" i="1"/>
  <c r="N36" i="1" s="1"/>
  <c r="O37" i="1"/>
  <c r="O36" i="1" s="1"/>
  <c r="G22" i="1"/>
  <c r="D43" i="1"/>
  <c r="E19" i="1"/>
  <c r="E18" i="1" s="1"/>
  <c r="F19" i="1"/>
  <c r="G19" i="1"/>
  <c r="H19" i="1"/>
  <c r="I19" i="1"/>
  <c r="J19" i="1"/>
  <c r="K19" i="1"/>
  <c r="L19" i="1"/>
  <c r="M19" i="1"/>
  <c r="N19" i="1"/>
  <c r="F22" i="1"/>
  <c r="H22" i="1"/>
  <c r="I22" i="1"/>
  <c r="J22" i="1"/>
  <c r="K22" i="1"/>
  <c r="L22" i="1"/>
  <c r="M22" i="1"/>
  <c r="N22" i="1"/>
  <c r="E22" i="1"/>
  <c r="D27" i="1" l="1"/>
  <c r="M18" i="1"/>
  <c r="D10" i="1"/>
  <c r="P8" i="1"/>
  <c r="D19" i="1"/>
  <c r="E8" i="1"/>
  <c r="H18" i="1"/>
  <c r="H8" i="1" s="1"/>
  <c r="D32" i="1"/>
  <c r="L18" i="1"/>
  <c r="L8" i="1" s="1"/>
  <c r="J18" i="1"/>
  <c r="J8" i="1" s="1"/>
  <c r="I18" i="1"/>
  <c r="I8" i="1" s="1"/>
  <c r="G18" i="1"/>
  <c r="G8" i="1" s="1"/>
  <c r="N18" i="1"/>
  <c r="K18" i="1"/>
  <c r="K8" i="1" s="1"/>
  <c r="F18" i="1"/>
  <c r="F8" i="1" s="1"/>
  <c r="D37" i="1"/>
  <c r="D9" i="1"/>
  <c r="D36" i="1"/>
  <c r="N8" i="1"/>
  <c r="O8" i="1"/>
  <c r="M8" i="1"/>
  <c r="D18" i="1" l="1"/>
  <c r="D8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4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4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4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4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1 VCONDUCTOR.odc" keepAlive="1" name="PAIRCA-PAN01_SQL2008 SOCIALES21 VCONDUCTOR1" type="5" refreshedVersion="4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6" odcFile="C:\Users\libatista\Documents\Mis archivos de origen de datos\PAIRCA-PAN01_SQL2008 SOCIALES22 VCONDUCTOR.odc" keepAlive="1" name="PAIRCA-PAN01_SQL2008 SOCIALES22 VCONDUCTOR" type="5" refreshedVersion="4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7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8" odcFile="C:\Users\libatista\Documents\Mis archivos de origen de datos\PAIRCA-PAN01_SQL2008 SOCIALES24 VCONDUCTOR.odc" keepAlive="1" name="PAIRCA-PAN01_SQL2008 SOCIALES24 VCONDUCTOR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CONDUCTOR&quot;" commandType="3"/>
  </connection>
  <connection id="9" odcFile="C:\Users\libatista\Documents\Mis archivos de origen de datos\SV_SIEGPA SOCIALES17 VCONDUCTOR.odc" keepAlive="1" name="SV_SIEGPA SOCIALES17 VCONDUCTOR" type="5" refreshedVersion="4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<sst xmlns="http://schemas.openxmlformats.org/spreadsheetml/2006/main" count="218" uniqueCount="47">
  <si>
    <t xml:space="preserve">                         </t>
  </si>
  <si>
    <t xml:space="preserve">Placa y tipo de vehículo </t>
  </si>
  <si>
    <t xml:space="preserve">Total </t>
  </si>
  <si>
    <t>Provincia y comarca indígena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</si>
  <si>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</si>
  <si>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</si>
  <si>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</si>
  <si>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</si>
  <si>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</si>
  <si>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</si>
  <si>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</si>
  <si>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</si>
  <si>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</si>
  <si>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 xml:space="preserve"> </t>
  </si>
  <si>
    <t>Bicicleta</t>
  </si>
  <si>
    <t>Bus colegial</t>
  </si>
  <si>
    <t>Comercial</t>
  </si>
  <si>
    <t>Diplomático y consular</t>
  </si>
  <si>
    <t>Particular</t>
  </si>
  <si>
    <t>Taxi</t>
  </si>
  <si>
    <t>Microbús</t>
  </si>
  <si>
    <t>Ómnibus</t>
  </si>
  <si>
    <t>Ambulancia</t>
  </si>
  <si>
    <t>Camión</t>
  </si>
  <si>
    <t>Mula</t>
  </si>
  <si>
    <t>Motocicleta y motoneta</t>
  </si>
  <si>
    <t>Misión internacional</t>
  </si>
  <si>
    <t>Kuna Yala</t>
  </si>
  <si>
    <t>Ngäbe Buglé</t>
  </si>
  <si>
    <t>Grúa</t>
  </si>
  <si>
    <t>Fuente: Departamento de Operaciones del Tránsito de la Policía Nacional.</t>
  </si>
  <si>
    <t>Bocas  del Toro</t>
  </si>
  <si>
    <t>Camioneta</t>
  </si>
  <si>
    <t>Sedán y coupé</t>
  </si>
  <si>
    <t>Pick-up (doble cabina)</t>
  </si>
  <si>
    <t>Panel</t>
  </si>
  <si>
    <t>Camiones</t>
  </si>
  <si>
    <t>TOTAL</t>
  </si>
  <si>
    <t>- Cantidad nula o cero.</t>
  </si>
  <si>
    <t>Conductores implicados</t>
  </si>
  <si>
    <t>Automóviles para pasajeros</t>
  </si>
  <si>
    <t>Otros</t>
  </si>
  <si>
    <t>propiedad del Estado)</t>
  </si>
  <si>
    <t xml:space="preserve">Oficial (funcionario público y  </t>
  </si>
  <si>
    <t>-</t>
  </si>
  <si>
    <t>Cuadro 26. CONDUCTORES IMPLICADOS EN ACCIDENTES DE TRÁNSITO EN LA REPÚBLICA, POR PROVINCIA</t>
  </si>
  <si>
    <t xml:space="preserve"> Y COMARCA INDÍGENA, SEGÚN CLASE DE PLACA Y TIPO DE VEHÍCULO: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</si>
</sst>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;[Red]#,##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/>
    <xf numFmtId="3" fontId="1" fillId="0" borderId="1" xfId="0" applyNumberFormat="1" applyFont="1" applyFill="1" applyBorder="1"/>
    <xf numFmtId="0" fontId="1" fillId="0" borderId="2" xfId="0" applyFont="1" applyFill="1" applyBorder="1"/>
    <xf numFmtId="164" fontId="1" fillId="0" borderId="0" xfId="0" applyNumberFormat="1" applyFont="1" applyFill="1"/>
    <xf numFmtId="3" fontId="1" fillId="0" borderId="3" xfId="0" applyNumberFormat="1" applyFont="1" applyFill="1" applyBorder="1"/>
    <xf numFmtId="3" fontId="1" fillId="0" borderId="0" xfId="0" applyNumberFormat="1" applyFont="1" applyFill="1" applyBorder="1"/>
    <xf numFmtId="0" fontId="2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/>
    <xf numFmtId="49" fontId="0" fillId="0" borderId="0" xfId="0" quotePrefix="1" applyNumberFormat="1" applyFont="1" applyAlignment="1">
      <alignment horizontal="left"/>
    </xf>
    <xf numFmtId="165" fontId="2" fillId="0" borderId="6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Normal="100" workbookViewId="0">
      <selection activeCell="N23" sqref="N23"/>
    </sheetView>
  </sheetViews>
  <sheetFormatPr baseColWidth="10" defaultColWidth="11.42578125" defaultRowHeight="21" customHeight="1" x14ac:dyDescent="0.2"/>
  <cols>
    <col min="1" max="2" width="1.7109375" style="2" customWidth="1"/>
    <col min="3" max="3" width="25.85546875" style="2" customWidth="1"/>
    <col min="4" max="4" width="9.7109375" style="2" customWidth="1"/>
    <col min="5" max="5" width="7.85546875" style="2" customWidth="1"/>
    <col min="6" max="12" width="8.5703125" style="2" customWidth="1"/>
    <col min="13" max="13" width="8.85546875" style="2" customWidth="1"/>
    <col min="14" max="14" width="9.42578125" style="2" customWidth="1"/>
    <col min="15" max="15" width="7" style="2" customWidth="1"/>
    <col min="16" max="16" width="7" style="1" customWidth="1"/>
    <col min="17" max="17" width="11.42578125" style="1"/>
    <col min="18" max="240" width="11.42578125" style="2"/>
    <col min="241" max="241" width="34.5703125" style="2" customWidth="1"/>
    <col min="242" max="242" width="9.5703125" style="2" customWidth="1"/>
    <col min="243" max="243" width="9" style="2" customWidth="1"/>
    <col min="244" max="244" width="7.5703125" style="2" customWidth="1"/>
    <col min="245" max="245" width="7.85546875" style="2" customWidth="1"/>
    <col min="246" max="246" width="9.7109375" style="2" customWidth="1"/>
    <col min="247" max="247" width="8.85546875" style="2" customWidth="1"/>
    <col min="248" max="249" width="9.42578125" style="2" customWidth="1"/>
    <col min="250" max="250" width="10" style="2" customWidth="1"/>
    <col min="251" max="251" width="10.28515625" style="2" customWidth="1"/>
    <col min="252" max="252" width="12" style="2" customWidth="1"/>
    <col min="253" max="253" width="11.5703125" style="2" customWidth="1"/>
    <col min="254" max="16384" width="11.42578125" style="2"/>
  </cols>
  <sheetData>
    <row r="1" spans="1:16" ht="17.25" customHeight="1" x14ac:dyDescent="0.2">
      <c r="A1" s="25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7.25" customHeight="1" x14ac:dyDescent="0.2">
      <c r="A2" s="25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8.25" customHeight="1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2.5" customHeight="1" x14ac:dyDescent="0.2">
      <c r="A4" s="33" t="s">
        <v>1</v>
      </c>
      <c r="B4" s="33"/>
      <c r="C4" s="34"/>
      <c r="D4" s="29" t="s">
        <v>39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ht="22.5" customHeight="1" x14ac:dyDescent="0.2">
      <c r="A5" s="35"/>
      <c r="B5" s="35"/>
      <c r="C5" s="36"/>
      <c r="D5" s="27" t="s">
        <v>2</v>
      </c>
      <c r="E5" s="31" t="s">
        <v>3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42.75" customHeight="1" x14ac:dyDescent="0.2">
      <c r="A6" s="37"/>
      <c r="B6" s="37"/>
      <c r="C6" s="38"/>
      <c r="D6" s="28"/>
      <c r="E6" s="20" t="s">
        <v>31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27</v>
      </c>
      <c r="P6" s="21" t="s">
        <v>28</v>
      </c>
    </row>
    <row r="7" spans="1:16" ht="9.75" customHeight="1" x14ac:dyDescent="0.2">
      <c r="A7" s="39"/>
      <c r="B7" s="39"/>
      <c r="C7" s="40"/>
      <c r="D7" s="9"/>
      <c r="E7" s="10"/>
      <c r="F7" s="10"/>
      <c r="G7" s="10"/>
      <c r="H7" s="10"/>
      <c r="I7" s="10"/>
      <c r="J7" s="10"/>
      <c r="K7" s="10"/>
      <c r="L7" s="10"/>
      <c r="M7" s="10"/>
      <c r="N7" s="11"/>
      <c r="O7" s="12"/>
      <c r="P7" s="12"/>
    </row>
    <row r="8" spans="1:16" ht="20.25" customHeight="1" x14ac:dyDescent="0.2">
      <c r="A8" s="23" t="s">
        <v>37</v>
      </c>
      <c r="B8" s="23"/>
      <c r="C8" s="24"/>
      <c r="D8" s="16">
        <f t="shared" ref="D8:N8" si="0">SUM(D9,D18,D27,D32,D36,D51:D53)</f>
        <v>94036</v>
      </c>
      <c r="E8" s="16">
        <f t="shared" si="0"/>
        <v>889</v>
      </c>
      <c r="F8" s="16">
        <f t="shared" si="0"/>
        <v>2795</v>
      </c>
      <c r="G8" s="16">
        <f t="shared" si="0"/>
        <v>4955</v>
      </c>
      <c r="H8" s="16">
        <f t="shared" si="0"/>
        <v>8150</v>
      </c>
      <c r="I8" s="16">
        <f t="shared" si="0"/>
        <v>308</v>
      </c>
      <c r="J8" s="16">
        <f t="shared" si="0"/>
        <v>2049</v>
      </c>
      <c r="K8" s="16">
        <f t="shared" si="0"/>
        <v>1233</v>
      </c>
      <c r="L8" s="16">
        <f t="shared" si="0"/>
        <v>54989</v>
      </c>
      <c r="M8" s="16">
        <f t="shared" si="0"/>
        <v>15259</v>
      </c>
      <c r="N8" s="16">
        <f t="shared" si="0"/>
        <v>3287</v>
      </c>
      <c r="O8" s="17">
        <f>SUM(O9,O18,O27,O32,O36,O51:O53)</f>
        <v>12</v>
      </c>
      <c r="P8" s="17">
        <f>SUM(P9,P18,P27,P32,P36,P51:P53)</f>
        <v>110</v>
      </c>
    </row>
    <row r="9" spans="1:16" ht="18" customHeight="1" x14ac:dyDescent="0.2">
      <c r="A9" s="1" t="s">
        <v>18</v>
      </c>
      <c r="D9" s="16">
        <f>SUM(D10,D15:D17)</f>
        <v>69381</v>
      </c>
      <c r="E9" s="16">
        <f>SUM(E10,E15,E16,E17)</f>
        <v>590</v>
      </c>
      <c r="F9" s="16">
        <f t="shared" ref="F9:N9" si="1">SUM(F10,F15,F16,F17)</f>
        <v>2219</v>
      </c>
      <c r="G9" s="16">
        <f t="shared" si="1"/>
        <v>3099</v>
      </c>
      <c r="H9" s="16">
        <f t="shared" si="1"/>
        <v>6687</v>
      </c>
      <c r="I9" s="16">
        <f t="shared" si="1"/>
        <v>207</v>
      </c>
      <c r="J9" s="16">
        <f t="shared" si="1"/>
        <v>1592</v>
      </c>
      <c r="K9" s="16">
        <f t="shared" si="1"/>
        <v>1082</v>
      </c>
      <c r="L9" s="16">
        <f t="shared" si="1"/>
        <v>39540</v>
      </c>
      <c r="M9" s="16">
        <f t="shared" si="1"/>
        <v>11671</v>
      </c>
      <c r="N9" s="16">
        <f t="shared" si="1"/>
        <v>2611</v>
      </c>
      <c r="O9" s="17">
        <f>SUM(O10,O15,O16,O17)</f>
        <v>6</v>
      </c>
      <c r="P9" s="17">
        <f>SUM(P10,P15,P16,P17)</f>
        <v>77</v>
      </c>
    </row>
    <row r="10" spans="1:16" ht="18" customHeight="1" x14ac:dyDescent="0.2">
      <c r="B10" s="1" t="s">
        <v>40</v>
      </c>
      <c r="C10" s="1"/>
      <c r="D10" s="16">
        <f>SUM(D11:D14)</f>
        <v>63800</v>
      </c>
      <c r="E10" s="16">
        <f>SUM(E11:E14)</f>
        <v>498</v>
      </c>
      <c r="F10" s="16">
        <f>SUM(F11:F14)</f>
        <v>2100</v>
      </c>
      <c r="G10" s="16">
        <f>SUM(G11:G14)</f>
        <v>2918</v>
      </c>
      <c r="H10" s="16">
        <f t="shared" ref="H10:N10" si="2">SUM(H11:H14)</f>
        <v>6140</v>
      </c>
      <c r="I10" s="16">
        <f t="shared" si="2"/>
        <v>192</v>
      </c>
      <c r="J10" s="16">
        <f t="shared" si="2"/>
        <v>1454</v>
      </c>
      <c r="K10" s="16">
        <f t="shared" si="2"/>
        <v>1001</v>
      </c>
      <c r="L10" s="16">
        <f t="shared" si="2"/>
        <v>36004</v>
      </c>
      <c r="M10" s="16">
        <f t="shared" si="2"/>
        <v>10953</v>
      </c>
      <c r="N10" s="16">
        <f t="shared" si="2"/>
        <v>2461</v>
      </c>
      <c r="O10" s="17">
        <f>SUM(O11:O14)</f>
        <v>6</v>
      </c>
      <c r="P10" s="17">
        <f>SUM(P11:P14)</f>
        <v>73</v>
      </c>
    </row>
    <row r="11" spans="1:16" ht="18" customHeight="1" x14ac:dyDescent="0.2">
      <c r="C11" s="1" t="s">
        <v>32</v>
      </c>
      <c r="D11" s="16">
        <f>SUM(E11:P11)</f>
        <v>22931</v>
      </c>
      <c r="E11" s="18">
        <v>132</v>
      </c>
      <c r="F11" s="18">
        <v>594</v>
      </c>
      <c r="G11" s="18">
        <v>1070</v>
      </c>
      <c r="H11" s="18">
        <v>1988</v>
      </c>
      <c r="I11" s="18">
        <v>27</v>
      </c>
      <c r="J11" s="18">
        <v>462</v>
      </c>
      <c r="K11" s="18">
        <v>272</v>
      </c>
      <c r="L11" s="18">
        <v>14414</v>
      </c>
      <c r="M11" s="18">
        <v>3175</v>
      </c>
      <c r="N11" s="18">
        <v>782</v>
      </c>
      <c r="O11" s="19">
        <v>2</v>
      </c>
      <c r="P11" s="19">
        <v>13</v>
      </c>
    </row>
    <row r="12" spans="1:16" ht="18" customHeight="1" x14ac:dyDescent="0.2">
      <c r="C12" s="13" t="s">
        <v>33</v>
      </c>
      <c r="D12" s="16">
        <f t="shared" ref="D12:D16" si="3">SUM(E12:P12)</f>
        <v>30555</v>
      </c>
      <c r="E12" s="18">
        <v>182</v>
      </c>
      <c r="F12" s="18">
        <v>890</v>
      </c>
      <c r="G12" s="18">
        <v>1475</v>
      </c>
      <c r="H12" s="18">
        <v>2470</v>
      </c>
      <c r="I12" s="18">
        <v>45</v>
      </c>
      <c r="J12" s="18">
        <v>625</v>
      </c>
      <c r="K12" s="18">
        <v>406</v>
      </c>
      <c r="L12" s="18">
        <v>17516</v>
      </c>
      <c r="M12" s="18">
        <v>6073</v>
      </c>
      <c r="N12" s="18">
        <v>863</v>
      </c>
      <c r="O12" s="19" t="s">
        <v>44</v>
      </c>
      <c r="P12" s="19">
        <v>10</v>
      </c>
    </row>
    <row r="13" spans="1:16" ht="18" customHeight="1" x14ac:dyDescent="0.2">
      <c r="C13" s="1" t="s">
        <v>34</v>
      </c>
      <c r="D13" s="16">
        <f t="shared" si="3"/>
        <v>10218</v>
      </c>
      <c r="E13" s="18">
        <v>183</v>
      </c>
      <c r="F13" s="18">
        <v>615</v>
      </c>
      <c r="G13" s="18">
        <v>371</v>
      </c>
      <c r="H13" s="18">
        <v>1679</v>
      </c>
      <c r="I13" s="18">
        <v>119</v>
      </c>
      <c r="J13" s="18">
        <v>366</v>
      </c>
      <c r="K13" s="18">
        <v>317</v>
      </c>
      <c r="L13" s="18">
        <v>4047</v>
      </c>
      <c r="M13" s="18">
        <v>1670</v>
      </c>
      <c r="N13" s="18">
        <v>798</v>
      </c>
      <c r="O13" s="19">
        <v>4</v>
      </c>
      <c r="P13" s="19">
        <v>49</v>
      </c>
    </row>
    <row r="14" spans="1:16" ht="18" customHeight="1" x14ac:dyDescent="0.2">
      <c r="C14" s="1" t="s">
        <v>20</v>
      </c>
      <c r="D14" s="16">
        <f t="shared" si="3"/>
        <v>96</v>
      </c>
      <c r="E14" s="18">
        <v>1</v>
      </c>
      <c r="F14" s="18">
        <v>1</v>
      </c>
      <c r="G14" s="18">
        <v>2</v>
      </c>
      <c r="H14" s="18">
        <v>3</v>
      </c>
      <c r="I14" s="18">
        <v>1</v>
      </c>
      <c r="J14" s="18">
        <v>1</v>
      </c>
      <c r="K14" s="18">
        <v>6</v>
      </c>
      <c r="L14" s="18">
        <v>27</v>
      </c>
      <c r="M14" s="18">
        <v>35</v>
      </c>
      <c r="N14" s="18">
        <v>18</v>
      </c>
      <c r="O14" s="19" t="s">
        <v>44</v>
      </c>
      <c r="P14" s="19">
        <v>1</v>
      </c>
    </row>
    <row r="15" spans="1:16" ht="18" customHeight="1" x14ac:dyDescent="0.2">
      <c r="B15" s="1" t="s">
        <v>35</v>
      </c>
      <c r="D15" s="16">
        <f t="shared" si="3"/>
        <v>1656</v>
      </c>
      <c r="E15" s="18">
        <v>3</v>
      </c>
      <c r="F15" s="18">
        <v>1</v>
      </c>
      <c r="G15" s="18">
        <v>74</v>
      </c>
      <c r="H15" s="18">
        <v>131</v>
      </c>
      <c r="I15" s="18" t="s">
        <v>44</v>
      </c>
      <c r="J15" s="18">
        <v>33</v>
      </c>
      <c r="K15" s="18">
        <v>9</v>
      </c>
      <c r="L15" s="18">
        <v>1145</v>
      </c>
      <c r="M15" s="18">
        <v>215</v>
      </c>
      <c r="N15" s="18">
        <v>44</v>
      </c>
      <c r="O15" s="19" t="s">
        <v>44</v>
      </c>
      <c r="P15" s="19">
        <v>1</v>
      </c>
    </row>
    <row r="16" spans="1:16" ht="18" customHeight="1" x14ac:dyDescent="0.2">
      <c r="B16" s="1" t="s">
        <v>14</v>
      </c>
      <c r="D16" s="16">
        <f t="shared" si="3"/>
        <v>372</v>
      </c>
      <c r="E16" s="18">
        <v>57</v>
      </c>
      <c r="F16" s="18">
        <v>36</v>
      </c>
      <c r="G16" s="18">
        <v>16</v>
      </c>
      <c r="H16" s="18">
        <v>106</v>
      </c>
      <c r="I16" s="18">
        <v>3</v>
      </c>
      <c r="J16" s="18">
        <v>21</v>
      </c>
      <c r="K16" s="18">
        <v>18</v>
      </c>
      <c r="L16" s="18">
        <v>69</v>
      </c>
      <c r="M16" s="18">
        <v>22</v>
      </c>
      <c r="N16" s="18">
        <v>23</v>
      </c>
      <c r="O16" s="19" t="s">
        <v>44</v>
      </c>
      <c r="P16" s="19">
        <v>1</v>
      </c>
    </row>
    <row r="17" spans="1:16" ht="18" customHeight="1" x14ac:dyDescent="0.2">
      <c r="B17" s="3" t="s">
        <v>25</v>
      </c>
      <c r="D17" s="16">
        <f>SUM(E17:P17)</f>
        <v>3553</v>
      </c>
      <c r="E17" s="18">
        <v>32</v>
      </c>
      <c r="F17" s="18">
        <v>82</v>
      </c>
      <c r="G17" s="18">
        <v>91</v>
      </c>
      <c r="H17" s="18">
        <v>310</v>
      </c>
      <c r="I17" s="18">
        <v>12</v>
      </c>
      <c r="J17" s="18">
        <v>84</v>
      </c>
      <c r="K17" s="18">
        <v>54</v>
      </c>
      <c r="L17" s="18">
        <v>2322</v>
      </c>
      <c r="M17" s="18">
        <v>481</v>
      </c>
      <c r="N17" s="18">
        <v>83</v>
      </c>
      <c r="O17" s="19" t="s">
        <v>44</v>
      </c>
      <c r="P17" s="19">
        <v>2</v>
      </c>
    </row>
    <row r="18" spans="1:16" ht="18" customHeight="1" x14ac:dyDescent="0.2">
      <c r="A18" s="1" t="s">
        <v>16</v>
      </c>
      <c r="D18" s="16">
        <f>SUM(D19,D22,D26)</f>
        <v>9834</v>
      </c>
      <c r="E18" s="16">
        <f>SUM(E19,E22,E26)</f>
        <v>142</v>
      </c>
      <c r="F18" s="16">
        <f t="shared" ref="F18:N18" si="4">SUM(F19,F22,F26)</f>
        <v>472</v>
      </c>
      <c r="G18" s="16">
        <f t="shared" si="4"/>
        <v>845</v>
      </c>
      <c r="H18" s="16">
        <f t="shared" si="4"/>
        <v>725</v>
      </c>
      <c r="I18" s="16">
        <f t="shared" si="4"/>
        <v>49</v>
      </c>
      <c r="J18" s="16">
        <f t="shared" si="4"/>
        <v>180</v>
      </c>
      <c r="K18" s="16">
        <f t="shared" si="4"/>
        <v>89</v>
      </c>
      <c r="L18" s="16">
        <f t="shared" si="4"/>
        <v>4952</v>
      </c>
      <c r="M18" s="16">
        <f t="shared" si="4"/>
        <v>2024</v>
      </c>
      <c r="N18" s="16">
        <f t="shared" si="4"/>
        <v>331</v>
      </c>
      <c r="O18" s="17" t="s">
        <v>44</v>
      </c>
      <c r="P18" s="17">
        <f>SUM(P19,P22,P26)</f>
        <v>25</v>
      </c>
    </row>
    <row r="19" spans="1:16" ht="18" customHeight="1" x14ac:dyDescent="0.2">
      <c r="B19" s="1" t="s">
        <v>40</v>
      </c>
      <c r="C19" s="1"/>
      <c r="D19" s="16">
        <f>SUM(D20:D21)</f>
        <v>3433</v>
      </c>
      <c r="E19" s="16">
        <f t="shared" ref="E19:N19" si="5">SUM(E20:E21)</f>
        <v>50</v>
      </c>
      <c r="F19" s="16">
        <f t="shared" si="5"/>
        <v>191</v>
      </c>
      <c r="G19" s="16">
        <f t="shared" si="5"/>
        <v>285</v>
      </c>
      <c r="H19" s="16">
        <f t="shared" si="5"/>
        <v>235</v>
      </c>
      <c r="I19" s="16">
        <f t="shared" si="5"/>
        <v>17</v>
      </c>
      <c r="J19" s="16">
        <f t="shared" si="5"/>
        <v>39</v>
      </c>
      <c r="K19" s="16">
        <f t="shared" si="5"/>
        <v>16</v>
      </c>
      <c r="L19" s="16">
        <f t="shared" si="5"/>
        <v>1609</v>
      </c>
      <c r="M19" s="16">
        <f t="shared" si="5"/>
        <v>871</v>
      </c>
      <c r="N19" s="16">
        <f t="shared" si="5"/>
        <v>112</v>
      </c>
      <c r="O19" s="19" t="s">
        <v>44</v>
      </c>
      <c r="P19" s="17">
        <f>SUM(P20:P21)</f>
        <v>8</v>
      </c>
    </row>
    <row r="20" spans="1:16" ht="18" customHeight="1" x14ac:dyDescent="0.2">
      <c r="C20" s="1" t="s">
        <v>20</v>
      </c>
      <c r="D20" s="16">
        <f>SUM(E20:P20)</f>
        <v>2144</v>
      </c>
      <c r="E20" s="18">
        <v>49</v>
      </c>
      <c r="F20" s="18">
        <v>176</v>
      </c>
      <c r="G20" s="18">
        <v>242</v>
      </c>
      <c r="H20" s="18">
        <v>214</v>
      </c>
      <c r="I20" s="18">
        <v>7</v>
      </c>
      <c r="J20" s="18">
        <v>39</v>
      </c>
      <c r="K20" s="18">
        <v>9</v>
      </c>
      <c r="L20" s="18">
        <v>1121</v>
      </c>
      <c r="M20" s="18">
        <v>268</v>
      </c>
      <c r="N20" s="18">
        <v>12</v>
      </c>
      <c r="O20" s="19" t="s">
        <v>44</v>
      </c>
      <c r="P20" s="19">
        <v>7</v>
      </c>
    </row>
    <row r="21" spans="1:16" ht="18" customHeight="1" x14ac:dyDescent="0.2">
      <c r="C21" s="1" t="s">
        <v>21</v>
      </c>
      <c r="D21" s="16">
        <f>SUM(E21:P21)</f>
        <v>1289</v>
      </c>
      <c r="E21" s="18">
        <v>1</v>
      </c>
      <c r="F21" s="18">
        <v>15</v>
      </c>
      <c r="G21" s="18">
        <v>43</v>
      </c>
      <c r="H21" s="18">
        <v>21</v>
      </c>
      <c r="I21" s="18">
        <v>10</v>
      </c>
      <c r="J21" s="18" t="s">
        <v>44</v>
      </c>
      <c r="K21" s="18">
        <v>7</v>
      </c>
      <c r="L21" s="18">
        <v>488</v>
      </c>
      <c r="M21" s="18">
        <v>603</v>
      </c>
      <c r="N21" s="18">
        <v>100</v>
      </c>
      <c r="O21" s="19" t="s">
        <v>44</v>
      </c>
      <c r="P21" s="19">
        <v>1</v>
      </c>
    </row>
    <row r="22" spans="1:16" ht="18" customHeight="1" x14ac:dyDescent="0.2">
      <c r="B22" s="1" t="s">
        <v>36</v>
      </c>
      <c r="C22" s="1"/>
      <c r="D22" s="16">
        <f>SUM(D23:D25)</f>
        <v>6393</v>
      </c>
      <c r="E22" s="16">
        <f t="shared" ref="E22:N22" si="6">SUM(E23:E25)</f>
        <v>92</v>
      </c>
      <c r="F22" s="16">
        <f t="shared" si="6"/>
        <v>281</v>
      </c>
      <c r="G22" s="16">
        <f>SUM(G23:G25)</f>
        <v>558</v>
      </c>
      <c r="H22" s="16">
        <f t="shared" si="6"/>
        <v>490</v>
      </c>
      <c r="I22" s="16">
        <f t="shared" si="6"/>
        <v>32</v>
      </c>
      <c r="J22" s="16">
        <f t="shared" si="6"/>
        <v>141</v>
      </c>
      <c r="K22" s="16">
        <f t="shared" si="6"/>
        <v>71</v>
      </c>
      <c r="L22" s="16">
        <f t="shared" si="6"/>
        <v>3341</v>
      </c>
      <c r="M22" s="16">
        <f t="shared" si="6"/>
        <v>1152</v>
      </c>
      <c r="N22" s="16">
        <f t="shared" si="6"/>
        <v>218</v>
      </c>
      <c r="O22" s="17" t="s">
        <v>44</v>
      </c>
      <c r="P22" s="17">
        <f>SUM(P23:P25)</f>
        <v>17</v>
      </c>
    </row>
    <row r="23" spans="1:16" ht="18" customHeight="1" x14ac:dyDescent="0.2">
      <c r="C23" s="1" t="s">
        <v>23</v>
      </c>
      <c r="D23" s="16">
        <f>SUM(E23:P23)</f>
        <v>4383</v>
      </c>
      <c r="E23" s="18">
        <v>63</v>
      </c>
      <c r="F23" s="18">
        <v>184</v>
      </c>
      <c r="G23" s="18">
        <v>241</v>
      </c>
      <c r="H23" s="18">
        <v>346</v>
      </c>
      <c r="I23" s="18">
        <v>25</v>
      </c>
      <c r="J23" s="18">
        <v>111</v>
      </c>
      <c r="K23" s="18">
        <v>55</v>
      </c>
      <c r="L23" s="18">
        <v>2391</v>
      </c>
      <c r="M23" s="18">
        <v>780</v>
      </c>
      <c r="N23" s="18">
        <v>177</v>
      </c>
      <c r="O23" s="19" t="s">
        <v>44</v>
      </c>
      <c r="P23" s="19">
        <v>10</v>
      </c>
    </row>
    <row r="24" spans="1:16" ht="18" customHeight="1" x14ac:dyDescent="0.2">
      <c r="C24" s="1" t="s">
        <v>24</v>
      </c>
      <c r="D24" s="16">
        <f t="shared" ref="D24:D26" si="7">SUM(E24:P24)</f>
        <v>1947</v>
      </c>
      <c r="E24" s="18">
        <v>29</v>
      </c>
      <c r="F24" s="18">
        <v>95</v>
      </c>
      <c r="G24" s="18">
        <v>314</v>
      </c>
      <c r="H24" s="18">
        <v>141</v>
      </c>
      <c r="I24" s="18">
        <v>7</v>
      </c>
      <c r="J24" s="18">
        <v>28</v>
      </c>
      <c r="K24" s="18">
        <v>15</v>
      </c>
      <c r="L24" s="18">
        <v>910</v>
      </c>
      <c r="M24" s="18">
        <v>361</v>
      </c>
      <c r="N24" s="18">
        <v>40</v>
      </c>
      <c r="O24" s="19" t="s">
        <v>44</v>
      </c>
      <c r="P24" s="19">
        <v>7</v>
      </c>
    </row>
    <row r="25" spans="1:16" ht="18" customHeight="1" x14ac:dyDescent="0.2">
      <c r="C25" s="1" t="s">
        <v>29</v>
      </c>
      <c r="D25" s="16">
        <f t="shared" si="7"/>
        <v>63</v>
      </c>
      <c r="E25" s="18" t="s">
        <v>44</v>
      </c>
      <c r="F25" s="18">
        <v>2</v>
      </c>
      <c r="G25" s="18">
        <v>3</v>
      </c>
      <c r="H25" s="18">
        <v>3</v>
      </c>
      <c r="I25" s="18" t="s">
        <v>44</v>
      </c>
      <c r="J25" s="18">
        <v>2</v>
      </c>
      <c r="K25" s="18">
        <v>1</v>
      </c>
      <c r="L25" s="18">
        <v>40</v>
      </c>
      <c r="M25" s="18">
        <v>11</v>
      </c>
      <c r="N25" s="18">
        <v>1</v>
      </c>
      <c r="O25" s="19" t="s">
        <v>44</v>
      </c>
      <c r="P25" s="19" t="s">
        <v>44</v>
      </c>
    </row>
    <row r="26" spans="1:16" ht="18" customHeight="1" x14ac:dyDescent="0.2">
      <c r="B26" s="3" t="s">
        <v>22</v>
      </c>
      <c r="D26" s="16">
        <f t="shared" si="7"/>
        <v>8</v>
      </c>
      <c r="E26" s="18" t="s">
        <v>44</v>
      </c>
      <c r="F26" s="18" t="s">
        <v>44</v>
      </c>
      <c r="G26" s="18">
        <v>2</v>
      </c>
      <c r="H26" s="18" t="s">
        <v>44</v>
      </c>
      <c r="I26" s="18" t="s">
        <v>44</v>
      </c>
      <c r="J26" s="18" t="s">
        <v>44</v>
      </c>
      <c r="K26" s="18">
        <v>2</v>
      </c>
      <c r="L26" s="18">
        <v>2</v>
      </c>
      <c r="M26" s="18">
        <v>1</v>
      </c>
      <c r="N26" s="18">
        <v>1</v>
      </c>
      <c r="O26" s="19" t="s">
        <v>44</v>
      </c>
      <c r="P26" s="19" t="s">
        <v>44</v>
      </c>
    </row>
    <row r="27" spans="1:16" ht="18" customHeight="1" x14ac:dyDescent="0.2">
      <c r="A27" s="1" t="s">
        <v>19</v>
      </c>
      <c r="D27" s="16">
        <f t="shared" ref="D27:N27" si="8">SUM(D28:D31)</f>
        <v>10403</v>
      </c>
      <c r="E27" s="16">
        <f t="shared" si="8"/>
        <v>75</v>
      </c>
      <c r="F27" s="16">
        <f t="shared" si="8"/>
        <v>81</v>
      </c>
      <c r="G27" s="16">
        <f t="shared" si="8"/>
        <v>863</v>
      </c>
      <c r="H27" s="16">
        <f t="shared" si="8"/>
        <v>590</v>
      </c>
      <c r="I27" s="16">
        <f t="shared" si="8"/>
        <v>29</v>
      </c>
      <c r="J27" s="16">
        <f t="shared" si="8"/>
        <v>189</v>
      </c>
      <c r="K27" s="16">
        <f t="shared" si="8"/>
        <v>22</v>
      </c>
      <c r="L27" s="16">
        <f t="shared" si="8"/>
        <v>7019</v>
      </c>
      <c r="M27" s="16">
        <f t="shared" si="8"/>
        <v>1322</v>
      </c>
      <c r="N27" s="16">
        <f t="shared" si="8"/>
        <v>210</v>
      </c>
      <c r="O27" s="17" t="s">
        <v>44</v>
      </c>
      <c r="P27" s="17">
        <f>SUM(P28:P31)</f>
        <v>3</v>
      </c>
    </row>
    <row r="28" spans="1:16" ht="18" customHeight="1" x14ac:dyDescent="0.2">
      <c r="B28" s="1" t="s">
        <v>32</v>
      </c>
      <c r="D28" s="16">
        <f>SUM(E28:P28)</f>
        <v>226</v>
      </c>
      <c r="E28" s="18" t="s">
        <v>44</v>
      </c>
      <c r="F28" s="18" t="s">
        <v>44</v>
      </c>
      <c r="G28" s="18">
        <v>16</v>
      </c>
      <c r="H28" s="18">
        <v>23</v>
      </c>
      <c r="I28" s="18">
        <v>1</v>
      </c>
      <c r="J28" s="18">
        <v>4</v>
      </c>
      <c r="K28" s="18" t="s">
        <v>44</v>
      </c>
      <c r="L28" s="18">
        <v>152</v>
      </c>
      <c r="M28" s="18">
        <v>22</v>
      </c>
      <c r="N28" s="18">
        <v>8</v>
      </c>
      <c r="O28" s="19" t="s">
        <v>44</v>
      </c>
      <c r="P28" s="19" t="s">
        <v>44</v>
      </c>
    </row>
    <row r="29" spans="1:16" ht="18" customHeight="1" x14ac:dyDescent="0.2">
      <c r="B29" s="13" t="s">
        <v>33</v>
      </c>
      <c r="D29" s="16">
        <f t="shared" ref="D29:D31" si="9">SUM(E29:P29)</f>
        <v>9934</v>
      </c>
      <c r="E29" s="18">
        <v>48</v>
      </c>
      <c r="F29" s="18">
        <v>75</v>
      </c>
      <c r="G29" s="18">
        <v>820</v>
      </c>
      <c r="H29" s="18">
        <v>539</v>
      </c>
      <c r="I29" s="18">
        <v>15</v>
      </c>
      <c r="J29" s="18">
        <v>174</v>
      </c>
      <c r="K29" s="18">
        <v>21</v>
      </c>
      <c r="L29" s="18">
        <v>6761</v>
      </c>
      <c r="M29" s="18">
        <v>1284</v>
      </c>
      <c r="N29" s="18">
        <v>196</v>
      </c>
      <c r="O29" s="19" t="s">
        <v>44</v>
      </c>
      <c r="P29" s="19">
        <v>1</v>
      </c>
    </row>
    <row r="30" spans="1:16" ht="18" customHeight="1" x14ac:dyDescent="0.2">
      <c r="B30" s="1" t="s">
        <v>34</v>
      </c>
      <c r="D30" s="16">
        <f t="shared" si="9"/>
        <v>212</v>
      </c>
      <c r="E30" s="18">
        <v>26</v>
      </c>
      <c r="F30" s="18">
        <v>6</v>
      </c>
      <c r="G30" s="18">
        <v>26</v>
      </c>
      <c r="H30" s="18">
        <v>28</v>
      </c>
      <c r="I30" s="18">
        <v>13</v>
      </c>
      <c r="J30" s="18">
        <v>11</v>
      </c>
      <c r="K30" s="18">
        <v>1</v>
      </c>
      <c r="L30" s="18">
        <v>79</v>
      </c>
      <c r="M30" s="18">
        <v>14</v>
      </c>
      <c r="N30" s="18">
        <v>6</v>
      </c>
      <c r="O30" s="19" t="s">
        <v>44</v>
      </c>
      <c r="P30" s="19">
        <v>2</v>
      </c>
    </row>
    <row r="31" spans="1:16" ht="18" customHeight="1" x14ac:dyDescent="0.2">
      <c r="B31" s="1" t="s">
        <v>20</v>
      </c>
      <c r="D31" s="16">
        <f t="shared" si="9"/>
        <v>31</v>
      </c>
      <c r="E31" s="18">
        <v>1</v>
      </c>
      <c r="F31" s="18" t="s">
        <v>44</v>
      </c>
      <c r="G31" s="18">
        <v>1</v>
      </c>
      <c r="H31" s="18" t="s">
        <v>44</v>
      </c>
      <c r="I31" s="18" t="s">
        <v>44</v>
      </c>
      <c r="J31" s="18" t="s">
        <v>44</v>
      </c>
      <c r="K31" s="18" t="s">
        <v>44</v>
      </c>
      <c r="L31" s="18">
        <v>27</v>
      </c>
      <c r="M31" s="18">
        <v>2</v>
      </c>
      <c r="N31" s="18" t="s">
        <v>44</v>
      </c>
      <c r="O31" s="19" t="s">
        <v>44</v>
      </c>
      <c r="P31" s="19" t="s">
        <v>44</v>
      </c>
    </row>
    <row r="32" spans="1:16" ht="18" customHeight="1" x14ac:dyDescent="0.2">
      <c r="A32" s="1" t="s">
        <v>15</v>
      </c>
      <c r="D32" s="16">
        <f>SUM(D33:D34)</f>
        <v>311</v>
      </c>
      <c r="E32" s="16" t="s">
        <v>44</v>
      </c>
      <c r="F32" s="16" t="s">
        <v>44</v>
      </c>
      <c r="G32" s="16">
        <f t="shared" ref="G32:N32" si="10">SUM(G33:G34)</f>
        <v>20</v>
      </c>
      <c r="H32" s="16">
        <f t="shared" si="10"/>
        <v>6</v>
      </c>
      <c r="I32" s="16" t="s">
        <v>44</v>
      </c>
      <c r="J32" s="16" t="s">
        <v>44</v>
      </c>
      <c r="K32" s="16" t="s">
        <v>44</v>
      </c>
      <c r="L32" s="16">
        <f t="shared" si="10"/>
        <v>207</v>
      </c>
      <c r="M32" s="16">
        <f t="shared" si="10"/>
        <v>72</v>
      </c>
      <c r="N32" s="16">
        <f t="shared" si="10"/>
        <v>6</v>
      </c>
      <c r="O32" s="17" t="s">
        <v>44</v>
      </c>
      <c r="P32" s="17" t="s">
        <v>44</v>
      </c>
    </row>
    <row r="33" spans="1:16" ht="18" customHeight="1" x14ac:dyDescent="0.2">
      <c r="B33" s="1" t="s">
        <v>20</v>
      </c>
      <c r="D33" s="16">
        <f>SUM(E33:P33)</f>
        <v>291</v>
      </c>
      <c r="E33" s="18" t="s">
        <v>44</v>
      </c>
      <c r="F33" s="18" t="s">
        <v>44</v>
      </c>
      <c r="G33" s="18">
        <v>20</v>
      </c>
      <c r="H33" s="18">
        <v>4</v>
      </c>
      <c r="I33" s="18" t="s">
        <v>44</v>
      </c>
      <c r="J33" s="18" t="s">
        <v>44</v>
      </c>
      <c r="K33" s="18" t="s">
        <v>44</v>
      </c>
      <c r="L33" s="18">
        <v>203</v>
      </c>
      <c r="M33" s="18">
        <v>62</v>
      </c>
      <c r="N33" s="18">
        <v>2</v>
      </c>
      <c r="O33" s="19" t="s">
        <v>44</v>
      </c>
      <c r="P33" s="19" t="s">
        <v>44</v>
      </c>
    </row>
    <row r="34" spans="1:16" ht="18" customHeight="1" x14ac:dyDescent="0.2">
      <c r="B34" s="1" t="s">
        <v>21</v>
      </c>
      <c r="D34" s="16">
        <f>SUM(E34:P34)</f>
        <v>20</v>
      </c>
      <c r="E34" s="18" t="s">
        <v>44</v>
      </c>
      <c r="F34" s="18" t="s">
        <v>44</v>
      </c>
      <c r="G34" s="18" t="s">
        <v>44</v>
      </c>
      <c r="H34" s="18">
        <v>2</v>
      </c>
      <c r="I34" s="18" t="s">
        <v>44</v>
      </c>
      <c r="J34" s="18" t="s">
        <v>44</v>
      </c>
      <c r="K34" s="18" t="s">
        <v>44</v>
      </c>
      <c r="L34" s="18">
        <v>4</v>
      </c>
      <c r="M34" s="18">
        <v>10</v>
      </c>
      <c r="N34" s="18">
        <v>4</v>
      </c>
      <c r="O34" s="19" t="s">
        <v>44</v>
      </c>
      <c r="P34" s="19" t="s">
        <v>44</v>
      </c>
    </row>
    <row r="35" spans="1:16" ht="18" customHeight="1" x14ac:dyDescent="0.2">
      <c r="A35" s="1" t="s">
        <v>43</v>
      </c>
      <c r="D35" s="16" t="s">
        <v>13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19"/>
    </row>
    <row r="36" spans="1:16" ht="18" customHeight="1" x14ac:dyDescent="0.2">
      <c r="A36" s="1"/>
      <c r="B36" s="2" t="s">
        <v>42</v>
      </c>
      <c r="D36" s="16">
        <f>SUM(D37,D43:D44,D48:D50)</f>
        <v>3987</v>
      </c>
      <c r="E36" s="16">
        <f>SUM(E37,E43,E44,E48,E49,E50)</f>
        <v>75</v>
      </c>
      <c r="F36" s="16">
        <f t="shared" ref="F36:N36" si="11">SUM(F37,F43:F44,F48:F50)</f>
        <v>23</v>
      </c>
      <c r="G36" s="16">
        <f t="shared" si="11"/>
        <v>108</v>
      </c>
      <c r="H36" s="16">
        <f t="shared" si="11"/>
        <v>132</v>
      </c>
      <c r="I36" s="16">
        <f t="shared" si="11"/>
        <v>19</v>
      </c>
      <c r="J36" s="16">
        <f t="shared" si="11"/>
        <v>84</v>
      </c>
      <c r="K36" s="16">
        <f t="shared" si="11"/>
        <v>39</v>
      </c>
      <c r="L36" s="16">
        <f t="shared" si="11"/>
        <v>3223</v>
      </c>
      <c r="M36" s="16">
        <f t="shared" si="11"/>
        <v>150</v>
      </c>
      <c r="N36" s="16">
        <f t="shared" si="11"/>
        <v>123</v>
      </c>
      <c r="O36" s="17">
        <f>SUM(O37,O43:O44,O48:O50)</f>
        <v>6</v>
      </c>
      <c r="P36" s="17">
        <f t="shared" ref="P36" si="12">SUM(P37,P43:P44,P48:P50)</f>
        <v>5</v>
      </c>
    </row>
    <row r="37" spans="1:16" ht="18" customHeight="1" x14ac:dyDescent="0.2">
      <c r="B37" s="1" t="s">
        <v>40</v>
      </c>
      <c r="C37" s="1"/>
      <c r="D37" s="16">
        <f>SUM(D38:D42)</f>
        <v>3721</v>
      </c>
      <c r="E37" s="16">
        <f>SUM(E38:E42)</f>
        <v>70</v>
      </c>
      <c r="F37" s="16">
        <f t="shared" ref="F37:N37" si="13">SUM(F38:F42)</f>
        <v>22</v>
      </c>
      <c r="G37" s="16">
        <f t="shared" si="13"/>
        <v>93</v>
      </c>
      <c r="H37" s="16">
        <f>SUM(H38:H42)</f>
        <v>111</v>
      </c>
      <c r="I37" s="16">
        <f t="shared" si="13"/>
        <v>17</v>
      </c>
      <c r="J37" s="16">
        <f t="shared" si="13"/>
        <v>76</v>
      </c>
      <c r="K37" s="16">
        <f t="shared" si="13"/>
        <v>33</v>
      </c>
      <c r="L37" s="16">
        <f t="shared" si="13"/>
        <v>3052</v>
      </c>
      <c r="M37" s="16">
        <f t="shared" si="13"/>
        <v>124</v>
      </c>
      <c r="N37" s="16">
        <f t="shared" si="13"/>
        <v>113</v>
      </c>
      <c r="O37" s="17">
        <f>SUM(O38:O42)</f>
        <v>5</v>
      </c>
      <c r="P37" s="17">
        <f t="shared" ref="P37" si="14">SUM(P38:P42)</f>
        <v>5</v>
      </c>
    </row>
    <row r="38" spans="1:16" ht="18" customHeight="1" x14ac:dyDescent="0.2">
      <c r="C38" s="1" t="s">
        <v>32</v>
      </c>
      <c r="D38" s="16">
        <f>SUM(E38:P38)</f>
        <v>262</v>
      </c>
      <c r="E38" s="18">
        <v>6</v>
      </c>
      <c r="F38" s="18">
        <v>2</v>
      </c>
      <c r="G38" s="18">
        <v>4</v>
      </c>
      <c r="H38" s="18">
        <v>15</v>
      </c>
      <c r="I38" s="18">
        <v>2</v>
      </c>
      <c r="J38" s="18">
        <v>11</v>
      </c>
      <c r="K38" s="18">
        <v>5</v>
      </c>
      <c r="L38" s="18">
        <v>193</v>
      </c>
      <c r="M38" s="18">
        <v>14</v>
      </c>
      <c r="N38" s="18">
        <v>10</v>
      </c>
      <c r="O38" s="19" t="s">
        <v>44</v>
      </c>
      <c r="P38" s="19" t="s">
        <v>44</v>
      </c>
    </row>
    <row r="39" spans="1:16" ht="18" customHeight="1" x14ac:dyDescent="0.2">
      <c r="C39" s="13" t="s">
        <v>33</v>
      </c>
      <c r="D39" s="16">
        <f t="shared" ref="D39:D42" si="15">SUM(E39:P39)</f>
        <v>172</v>
      </c>
      <c r="E39" s="18">
        <v>1</v>
      </c>
      <c r="F39" s="18" t="s">
        <v>44</v>
      </c>
      <c r="G39" s="18">
        <v>4</v>
      </c>
      <c r="H39" s="18">
        <v>3</v>
      </c>
      <c r="I39" s="18" t="s">
        <v>44</v>
      </c>
      <c r="J39" s="18">
        <v>3</v>
      </c>
      <c r="K39" s="18">
        <v>2</v>
      </c>
      <c r="L39" s="18">
        <v>140</v>
      </c>
      <c r="M39" s="18">
        <v>11</v>
      </c>
      <c r="N39" s="18">
        <v>8</v>
      </c>
      <c r="O39" s="19" t="s">
        <v>44</v>
      </c>
      <c r="P39" s="19" t="s">
        <v>44</v>
      </c>
    </row>
    <row r="40" spans="1:16" ht="18" customHeight="1" x14ac:dyDescent="0.2">
      <c r="C40" s="1" t="s">
        <v>34</v>
      </c>
      <c r="D40" s="16">
        <f t="shared" si="15"/>
        <v>996</v>
      </c>
      <c r="E40" s="18">
        <v>59</v>
      </c>
      <c r="F40" s="18">
        <v>16</v>
      </c>
      <c r="G40" s="18">
        <v>54</v>
      </c>
      <c r="H40" s="18">
        <v>80</v>
      </c>
      <c r="I40" s="18">
        <v>15</v>
      </c>
      <c r="J40" s="18">
        <v>61</v>
      </c>
      <c r="K40" s="18">
        <v>20</v>
      </c>
      <c r="L40" s="18">
        <v>510</v>
      </c>
      <c r="M40" s="18">
        <v>83</v>
      </c>
      <c r="N40" s="18">
        <v>88</v>
      </c>
      <c r="O40" s="19">
        <v>5</v>
      </c>
      <c r="P40" s="19">
        <v>5</v>
      </c>
    </row>
    <row r="41" spans="1:16" ht="18" customHeight="1" x14ac:dyDescent="0.2">
      <c r="C41" s="1" t="s">
        <v>20</v>
      </c>
      <c r="D41" s="16">
        <f t="shared" si="15"/>
        <v>312</v>
      </c>
      <c r="E41" s="18">
        <v>4</v>
      </c>
      <c r="F41" s="18">
        <v>4</v>
      </c>
      <c r="G41" s="18">
        <v>6</v>
      </c>
      <c r="H41" s="18">
        <v>12</v>
      </c>
      <c r="I41" s="18" t="s">
        <v>44</v>
      </c>
      <c r="J41" s="18">
        <v>1</v>
      </c>
      <c r="K41" s="18">
        <v>4</v>
      </c>
      <c r="L41" s="18">
        <v>274</v>
      </c>
      <c r="M41" s="18">
        <v>5</v>
      </c>
      <c r="N41" s="18">
        <v>2</v>
      </c>
      <c r="O41" s="19" t="s">
        <v>44</v>
      </c>
      <c r="P41" s="19" t="s">
        <v>44</v>
      </c>
    </row>
    <row r="42" spans="1:16" ht="18" customHeight="1" x14ac:dyDescent="0.2">
      <c r="C42" s="1" t="s">
        <v>21</v>
      </c>
      <c r="D42" s="16">
        <f t="shared" si="15"/>
        <v>1979</v>
      </c>
      <c r="E42" s="18" t="s">
        <v>44</v>
      </c>
      <c r="F42" s="18" t="s">
        <v>44</v>
      </c>
      <c r="G42" s="18">
        <v>25</v>
      </c>
      <c r="H42" s="18">
        <v>1</v>
      </c>
      <c r="I42" s="18" t="s">
        <v>44</v>
      </c>
      <c r="J42" s="18" t="s">
        <v>44</v>
      </c>
      <c r="K42" s="18">
        <v>2</v>
      </c>
      <c r="L42" s="18">
        <v>1935</v>
      </c>
      <c r="M42" s="18">
        <v>11</v>
      </c>
      <c r="N42" s="18">
        <v>5</v>
      </c>
      <c r="O42" s="19" t="s">
        <v>44</v>
      </c>
      <c r="P42" s="19" t="s">
        <v>44</v>
      </c>
    </row>
    <row r="43" spans="1:16" ht="18" customHeight="1" x14ac:dyDescent="0.2">
      <c r="B43" s="1" t="s">
        <v>35</v>
      </c>
      <c r="D43" s="16">
        <f>SUM(E43:O43)</f>
        <v>37</v>
      </c>
      <c r="E43" s="18" t="s">
        <v>44</v>
      </c>
      <c r="F43" s="18" t="s">
        <v>44</v>
      </c>
      <c r="G43" s="18" t="s">
        <v>44</v>
      </c>
      <c r="H43" s="18">
        <v>6</v>
      </c>
      <c r="I43" s="18" t="s">
        <v>44</v>
      </c>
      <c r="J43" s="18">
        <v>2</v>
      </c>
      <c r="K43" s="18">
        <v>1</v>
      </c>
      <c r="L43" s="18">
        <v>26</v>
      </c>
      <c r="M43" s="18">
        <v>2</v>
      </c>
      <c r="N43" s="18" t="s">
        <v>44</v>
      </c>
      <c r="O43" s="19" t="s">
        <v>44</v>
      </c>
      <c r="P43" s="19" t="s">
        <v>44</v>
      </c>
    </row>
    <row r="44" spans="1:16" ht="18" customHeight="1" x14ac:dyDescent="0.2">
      <c r="B44" s="8" t="s">
        <v>36</v>
      </c>
      <c r="D44" s="16">
        <f>SUM(E44:P44)</f>
        <v>109</v>
      </c>
      <c r="E44" s="16" t="s">
        <v>44</v>
      </c>
      <c r="F44" s="16" t="s">
        <v>44</v>
      </c>
      <c r="G44" s="16">
        <f>SUM(G45:G47)</f>
        <v>3</v>
      </c>
      <c r="H44" s="16">
        <f t="shared" ref="H44:N44" si="16">SUM(H45:H47)</f>
        <v>9</v>
      </c>
      <c r="I44" s="16" t="s">
        <v>44</v>
      </c>
      <c r="J44" s="16">
        <f t="shared" si="16"/>
        <v>2</v>
      </c>
      <c r="K44" s="16">
        <f t="shared" si="16"/>
        <v>1</v>
      </c>
      <c r="L44" s="16">
        <f t="shared" si="16"/>
        <v>82</v>
      </c>
      <c r="M44" s="16">
        <f t="shared" si="16"/>
        <v>8</v>
      </c>
      <c r="N44" s="16">
        <f t="shared" si="16"/>
        <v>3</v>
      </c>
      <c r="O44" s="17">
        <f>SUM(O45:O47)</f>
        <v>1</v>
      </c>
      <c r="P44" s="17" t="s">
        <v>44</v>
      </c>
    </row>
    <row r="45" spans="1:16" ht="18" customHeight="1" x14ac:dyDescent="0.2">
      <c r="C45" s="1" t="s">
        <v>23</v>
      </c>
      <c r="D45" s="16">
        <f>SUM(E45:P45)</f>
        <v>101</v>
      </c>
      <c r="E45" s="18" t="s">
        <v>44</v>
      </c>
      <c r="F45" s="18" t="s">
        <v>44</v>
      </c>
      <c r="G45" s="18">
        <v>2</v>
      </c>
      <c r="H45" s="18">
        <v>9</v>
      </c>
      <c r="I45" s="18" t="s">
        <v>44</v>
      </c>
      <c r="J45" s="18">
        <v>2</v>
      </c>
      <c r="K45" s="18">
        <v>1</v>
      </c>
      <c r="L45" s="18">
        <v>81</v>
      </c>
      <c r="M45" s="18">
        <v>2</v>
      </c>
      <c r="N45" s="18">
        <v>3</v>
      </c>
      <c r="O45" s="19">
        <v>1</v>
      </c>
      <c r="P45" s="19" t="s">
        <v>44</v>
      </c>
    </row>
    <row r="46" spans="1:16" ht="18" customHeight="1" x14ac:dyDescent="0.2">
      <c r="C46" s="1" t="s">
        <v>24</v>
      </c>
      <c r="D46" s="16">
        <f t="shared" ref="D46:D53" si="17">SUM(E46:P46)</f>
        <v>7</v>
      </c>
      <c r="E46" s="18" t="s">
        <v>44</v>
      </c>
      <c r="F46" s="18" t="s">
        <v>44</v>
      </c>
      <c r="G46" s="18">
        <v>1</v>
      </c>
      <c r="H46" s="18" t="s">
        <v>44</v>
      </c>
      <c r="I46" s="18" t="s">
        <v>44</v>
      </c>
      <c r="J46" s="18" t="s">
        <v>44</v>
      </c>
      <c r="K46" s="18" t="s">
        <v>44</v>
      </c>
      <c r="L46" s="18" t="s">
        <v>44</v>
      </c>
      <c r="M46" s="18">
        <v>6</v>
      </c>
      <c r="N46" s="18" t="s">
        <v>44</v>
      </c>
      <c r="O46" s="19" t="s">
        <v>44</v>
      </c>
      <c r="P46" s="19" t="s">
        <v>44</v>
      </c>
    </row>
    <row r="47" spans="1:16" ht="18" customHeight="1" x14ac:dyDescent="0.2">
      <c r="C47" s="1" t="s">
        <v>29</v>
      </c>
      <c r="D47" s="16">
        <f t="shared" si="17"/>
        <v>1</v>
      </c>
      <c r="E47" s="18" t="s">
        <v>44</v>
      </c>
      <c r="F47" s="18" t="s">
        <v>44</v>
      </c>
      <c r="G47" s="18" t="s">
        <v>44</v>
      </c>
      <c r="H47" s="18" t="s">
        <v>44</v>
      </c>
      <c r="I47" s="18" t="s">
        <v>44</v>
      </c>
      <c r="J47" s="18" t="s">
        <v>44</v>
      </c>
      <c r="K47" s="18" t="s">
        <v>44</v>
      </c>
      <c r="L47" s="18">
        <v>1</v>
      </c>
      <c r="M47" s="18" t="s">
        <v>44</v>
      </c>
      <c r="N47" s="18" t="s">
        <v>44</v>
      </c>
      <c r="O47" s="19" t="s">
        <v>44</v>
      </c>
      <c r="P47" s="19" t="s">
        <v>44</v>
      </c>
    </row>
    <row r="48" spans="1:16" ht="18" customHeight="1" x14ac:dyDescent="0.2">
      <c r="B48" s="3" t="s">
        <v>22</v>
      </c>
      <c r="D48" s="16">
        <f t="shared" si="17"/>
        <v>46</v>
      </c>
      <c r="E48" s="18">
        <v>3</v>
      </c>
      <c r="F48" s="18">
        <v>1</v>
      </c>
      <c r="G48" s="18">
        <v>2</v>
      </c>
      <c r="H48" s="18">
        <v>4</v>
      </c>
      <c r="I48" s="18" t="s">
        <v>44</v>
      </c>
      <c r="J48" s="18">
        <v>2</v>
      </c>
      <c r="K48" s="18">
        <v>2</v>
      </c>
      <c r="L48" s="18">
        <v>22</v>
      </c>
      <c r="M48" s="18">
        <v>5</v>
      </c>
      <c r="N48" s="18">
        <v>5</v>
      </c>
      <c r="O48" s="19" t="s">
        <v>44</v>
      </c>
      <c r="P48" s="19" t="s">
        <v>44</v>
      </c>
    </row>
    <row r="49" spans="1:16" ht="18" customHeight="1" x14ac:dyDescent="0.2">
      <c r="B49" s="3" t="s">
        <v>14</v>
      </c>
      <c r="D49" s="16">
        <f t="shared" si="17"/>
        <v>2</v>
      </c>
      <c r="E49" s="18" t="s">
        <v>44</v>
      </c>
      <c r="F49" s="18" t="s">
        <v>44</v>
      </c>
      <c r="G49" s="18">
        <v>1</v>
      </c>
      <c r="H49" s="18" t="s">
        <v>44</v>
      </c>
      <c r="I49" s="18" t="s">
        <v>44</v>
      </c>
      <c r="J49" s="18" t="s">
        <v>44</v>
      </c>
      <c r="K49" s="18" t="s">
        <v>44</v>
      </c>
      <c r="L49" s="18">
        <v>1</v>
      </c>
      <c r="M49" s="18" t="s">
        <v>44</v>
      </c>
      <c r="N49" s="18" t="s">
        <v>44</v>
      </c>
      <c r="O49" s="19" t="s">
        <v>44</v>
      </c>
      <c r="P49" s="19" t="s">
        <v>44</v>
      </c>
    </row>
    <row r="50" spans="1:16" ht="18" customHeight="1" x14ac:dyDescent="0.2">
      <c r="B50" s="3" t="s">
        <v>25</v>
      </c>
      <c r="D50" s="16">
        <f t="shared" si="17"/>
        <v>72</v>
      </c>
      <c r="E50" s="18">
        <v>2</v>
      </c>
      <c r="F50" s="18" t="s">
        <v>44</v>
      </c>
      <c r="G50" s="18">
        <v>9</v>
      </c>
      <c r="H50" s="18">
        <v>2</v>
      </c>
      <c r="I50" s="18">
        <v>2</v>
      </c>
      <c r="J50" s="18">
        <v>2</v>
      </c>
      <c r="K50" s="18">
        <v>2</v>
      </c>
      <c r="L50" s="18">
        <v>40</v>
      </c>
      <c r="M50" s="18">
        <v>11</v>
      </c>
      <c r="N50" s="18">
        <v>2</v>
      </c>
      <c r="O50" s="19" t="s">
        <v>44</v>
      </c>
      <c r="P50" s="19" t="s">
        <v>44</v>
      </c>
    </row>
    <row r="51" spans="1:16" ht="18" customHeight="1" x14ac:dyDescent="0.2">
      <c r="A51" s="3" t="s">
        <v>17</v>
      </c>
      <c r="D51" s="16">
        <f t="shared" si="17"/>
        <v>21</v>
      </c>
      <c r="E51" s="18" t="s">
        <v>44</v>
      </c>
      <c r="F51" s="18" t="s">
        <v>44</v>
      </c>
      <c r="G51" s="18">
        <v>1</v>
      </c>
      <c r="H51" s="18">
        <v>2</v>
      </c>
      <c r="I51" s="18" t="s">
        <v>44</v>
      </c>
      <c r="J51" s="18" t="s">
        <v>44</v>
      </c>
      <c r="K51" s="18" t="s">
        <v>44</v>
      </c>
      <c r="L51" s="18">
        <v>9</v>
      </c>
      <c r="M51" s="18">
        <v>6</v>
      </c>
      <c r="N51" s="18">
        <v>3</v>
      </c>
      <c r="O51" s="19" t="s">
        <v>44</v>
      </c>
      <c r="P51" s="19" t="s">
        <v>44</v>
      </c>
    </row>
    <row r="52" spans="1:16" ht="18" customHeight="1" x14ac:dyDescent="0.2">
      <c r="A52" s="3" t="s">
        <v>26</v>
      </c>
      <c r="D52" s="16">
        <f t="shared" si="17"/>
        <v>8</v>
      </c>
      <c r="E52" s="18" t="s">
        <v>44</v>
      </c>
      <c r="F52" s="18" t="s">
        <v>44</v>
      </c>
      <c r="G52" s="18" t="s">
        <v>44</v>
      </c>
      <c r="H52" s="18" t="s">
        <v>44</v>
      </c>
      <c r="I52" s="18">
        <v>2</v>
      </c>
      <c r="J52" s="18" t="s">
        <v>44</v>
      </c>
      <c r="K52" s="18" t="s">
        <v>44</v>
      </c>
      <c r="L52" s="18">
        <v>4</v>
      </c>
      <c r="M52" s="18">
        <v>2</v>
      </c>
      <c r="N52" s="18" t="s">
        <v>44</v>
      </c>
      <c r="O52" s="19" t="s">
        <v>44</v>
      </c>
      <c r="P52" s="19" t="s">
        <v>44</v>
      </c>
    </row>
    <row r="53" spans="1:16" ht="18" customHeight="1" x14ac:dyDescent="0.2">
      <c r="A53" s="3" t="s">
        <v>41</v>
      </c>
      <c r="D53" s="16">
        <f t="shared" si="17"/>
        <v>91</v>
      </c>
      <c r="E53" s="18">
        <v>7</v>
      </c>
      <c r="F53" s="18" t="s">
        <v>44</v>
      </c>
      <c r="G53" s="18">
        <v>19</v>
      </c>
      <c r="H53" s="18">
        <v>8</v>
      </c>
      <c r="I53" s="18">
        <v>2</v>
      </c>
      <c r="J53" s="18">
        <v>4</v>
      </c>
      <c r="K53" s="18">
        <v>1</v>
      </c>
      <c r="L53" s="18">
        <v>35</v>
      </c>
      <c r="M53" s="18">
        <v>12</v>
      </c>
      <c r="N53" s="18">
        <v>3</v>
      </c>
      <c r="O53" s="19" t="s">
        <v>44</v>
      </c>
      <c r="P53" s="19" t="s">
        <v>44</v>
      </c>
    </row>
    <row r="54" spans="1:16" ht="7.5" customHeight="1" x14ac:dyDescent="0.2">
      <c r="A54" s="14"/>
      <c r="B54" s="14"/>
      <c r="C54" s="7"/>
      <c r="D54" s="4" t="s">
        <v>13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5"/>
      <c r="P54" s="22"/>
    </row>
    <row r="55" spans="1:16" ht="7.5" customHeight="1" x14ac:dyDescent="0.2">
      <c r="A55" s="1"/>
      <c r="B55" s="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6" ht="15" customHeight="1" x14ac:dyDescent="0.2">
      <c r="A56" s="15" t="s">
        <v>38</v>
      </c>
    </row>
    <row r="57" spans="1:16" ht="15" customHeight="1" x14ac:dyDescent="0.2">
      <c r="A57" s="2" t="s">
        <v>30</v>
      </c>
      <c r="M57" s="6"/>
      <c r="N57" s="6"/>
      <c r="O57" s="6"/>
    </row>
    <row r="59" spans="1:16" ht="21" customHeight="1" x14ac:dyDescent="0.2">
      <c r="C59" s="3"/>
    </row>
  </sheetData>
  <mergeCells count="9">
    <mergeCell ref="A8:C8"/>
    <mergeCell ref="A1:P1"/>
    <mergeCell ref="A2:P2"/>
    <mergeCell ref="A3:P3"/>
    <mergeCell ref="D5:D6"/>
    <mergeCell ref="D4:P4"/>
    <mergeCell ref="E5:P5"/>
    <mergeCell ref="A4:C6"/>
    <mergeCell ref="A7:C7"/>
  </mergeCells>
  <printOptions horizontalCentered="1"/>
  <pageMargins left="0.70866141732283472" right="0.70866141732283472" top="0.98425196850393704" bottom="0.98425196850393704" header="0.31496062992125984" footer="0.31496062992125984"/>
  <pageSetup scale="65" orientation="portrait" r:id="rId1"/>
  <ignoredErrors>
    <ignoredError sqref="E36:K36 N36 F37 I37" formula="1"/>
    <ignoredError sqref="G22:H22 L22:M22 H8:L8 H10:N10 E10:G10 E8:G8 M8:N8 L44" formulaRange="1"/>
    <ignoredError sqref="G37:H37 J37:K37 M37:N37 L36:L37 E37 M3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451-26</vt:lpstr>
      <vt:lpstr>'451-26'!Títulos_a_imprimir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2025-04-11T14:27:20Z</cp:lastPrinted>
  <dcterms:created xsi:type="dcterms:W3CDTF">2017-11-14T11:36:55Z</dcterms:created>
  <dcterms:modified xsi:type="dcterms:W3CDTF">2025-07-01T18:09:17Z</dcterms:modified>
</cp:coreProperties>
</file>