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600" yWindow="315" windowWidth="17415" windowHeight="7395"/>
  </bookViews>
  <sheets>
    <sheet name="cuadro 8" sheetId="1" r:id="rId1"/>
  </sheets>
  <externalReferences>
    <externalReference r:id="rId2"/>
  </externalReferences>
  <definedNames>
    <definedName name="_xlnm.Print_Area" localSheetId="0">'cuadro 8'!$A$1:$O$61</definedName>
  </definedNames>
  <calcPr calcId="152511"/>
</workbook>
</file>

<file path=xl/calcChain.xml><?xml version="1.0" encoding="utf-8"?>
<calcChain xmlns="http://schemas.openxmlformats.org/spreadsheetml/2006/main">
  <c r="H5" i="1" l="1"/>
  <c r="H8" i="1" l="1"/>
  <c r="E8" i="1"/>
  <c r="G7" i="1"/>
  <c r="H7" i="1" s="1"/>
  <c r="E7" i="1"/>
  <c r="G6" i="1"/>
  <c r="H6" i="1" s="1"/>
  <c r="E6" i="1"/>
  <c r="G5" i="1"/>
  <c r="E5" i="1"/>
  <c r="F5" i="1" s="1"/>
  <c r="F6" i="1" l="1"/>
  <c r="F7" i="1"/>
  <c r="F8" i="1"/>
  <c r="H9" i="1"/>
  <c r="E9" i="1" l="1"/>
  <c r="F9" i="1" s="1"/>
</calcChain>
</file>

<file path=xl/sharedStrings.xml><?xml version="1.0" encoding="utf-8"?>
<sst xmlns="http://schemas.openxmlformats.org/spreadsheetml/2006/main" count="15" uniqueCount="15">
  <si>
    <t>Año</t>
  </si>
  <si>
    <t>Automóviles en circulación</t>
  </si>
  <si>
    <t>Automóviles en circulación  por mil habitantes</t>
  </si>
  <si>
    <t xml:space="preserve"> </t>
  </si>
  <si>
    <t>Automóviles en circulación por kilómetro</t>
  </si>
  <si>
    <t>Longitud de la red vial (en kilómetros)</t>
  </si>
  <si>
    <t>NOTA: El índice de intensidad vehicular muestra la cantidad de automóviles en circulación  que ocupan la longitud de la red vial</t>
  </si>
  <si>
    <t>(1) Estimación de la población, al 1 de julio, con base en el Censo de Población del 2010.</t>
  </si>
  <si>
    <t>Índice de intensidad del flujo vehicular (Año 2018=100)</t>
  </si>
  <si>
    <t>Población                   (En miles) (1)</t>
  </si>
  <si>
    <t>Cuadro 8. ÍNDICE DE INTENSIDAD DEL FLUJO VEHICULAR Y AUTOMÓVILES EN CIRCULACIÓN  
POR CADA MIL HABITANTES EN LA REPÚBLICA: AÑOS 2018-22</t>
  </si>
  <si>
    <t xml:space="preserve">            existente, evidenciando la tendencia en relación a un año base. </t>
  </si>
  <si>
    <t>Fuente: Sección de Estadísticas Industriales, INEC.</t>
  </si>
  <si>
    <t xml:space="preserve">            de Mantenimiento Vial del Ministerio de Obras Públicas.</t>
  </si>
  <si>
    <t xml:space="preserve">            Información obtenida del registro de venta de placas en las Tesorerías Municipales de la República y la Dirección Nacional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</si>
</sst>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"/>
    <numFmt numFmtId="166" formatCode="0.0"/>
    <numFmt numFmtId="167" formatCode="_([$€]* #,##0.00_);_([$€]* \(#,##0.00\);_([$€]* &quot;-&quot;??_);_(@_)"/>
    <numFmt numFmtId="168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name val="Courier"/>
    </font>
    <font>
      <i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165" fontId="0" fillId="0" borderId="0" xfId="0" applyNumberFormat="1" applyFill="1"/>
    <xf numFmtId="166" fontId="1" fillId="0" borderId="2" xfId="0" applyNumberFormat="1" applyFont="1" applyBorder="1"/>
    <xf numFmtId="165" fontId="1" fillId="0" borderId="0" xfId="0" applyNumberFormat="1" applyFont="1"/>
    <xf numFmtId="3" fontId="1" fillId="0" borderId="2" xfId="0" applyNumberFormat="1" applyFont="1" applyFill="1" applyBorder="1" applyAlignment="1">
      <alignment horizontal="right"/>
    </xf>
    <xf numFmtId="165" fontId="1" fillId="0" borderId="2" xfId="0" applyNumberFormat="1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Fill="1" applyBorder="1"/>
    <xf numFmtId="168" fontId="0" fillId="0" borderId="0" xfId="3" applyNumberFormat="1" applyFont="1" applyFill="1"/>
    <xf numFmtId="168" fontId="4" fillId="0" borderId="0" xfId="0" applyNumberFormat="1" applyFont="1" applyFill="1"/>
    <xf numFmtId="0" fontId="1" fillId="0" borderId="0" xfId="2" applyFont="1" applyFill="1"/>
    <xf numFmtId="0" fontId="6" fillId="0" borderId="0" xfId="0" applyFont="1"/>
    <xf numFmtId="0" fontId="6" fillId="0" borderId="0" xfId="0" applyFont="1" applyFill="1"/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6">
    <cellStyle name="Euro" xfId="1"/>
    <cellStyle name="Millares" xfId="3" builtinId="3"/>
    <cellStyle name="Millares 2" xfId="5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ÍNDICE DE INTENSIDAD DEL FLUJO VEHICULAR 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LA REPÚBLICA: AÑOS 2018-22</a:t>
            </a:r>
          </a:p>
        </c:rich>
      </c:tx>
      <c:layout>
        <c:manualLayout>
          <c:xMode val="edge"/>
          <c:yMode val="edge"/>
          <c:x val="0.30305829799729483"/>
          <c:y val="7.4478018993458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784364202348838"/>
          <c:y val="0.22496095621632922"/>
          <c:w val="0.73270552756720464"/>
          <c:h val="0.51369948914324892"/>
        </c:manualLayout>
      </c:layout>
      <c:lineChart>
        <c:grouping val="standard"/>
        <c:varyColors val="0"/>
        <c:ser>
          <c:idx val="1"/>
          <c:order val="0"/>
          <c:tx>
            <c:strRef>
              <c:f>'[1]Capitulo IV'!$E$4</c:f>
              <c:strCache>
                <c:ptCount val="1"/>
                <c:pt idx="0">
                  <c:v>Índice de intensidad del flujo vehicular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'cuadro 8'!$B$5:$B$9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'[1]Capitulo IV'!$E$26:$E$30</c:f>
              <c:numCache>
                <c:formatCode>General</c:formatCode>
                <c:ptCount val="5"/>
                <c:pt idx="0">
                  <c:v>105.78523549959191</c:v>
                </c:pt>
                <c:pt idx="1">
                  <c:v>105.63697884820166</c:v>
                </c:pt>
                <c:pt idx="2">
                  <c:v>96.809063022491941</c:v>
                </c:pt>
                <c:pt idx="3">
                  <c:v>100.33966523760172</c:v>
                </c:pt>
                <c:pt idx="4">
                  <c:v>97.767340194683143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688064"/>
        <c:axId val="1082686432"/>
      </c:lineChart>
      <c:catAx>
        <c:axId val="1082688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164507158640383"/>
              <c:y val="0.850819392628307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08268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2686432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Índice de intensidad del</a:t>
                </a:r>
              </a:p>
              <a:p>
                <a:pPr>
                  <a:defRPr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flujo vehicular</a:t>
                </a:r>
              </a:p>
            </c:rich>
          </c:tx>
          <c:layout>
            <c:manualLayout>
              <c:xMode val="edge"/>
              <c:yMode val="edge"/>
              <c:x val="7.8938503882019478E-2"/>
              <c:y val="0.255613858706402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ysClr val="window" lastClr="FFFFFF"/>
          </a:solidFill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0826880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AUTOMÓVILES EN CIRCULACIÓN POR CADA MIL HABITANTES 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LA REPÚBLICA: AÑOS 2018-22</a:t>
            </a:r>
          </a:p>
        </c:rich>
      </c:tx>
      <c:layout>
        <c:manualLayout>
          <c:xMode val="edge"/>
          <c:yMode val="edge"/>
          <c:x val="0.27967402425439286"/>
          <c:y val="3.67368385813075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0266098262054147"/>
          <c:y val="0.19518767093578565"/>
          <c:w val="0.71924736680642187"/>
          <c:h val="0.59741784037558687"/>
        </c:manualLayout>
      </c:layout>
      <c:lineChart>
        <c:grouping val="standard"/>
        <c:varyColors val="0"/>
        <c:ser>
          <c:idx val="0"/>
          <c:order val="0"/>
          <c:tx>
            <c:strRef>
              <c:f>'[1]Capitulo IV'!$G$4</c:f>
              <c:strCache>
                <c:ptCount val="1"/>
                <c:pt idx="0">
                  <c:v>Automóviles en circulación  por cada mil habitantes</c:v>
                </c:pt>
              </c:strCache>
            </c:strRef>
          </c:tx>
          <c:spPr>
            <a:ln w="22225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5054268227508394E-2"/>
                  <c:y val="-4.2488868705305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785703103970022E-2"/>
                  <c:y val="-5.8229152566056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063003830039461E-2"/>
                  <c:y val="-8.3156848275249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0342423507460999"/>
                  <c:y val="-3.2349529203364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1217521953311145E-2"/>
                  <c:y val="-7.5762670171623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'cuadro 8'!$B$5:$B$9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'[1]Capitulo IV'!$G$26:$G$30</c:f>
              <c:numCache>
                <c:formatCode>General</c:formatCode>
                <c:ptCount val="5"/>
                <c:pt idx="0">
                  <c:v>215.03550437712184</c:v>
                </c:pt>
                <c:pt idx="1">
                  <c:v>222.58846574672276</c:v>
                </c:pt>
                <c:pt idx="2">
                  <c:v>201.60154241645245</c:v>
                </c:pt>
                <c:pt idx="3">
                  <c:v>206.59629280726776</c:v>
                </c:pt>
                <c:pt idx="4">
                  <c:v>211.44050056882821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2697856"/>
        <c:axId val="1082698400"/>
      </c:lineChart>
      <c:catAx>
        <c:axId val="1082697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859718557142787"/>
              <c:y val="0.88074735811957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082698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2698400"/>
        <c:scaling>
          <c:orientation val="minMax"/>
          <c:max val="23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Automóviles por </a:t>
                </a:r>
              </a:p>
              <a:p>
                <a:pPr>
                  <a:defRPr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 habitantes</a:t>
                </a:r>
              </a:p>
            </c:rich>
          </c:tx>
          <c:layout>
            <c:manualLayout>
              <c:xMode val="edge"/>
              <c:yMode val="edge"/>
              <c:x val="0.13568056096799561"/>
              <c:y val="0.33033810898261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082697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0278" r="0.75000000000000278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215034</xdr:colOff>
      <xdr:row>18</xdr:row>
      <xdr:rowOff>56140</xdr:rowOff>
    </xdr:from>
    <xdr:to>
      <xdr:col>7</xdr:col>
      <xdr:colOff>353940</xdr:colOff>
      <xdr:row>37</xdr:row>
      <xdr:rowOff>115094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88394</xdr:colOff>
      <xdr:row>38</xdr:row>
      <xdr:rowOff>105532</xdr:rowOff>
    </xdr:from>
    <xdr:to>
      <xdr:col>7</xdr:col>
      <xdr:colOff>259844</xdr:colOff>
      <xdr:row>59</xdr:row>
      <xdr:rowOff>17318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OFICINAS_DEPENDIENTES\ESTADISTICAS_AMBIENTALES\Boletin%202018-22\Cuadros%20Resumen\Cuadro%20res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ulo II"/>
      <sheetName val="Capitulo IV"/>
      <sheetName val="Capitulo V"/>
      <sheetName val="Capítulo VI"/>
      <sheetName val="Capítulo VII"/>
      <sheetName val="713-03"/>
    </sheetNames>
    <sheetDataSet>
      <sheetData sheetId="0"/>
      <sheetData sheetId="1">
        <row r="4">
          <cell r="E4" t="str">
            <v xml:space="preserve">Índice de intensidad del flujo vehicular </v>
          </cell>
          <cell r="G4" t="str">
            <v>Automóviles en circulación  por cada mil habitantes</v>
          </cell>
        </row>
        <row r="26">
          <cell r="E26">
            <v>105.78523549959191</v>
          </cell>
          <cell r="G26">
            <v>215.03550437712184</v>
          </cell>
        </row>
        <row r="27">
          <cell r="E27">
            <v>105.63697884820166</v>
          </cell>
          <cell r="G27">
            <v>222.58846574672276</v>
          </cell>
        </row>
        <row r="28">
          <cell r="E28">
            <v>96.809063022491941</v>
          </cell>
          <cell r="G28">
            <v>201.60154241645245</v>
          </cell>
        </row>
        <row r="29">
          <cell r="E29">
            <v>100.33966523760172</v>
          </cell>
          <cell r="G29">
            <v>206.59629280726776</v>
          </cell>
        </row>
        <row r="30">
          <cell r="E30">
            <v>97.767340194683143</v>
          </cell>
          <cell r="G30">
            <v>211.44050056882821</v>
          </cell>
        </row>
      </sheetData>
      <sheetData sheetId="2"/>
      <sheetData sheetId="3">
        <row r="5">
          <cell r="C5" t="str">
            <v>Agua subterránea (en miles de m3)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tabSelected="1" view="pageBreakPreview" topLeftCell="A19" zoomScale="96" zoomScaleNormal="110" zoomScaleSheetLayoutView="96" workbookViewId="0">
      <selection activeCell="J4" sqref="J4"/>
    </sheetView>
  </sheetViews>
  <sheetFormatPr baseColWidth="10" defaultRowHeight="12.75" x14ac:dyDescent="0.2"/>
  <cols>
    <col min="1" max="1" width="1.5703125" customWidth="1"/>
    <col min="2" max="2" width="13.42578125" customWidth="1"/>
    <col min="3" max="5" width="15.7109375" customWidth="1"/>
    <col min="6" max="6" width="17.85546875" customWidth="1"/>
    <col min="7" max="8" width="15.7109375" customWidth="1"/>
  </cols>
  <sheetData>
    <row r="1" spans="2:15" ht="15" customHeight="1" x14ac:dyDescent="0.2">
      <c r="B1" s="25" t="s">
        <v>10</v>
      </c>
      <c r="C1" s="26"/>
      <c r="D1" s="26"/>
      <c r="E1" s="26"/>
      <c r="F1" s="26"/>
      <c r="G1" s="26"/>
      <c r="H1" s="26"/>
    </row>
    <row r="2" spans="2:15" ht="15" customHeight="1" x14ac:dyDescent="0.2">
      <c r="B2" s="26"/>
      <c r="C2" s="26"/>
      <c r="D2" s="26"/>
      <c r="E2" s="26"/>
      <c r="F2" s="26"/>
      <c r="G2" s="26"/>
      <c r="H2" s="26"/>
      <c r="I2" s="24"/>
      <c r="J2" s="24"/>
      <c r="K2" s="24"/>
      <c r="L2" s="24"/>
      <c r="M2" s="24"/>
      <c r="N2" s="24"/>
      <c r="O2" s="24"/>
    </row>
    <row r="3" spans="2:15" ht="6.75" customHeight="1" x14ac:dyDescent="0.2">
      <c r="B3" s="27"/>
      <c r="C3" s="27"/>
      <c r="D3" s="27"/>
      <c r="E3" s="27"/>
      <c r="F3" s="27"/>
      <c r="G3" s="27"/>
      <c r="H3" s="27"/>
    </row>
    <row r="4" spans="2:15" ht="57" customHeight="1" x14ac:dyDescent="0.2">
      <c r="B4" s="21" t="s">
        <v>0</v>
      </c>
      <c r="C4" s="22" t="s">
        <v>1</v>
      </c>
      <c r="D4" s="22" t="s">
        <v>5</v>
      </c>
      <c r="E4" s="22" t="s">
        <v>4</v>
      </c>
      <c r="F4" s="22" t="s">
        <v>8</v>
      </c>
      <c r="G4" s="22" t="s">
        <v>9</v>
      </c>
      <c r="H4" s="22" t="s">
        <v>2</v>
      </c>
      <c r="I4" s="1"/>
    </row>
    <row r="5" spans="2:15" ht="20.25" customHeight="1" x14ac:dyDescent="0.2">
      <c r="B5" s="5">
        <v>2018</v>
      </c>
      <c r="C5" s="10">
        <v>894286</v>
      </c>
      <c r="D5" s="11">
        <v>16525.440000000002</v>
      </c>
      <c r="E5" s="8">
        <f t="shared" ref="E5:E8" si="0">+C5/D5</f>
        <v>54.115714921962734</v>
      </c>
      <c r="F5" s="9">
        <f>+(E5/$E$5)*100</f>
        <v>100</v>
      </c>
      <c r="G5" s="10">
        <f>4158783/1000</f>
        <v>4158.7830000000004</v>
      </c>
      <c r="H5" s="9">
        <f>+C5/G5</f>
        <v>215.03550437712184</v>
      </c>
      <c r="K5" s="19"/>
    </row>
    <row r="6" spans="2:15" ht="20.25" customHeight="1" x14ac:dyDescent="0.2">
      <c r="B6" s="5">
        <v>2019</v>
      </c>
      <c r="C6" s="10">
        <v>939058</v>
      </c>
      <c r="D6" s="11">
        <v>17377.09</v>
      </c>
      <c r="E6" s="8">
        <f t="shared" si="0"/>
        <v>54.040003245652755</v>
      </c>
      <c r="F6" s="9">
        <f t="shared" ref="F6" si="1">+(E6/$E$5)*100</f>
        <v>99.860092994393284</v>
      </c>
      <c r="G6" s="10">
        <f>4218808/1000</f>
        <v>4218.808</v>
      </c>
      <c r="H6" s="9">
        <f>+C6/G6</f>
        <v>222.58846574672276</v>
      </c>
      <c r="I6" s="16"/>
      <c r="J6" s="17"/>
      <c r="K6" s="20"/>
      <c r="L6" s="2"/>
      <c r="M6" s="2"/>
    </row>
    <row r="7" spans="2:15" s="2" customFormat="1" ht="20.25" customHeight="1" x14ac:dyDescent="0.2">
      <c r="B7" s="5">
        <v>2020</v>
      </c>
      <c r="C7" s="10">
        <v>862653</v>
      </c>
      <c r="D7" s="11">
        <v>17418.900000000001</v>
      </c>
      <c r="E7" s="8">
        <f t="shared" si="0"/>
        <v>49.523965347984081</v>
      </c>
      <c r="F7" s="9">
        <f>+(E7/$E$5)*100</f>
        <v>91.514942414416666</v>
      </c>
      <c r="G7" s="10">
        <f>4278500/1000</f>
        <v>4278.5</v>
      </c>
      <c r="H7" s="9">
        <f>+C7/G7</f>
        <v>201.62510225546336</v>
      </c>
      <c r="K7" s="20"/>
    </row>
    <row r="8" spans="2:15" s="2" customFormat="1" ht="20.25" customHeight="1" x14ac:dyDescent="0.2">
      <c r="B8" s="5">
        <v>2021</v>
      </c>
      <c r="C8" s="10">
        <v>896092</v>
      </c>
      <c r="D8" s="11">
        <v>17457.39</v>
      </c>
      <c r="E8" s="8">
        <f t="shared" si="0"/>
        <v>51.330238941789126</v>
      </c>
      <c r="F8" s="9">
        <f>+(E8/$E$5)*100</f>
        <v>94.852741049082709</v>
      </c>
      <c r="G8" s="10">
        <v>4337</v>
      </c>
      <c r="H8" s="9">
        <f>+C8/G8</f>
        <v>206.61563292598569</v>
      </c>
      <c r="J8" s="7"/>
      <c r="K8" s="20"/>
    </row>
    <row r="9" spans="2:15" s="2" customFormat="1" ht="20.25" customHeight="1" x14ac:dyDescent="0.2">
      <c r="B9" s="5">
        <v>2022</v>
      </c>
      <c r="C9" s="10">
        <v>929281</v>
      </c>
      <c r="D9" s="11">
        <v>17564.259999999998</v>
      </c>
      <c r="E9" s="8">
        <f t="shared" ref="E9" si="2">+C9/D9</f>
        <v>52.907495106540217</v>
      </c>
      <c r="F9" s="9">
        <f>+(E9/$E$5)*100</f>
        <v>97.767340194683143</v>
      </c>
      <c r="G9" s="10">
        <v>4395</v>
      </c>
      <c r="H9" s="9">
        <f>+C9/G9</f>
        <v>211.44050056882821</v>
      </c>
    </row>
    <row r="10" spans="2:15" ht="12" customHeight="1" x14ac:dyDescent="0.2">
      <c r="B10" s="12"/>
      <c r="C10" s="13"/>
      <c r="D10" s="13"/>
      <c r="E10" s="13"/>
      <c r="F10" s="14"/>
      <c r="G10" s="13"/>
      <c r="H10" s="15"/>
      <c r="K10" s="2"/>
    </row>
    <row r="11" spans="2:15" ht="9" customHeight="1" x14ac:dyDescent="0.2">
      <c r="C11" s="3"/>
      <c r="D11" s="3"/>
      <c r="E11" s="3"/>
      <c r="F11" s="3"/>
      <c r="G11" s="3"/>
      <c r="H11" s="3"/>
    </row>
    <row r="12" spans="2:15" s="4" customFormat="1" ht="15" customHeight="1" x14ac:dyDescent="0.2">
      <c r="B12" s="4" t="s">
        <v>6</v>
      </c>
      <c r="C12" s="6"/>
      <c r="D12" s="6"/>
      <c r="E12" s="6"/>
      <c r="F12" s="6"/>
      <c r="G12" s="6"/>
      <c r="H12" s="6"/>
    </row>
    <row r="13" spans="2:15" s="4" customFormat="1" ht="15" customHeight="1" x14ac:dyDescent="0.2">
      <c r="B13" s="4" t="s">
        <v>11</v>
      </c>
      <c r="C13" s="6"/>
      <c r="D13" s="6"/>
      <c r="E13" s="6"/>
      <c r="F13" s="6"/>
      <c r="G13" s="6"/>
      <c r="H13" s="6"/>
    </row>
    <row r="14" spans="2:15" s="4" customFormat="1" ht="15" customHeight="1" x14ac:dyDescent="0.2">
      <c r="B14" s="4" t="s">
        <v>14</v>
      </c>
      <c r="C14" s="6"/>
      <c r="D14" s="6"/>
      <c r="E14" s="6"/>
      <c r="F14" s="6"/>
      <c r="G14" s="6"/>
      <c r="H14" s="6"/>
    </row>
    <row r="15" spans="2:15" s="4" customFormat="1" ht="15" customHeight="1" x14ac:dyDescent="0.2">
      <c r="B15" s="23" t="s">
        <v>13</v>
      </c>
      <c r="C15" s="6"/>
      <c r="D15" s="6"/>
      <c r="E15" s="6"/>
      <c r="F15" s="6"/>
      <c r="G15" s="6"/>
      <c r="H15" s="6"/>
    </row>
    <row r="16" spans="2:15" s="4" customFormat="1" ht="15" customHeight="1" x14ac:dyDescent="0.2">
      <c r="B16" s="18" t="s">
        <v>7</v>
      </c>
      <c r="C16" s="6"/>
      <c r="D16" s="6"/>
      <c r="E16" s="6"/>
      <c r="F16" s="6"/>
      <c r="G16" s="6"/>
      <c r="H16" s="6"/>
    </row>
    <row r="17" spans="2:8" s="4" customFormat="1" ht="15" customHeight="1" x14ac:dyDescent="0.2">
      <c r="B17" s="18" t="s">
        <v>12</v>
      </c>
    </row>
    <row r="18" spans="2:8" s="4" customFormat="1" ht="15" customHeight="1" x14ac:dyDescent="0.2">
      <c r="B18" s="18"/>
    </row>
    <row r="22" spans="2:8" x14ac:dyDescent="0.2">
      <c r="H22" t="s">
        <v>3</v>
      </c>
    </row>
  </sheetData>
  <mergeCells count="2">
    <mergeCell ref="B1:H3"/>
    <mergeCell ref="I2:O2"/>
  </mergeCells>
  <pageMargins left="1" right="0.5" top="1" bottom="0.5" header="0" footer="0"/>
  <pageSetup paperSize="119" scale="75" orientation="portrait" r:id="rId1"/>
  <headerFooter>
    <oddFooter xml:space="preserve">&amp;C
</oddFoot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8</vt:lpstr>
      <vt:lpstr>'cuadro 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ZOQUIROZ@contraloria.gob.pa</dc:creator>
  <cp:lastModifiedBy>Emmy de Flores</cp:lastModifiedBy>
  <cp:lastPrinted>2025-09-10T16:38:10Z</cp:lastPrinted>
  <dcterms:created xsi:type="dcterms:W3CDTF">2018-04-06T19:04:23Z</dcterms:created>
  <dcterms:modified xsi:type="dcterms:W3CDTF">2025-09-10T16:39:04Z</dcterms:modified>
</cp:coreProperties>
</file>