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OFICINAS_DEPENDIENTES\ESTADISTICAS_AMBIENTALES\Boletin 2018-22\C-CAPÍTULO III ASENTAMIENTOS HUMANOS (5-7)\"/>
    </mc:Choice>
  </mc:AlternateContent>
  <bookViews>
    <workbookView xWindow="0" yWindow="0" windowWidth="12900" windowHeight="11550"/>
  </bookViews>
  <sheets>
    <sheet name=" 7" sheetId="5" r:id="rId1"/>
  </sheets>
  <definedNames>
    <definedName name="_xlnm._FilterDatabase" localSheetId="0" hidden="1">' 7'!$B$9:$K$277</definedName>
    <definedName name="_xlnm.Print_Area" localSheetId="0">' 7'!$B$1:$J$281</definedName>
    <definedName name="_xlnm.Print_Titles" localSheetId="0">' 7'!$1:$7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7" i="5" l="1"/>
  <c r="C196" i="5"/>
  <c r="J195" i="5"/>
  <c r="C198" i="5"/>
  <c r="E195" i="5"/>
  <c r="C195" i="5" l="1"/>
  <c r="I243" i="5"/>
  <c r="I272" i="5" l="1"/>
  <c r="C246" i="5" l="1"/>
  <c r="J183" i="5" l="1"/>
  <c r="G183" i="5"/>
  <c r="F183" i="5"/>
  <c r="E183" i="5"/>
  <c r="C182" i="5"/>
  <c r="I216" i="5"/>
  <c r="J218" i="5"/>
  <c r="I218" i="5"/>
  <c r="F218" i="5"/>
  <c r="E218" i="5"/>
  <c r="C223" i="5"/>
  <c r="C222" i="5"/>
  <c r="C221" i="5"/>
  <c r="C220" i="5"/>
  <c r="C217" i="5"/>
  <c r="C216" i="5" s="1"/>
  <c r="C215" i="5"/>
  <c r="C214" i="5"/>
  <c r="C212" i="5"/>
  <c r="C211" i="5" s="1"/>
  <c r="C210" i="5"/>
  <c r="C209" i="5"/>
  <c r="C208" i="5"/>
  <c r="C207" i="5"/>
  <c r="C206" i="5"/>
  <c r="C205" i="5"/>
  <c r="C201" i="5"/>
  <c r="C194" i="5"/>
  <c r="C193" i="5"/>
  <c r="C192" i="5"/>
  <c r="C191" i="5"/>
  <c r="C189" i="5"/>
  <c r="C188" i="5"/>
  <c r="C187" i="5"/>
  <c r="C186" i="5"/>
  <c r="C184" i="5"/>
  <c r="C181" i="5"/>
  <c r="C179" i="5"/>
  <c r="C178" i="5" s="1"/>
  <c r="C177" i="5"/>
  <c r="C176" i="5"/>
  <c r="C175" i="5"/>
  <c r="C174" i="5"/>
  <c r="C173" i="5"/>
  <c r="C172" i="5"/>
  <c r="J213" i="5"/>
  <c r="G213" i="5"/>
  <c r="F213" i="5"/>
  <c r="J211" i="5"/>
  <c r="G211" i="5"/>
  <c r="F211" i="5"/>
  <c r="J203" i="5"/>
  <c r="I203" i="5"/>
  <c r="G203" i="5"/>
  <c r="F203" i="5"/>
  <c r="E203" i="5"/>
  <c r="J200" i="5"/>
  <c r="G200" i="5"/>
  <c r="F200" i="5"/>
  <c r="I195" i="5"/>
  <c r="G195" i="5"/>
  <c r="J190" i="5"/>
  <c r="I190" i="5"/>
  <c r="G190" i="5"/>
  <c r="E190" i="5"/>
  <c r="F190" i="5"/>
  <c r="J180" i="5"/>
  <c r="G180" i="5"/>
  <c r="F180" i="5"/>
  <c r="J178" i="5"/>
  <c r="F178" i="5"/>
  <c r="J170" i="5"/>
  <c r="I170" i="5"/>
  <c r="G170" i="5"/>
  <c r="D170" i="5"/>
  <c r="D169" i="5" s="1"/>
  <c r="E170" i="5"/>
  <c r="F170" i="5"/>
  <c r="C180" i="5" l="1"/>
  <c r="C213" i="5"/>
  <c r="C218" i="5"/>
  <c r="I169" i="5"/>
  <c r="C183" i="5"/>
  <c r="C190" i="5"/>
  <c r="E169" i="5"/>
  <c r="C203" i="5"/>
  <c r="J169" i="5"/>
  <c r="G169" i="5"/>
  <c r="F169" i="5"/>
  <c r="C277" i="5" l="1"/>
  <c r="C275" i="5"/>
  <c r="C276" i="5"/>
  <c r="C273" i="5"/>
  <c r="C272" i="5" s="1"/>
  <c r="C271" i="5"/>
  <c r="C270" i="5"/>
  <c r="C268" i="5"/>
  <c r="C267" i="5"/>
  <c r="C266" i="5" s="1"/>
  <c r="C265" i="5"/>
  <c r="C264" i="5"/>
  <c r="C263" i="5"/>
  <c r="C261" i="5"/>
  <c r="C260" i="5"/>
  <c r="C259" i="5"/>
  <c r="C256" i="5"/>
  <c r="C255" i="5"/>
  <c r="C254" i="5"/>
  <c r="C252" i="5"/>
  <c r="C251" i="5"/>
  <c r="C250" i="5"/>
  <c r="C249" i="5"/>
  <c r="C245" i="5"/>
  <c r="C244" i="5"/>
  <c r="C242" i="5"/>
  <c r="C241" i="5" s="1"/>
  <c r="C240" i="5"/>
  <c r="C239" i="5"/>
  <c r="C238" i="5"/>
  <c r="C236" i="5"/>
  <c r="C234" i="5"/>
  <c r="C233" i="5"/>
  <c r="C232" i="5"/>
  <c r="C231" i="5"/>
  <c r="C229" i="5"/>
  <c r="C228" i="5"/>
  <c r="C226" i="5"/>
  <c r="E247" i="5"/>
  <c r="I274" i="5"/>
  <c r="G266" i="5"/>
  <c r="E266" i="5"/>
  <c r="E253" i="5"/>
  <c r="I230" i="5"/>
  <c r="E230" i="5"/>
  <c r="E225" i="5"/>
  <c r="F225" i="5"/>
  <c r="I224" i="5" l="1"/>
  <c r="C225" i="5"/>
  <c r="C230" i="5"/>
  <c r="C247" i="5"/>
  <c r="C253" i="5"/>
  <c r="C243" i="5"/>
  <c r="C257" i="5"/>
  <c r="C269" i="5"/>
  <c r="C235" i="5"/>
  <c r="D10" i="5"/>
  <c r="F10" i="5"/>
  <c r="E14" i="5"/>
  <c r="F14" i="5"/>
  <c r="J14" i="5"/>
  <c r="C16" i="5"/>
  <c r="C18" i="5"/>
  <c r="C19" i="5"/>
  <c r="D20" i="5"/>
  <c r="E20" i="5"/>
  <c r="F20" i="5"/>
  <c r="C21" i="5"/>
  <c r="C23" i="5"/>
  <c r="C24" i="5"/>
  <c r="D25" i="5"/>
  <c r="E25" i="5"/>
  <c r="C27" i="5"/>
  <c r="C28" i="5"/>
  <c r="G31" i="5"/>
  <c r="J31" i="5"/>
  <c r="C32" i="5"/>
  <c r="C34" i="5"/>
  <c r="D35" i="5"/>
  <c r="E35" i="5"/>
  <c r="F35" i="5"/>
  <c r="G35" i="5"/>
  <c r="J35" i="5"/>
  <c r="C37" i="5"/>
  <c r="C39" i="5"/>
  <c r="C40" i="5"/>
  <c r="C42" i="5"/>
  <c r="C43" i="5"/>
  <c r="C44" i="5"/>
  <c r="C45" i="5"/>
  <c r="F46" i="5"/>
  <c r="C48" i="5"/>
  <c r="C49" i="5"/>
  <c r="C51" i="5"/>
  <c r="D52" i="5"/>
  <c r="E52" i="5"/>
  <c r="F52" i="5"/>
  <c r="G52" i="5"/>
  <c r="J52" i="5"/>
  <c r="C53" i="5"/>
  <c r="C55" i="5"/>
  <c r="C56" i="5"/>
  <c r="C58" i="5"/>
  <c r="D59" i="5"/>
  <c r="C60" i="5"/>
  <c r="C59" i="5" s="1"/>
  <c r="D62" i="5"/>
  <c r="E62" i="5"/>
  <c r="F62" i="5"/>
  <c r="C64" i="5"/>
  <c r="C65" i="5"/>
  <c r="C66" i="5"/>
  <c r="D67" i="5"/>
  <c r="F67" i="5"/>
  <c r="I67" i="5"/>
  <c r="J67" i="5"/>
  <c r="C68" i="5"/>
  <c r="C69" i="5"/>
  <c r="C70" i="5"/>
  <c r="C71" i="5"/>
  <c r="C72" i="5"/>
  <c r="C73" i="5"/>
  <c r="C74" i="5"/>
  <c r="D75" i="5"/>
  <c r="E75" i="5"/>
  <c r="F75" i="5"/>
  <c r="J75" i="5"/>
  <c r="C76" i="5"/>
  <c r="C77" i="5"/>
  <c r="C79" i="5"/>
  <c r="E80" i="5"/>
  <c r="F80" i="5"/>
  <c r="J80" i="5"/>
  <c r="C81" i="5"/>
  <c r="C82" i="5"/>
  <c r="C83" i="5"/>
  <c r="C85" i="5"/>
  <c r="D88" i="5"/>
  <c r="J88" i="5"/>
  <c r="C89" i="5"/>
  <c r="C91" i="5"/>
  <c r="C93" i="5"/>
  <c r="C94" i="5"/>
  <c r="E95" i="5"/>
  <c r="G95" i="5"/>
  <c r="C96" i="5"/>
  <c r="C97" i="5"/>
  <c r="E98" i="5"/>
  <c r="F98" i="5"/>
  <c r="G98" i="5"/>
  <c r="I98" i="5"/>
  <c r="J98" i="5"/>
  <c r="C99" i="5"/>
  <c r="C101" i="5"/>
  <c r="C103" i="5"/>
  <c r="C104" i="5"/>
  <c r="C105" i="5"/>
  <c r="C107" i="5"/>
  <c r="C108" i="5"/>
  <c r="D110" i="5"/>
  <c r="E110" i="5"/>
  <c r="F110" i="5"/>
  <c r="C111" i="5"/>
  <c r="C113" i="5"/>
  <c r="C114" i="5"/>
  <c r="D115" i="5"/>
  <c r="J115" i="5"/>
  <c r="C117" i="5"/>
  <c r="C118" i="5"/>
  <c r="E120" i="5"/>
  <c r="F120" i="5"/>
  <c r="G120" i="5"/>
  <c r="C122" i="5"/>
  <c r="C123" i="5"/>
  <c r="F124" i="5"/>
  <c r="G124" i="5"/>
  <c r="J124" i="5"/>
  <c r="C126" i="5"/>
  <c r="C127" i="5"/>
  <c r="E128" i="5"/>
  <c r="J128" i="5"/>
  <c r="C130" i="5"/>
  <c r="C131" i="5"/>
  <c r="E132" i="5"/>
  <c r="J132" i="5"/>
  <c r="C133" i="5"/>
  <c r="C135" i="5"/>
  <c r="C136" i="5"/>
  <c r="J137" i="5"/>
  <c r="C138" i="5"/>
  <c r="C137" i="5" s="1"/>
  <c r="E139" i="5"/>
  <c r="F139" i="5"/>
  <c r="G139" i="5"/>
  <c r="J139" i="5"/>
  <c r="C140" i="5"/>
  <c r="C141" i="5"/>
  <c r="C143" i="5"/>
  <c r="C144" i="5"/>
  <c r="E145" i="5"/>
  <c r="G145" i="5"/>
  <c r="I145" i="5"/>
  <c r="I119" i="5" s="1"/>
  <c r="J145" i="5"/>
  <c r="C146" i="5"/>
  <c r="C148" i="5"/>
  <c r="C149" i="5"/>
  <c r="C150" i="5"/>
  <c r="E151" i="5"/>
  <c r="G151" i="5"/>
  <c r="J151" i="5"/>
  <c r="C152" i="5"/>
  <c r="C154" i="5"/>
  <c r="C156" i="5"/>
  <c r="C157" i="5"/>
  <c r="E158" i="5"/>
  <c r="F158" i="5"/>
  <c r="C160" i="5"/>
  <c r="C161" i="5"/>
  <c r="E162" i="5"/>
  <c r="J162" i="5"/>
  <c r="C163" i="5"/>
  <c r="C164" i="5"/>
  <c r="E165" i="5"/>
  <c r="J165" i="5"/>
  <c r="C167" i="5"/>
  <c r="C168" i="5"/>
  <c r="C202" i="5"/>
  <c r="C200" i="5" s="1"/>
  <c r="G225" i="5"/>
  <c r="J225" i="5"/>
  <c r="F230" i="5"/>
  <c r="G230" i="5"/>
  <c r="J230" i="5"/>
  <c r="E235" i="5"/>
  <c r="F235" i="5"/>
  <c r="G235" i="5"/>
  <c r="J235" i="5"/>
  <c r="J241" i="5"/>
  <c r="E243" i="5"/>
  <c r="F243" i="5"/>
  <c r="J243" i="5"/>
  <c r="F247" i="5"/>
  <c r="J247" i="5"/>
  <c r="F253" i="5"/>
  <c r="G253" i="5"/>
  <c r="J253" i="5"/>
  <c r="E257" i="5"/>
  <c r="F257" i="5"/>
  <c r="J257" i="5"/>
  <c r="F266" i="5"/>
  <c r="J266" i="5"/>
  <c r="G269" i="5"/>
  <c r="J269" i="5"/>
  <c r="E272" i="5"/>
  <c r="F274" i="5"/>
  <c r="J274" i="5"/>
  <c r="C115" i="5" l="1"/>
  <c r="E224" i="5"/>
  <c r="J224" i="5"/>
  <c r="C80" i="5"/>
  <c r="C31" i="5"/>
  <c r="C20" i="5"/>
  <c r="E61" i="5"/>
  <c r="C132" i="5"/>
  <c r="F224" i="5"/>
  <c r="C165" i="5"/>
  <c r="C158" i="5"/>
  <c r="G61" i="5"/>
  <c r="C75" i="5"/>
  <c r="C162" i="5"/>
  <c r="C67" i="5"/>
  <c r="C62" i="5"/>
  <c r="D9" i="5"/>
  <c r="E119" i="5"/>
  <c r="F9" i="5"/>
  <c r="E9" i="5"/>
  <c r="J119" i="5"/>
  <c r="C98" i="5"/>
  <c r="C145" i="5"/>
  <c r="C25" i="5"/>
  <c r="C139" i="5"/>
  <c r="C128" i="5"/>
  <c r="G119" i="5"/>
  <c r="J61" i="5"/>
  <c r="C151" i="5"/>
  <c r="F119" i="5"/>
  <c r="C110" i="5"/>
  <c r="I61" i="5"/>
  <c r="D61" i="5"/>
  <c r="C52" i="5"/>
  <c r="C46" i="5"/>
  <c r="C35" i="5"/>
  <c r="C120" i="5"/>
  <c r="C88" i="5"/>
  <c r="F61" i="5"/>
  <c r="G224" i="5"/>
  <c r="C124" i="5"/>
  <c r="C95" i="5"/>
  <c r="G9" i="5"/>
  <c r="J9" i="5"/>
  <c r="C10" i="5"/>
  <c r="C61" i="5" l="1"/>
  <c r="C119" i="5"/>
  <c r="C9" i="5"/>
  <c r="C274" i="5" l="1"/>
  <c r="C224" i="5" s="1"/>
  <c r="C170" i="5" l="1"/>
  <c r="C169" i="5" s="1"/>
</calcChain>
</file>

<file path=xl/sharedStrings.xml><?xml version="1.0" encoding="utf-8"?>
<sst xmlns="http://schemas.openxmlformats.org/spreadsheetml/2006/main" count="1397" uniqueCount="73">
  <si>
    <t>Total</t>
  </si>
  <si>
    <t>Recurso afectado</t>
  </si>
  <si>
    <t>Forestal y
áreas 
protegidas</t>
  </si>
  <si>
    <t>Agua</t>
  </si>
  <si>
    <t>Suelo</t>
  </si>
  <si>
    <t>Atmósfera</t>
  </si>
  <si>
    <t>Asenta-
mientos
humanos</t>
  </si>
  <si>
    <t>Fauna y
flora</t>
  </si>
  <si>
    <t>-</t>
  </si>
  <si>
    <t>Inundaciones</t>
  </si>
  <si>
    <t xml:space="preserve">Deslizamiento/Deslave de tierra </t>
  </si>
  <si>
    <t>Tala</t>
  </si>
  <si>
    <t>Incendio de masa vegetal</t>
  </si>
  <si>
    <t xml:space="preserve">Derrame de aguas servidas </t>
  </si>
  <si>
    <t xml:space="preserve">Tormenta tropical </t>
  </si>
  <si>
    <t>Quema de llantas</t>
  </si>
  <si>
    <t>Incendios en vertederos</t>
  </si>
  <si>
    <t xml:space="preserve"> </t>
  </si>
  <si>
    <t>- Cantidad nula o cero.</t>
  </si>
  <si>
    <t>(P) Cifras preliminares.</t>
  </si>
  <si>
    <t>2022 (P)</t>
  </si>
  <si>
    <t xml:space="preserve">   Inundaciones</t>
  </si>
  <si>
    <t xml:space="preserve">   Incendio de masa vegetal</t>
  </si>
  <si>
    <t>Comarca Ngäbe Buglé</t>
  </si>
  <si>
    <t>Comarca Emberá - Wounaan</t>
  </si>
  <si>
    <t xml:space="preserve">   Incendios en vertederos</t>
  </si>
  <si>
    <t>Veraguas</t>
  </si>
  <si>
    <t>Panamá Oeste</t>
  </si>
  <si>
    <t xml:space="preserve">   potencialmente peligrosas</t>
  </si>
  <si>
    <t xml:space="preserve">Derrames y/o fugas de otras sustacias </t>
  </si>
  <si>
    <t xml:space="preserve">   Derrame de sustancia desconocida</t>
  </si>
  <si>
    <t xml:space="preserve">   y/o residuales</t>
  </si>
  <si>
    <t xml:space="preserve">   Derrame agua de lastre/aguas servidas </t>
  </si>
  <si>
    <t>Panamá</t>
  </si>
  <si>
    <t>Costas y 
lecho marino</t>
  </si>
  <si>
    <t>Provincia, comarca indígena
y daño reportado</t>
  </si>
  <si>
    <t>Los Santos</t>
  </si>
  <si>
    <t>Herrera</t>
  </si>
  <si>
    <t>Darién</t>
  </si>
  <si>
    <t>Chiriquí</t>
  </si>
  <si>
    <t>Colón</t>
  </si>
  <si>
    <t>Coclé</t>
  </si>
  <si>
    <t>Bocas de Toro</t>
  </si>
  <si>
    <t xml:space="preserve">   Deslizamiento de tierra</t>
  </si>
  <si>
    <t xml:space="preserve">    carburos</t>
  </si>
  <si>
    <t xml:space="preserve">   Contaminación por derrame de hidro-</t>
  </si>
  <si>
    <t xml:space="preserve">   Incendios de masa vegetal</t>
  </si>
  <si>
    <t xml:space="preserve">   Incendios en vertederos </t>
  </si>
  <si>
    <t>Derrames y/o fugas de otras sustacias potencialmente peligrosas</t>
  </si>
  <si>
    <t>Derrame y/o fugas de otras sustacias potencialmente peligrosas</t>
  </si>
  <si>
    <t>Bocas del Toro</t>
  </si>
  <si>
    <t xml:space="preserve">                 Cuadro 7.   DAÑOS AL AMBIENTE EN LA REPÚBLICA POR RECURSO AFECTADO, SEGÚN PROVINCIA, 
COMARCA INDÍGENA Y DAÑO REPORTADO: AÑOS 2018-22</t>
  </si>
  <si>
    <t xml:space="preserve">   Incendios</t>
  </si>
  <si>
    <t xml:space="preserve">    cos varios</t>
  </si>
  <si>
    <t xml:space="preserve">   Contaminación por productos quími-</t>
  </si>
  <si>
    <t xml:space="preserve">   Contaminación por aguas residuales</t>
  </si>
  <si>
    <t xml:space="preserve">   Contaminación por derrame de hidro-
    carburos</t>
  </si>
  <si>
    <t>Contaminación por derrame de hidro-
    carburos</t>
  </si>
  <si>
    <t xml:space="preserve">   Contaminación por derrame de hidro-
    </t>
  </si>
  <si>
    <t xml:space="preserve"> Mortandad de peces</t>
  </si>
  <si>
    <t xml:space="preserve">    lidos</t>
  </si>
  <si>
    <t xml:space="preserve">   Manejo inadecuado de desechos só-</t>
  </si>
  <si>
    <t xml:space="preserve">   Movimiento de tierra</t>
  </si>
  <si>
    <t xml:space="preserve">   Contaminación por agroquímicos</t>
  </si>
  <si>
    <t>Derrames de hidrocarburos</t>
  </si>
  <si>
    <t xml:space="preserve">   Derrames de hidrocarburos</t>
  </si>
  <si>
    <t>Fuente: Dirección de Protección de la Calidad Ambiental. Ministerio de Ambiente (MiAmbiente).</t>
  </si>
  <si>
    <t>2019:(Continuación)</t>
  </si>
  <si>
    <t xml:space="preserve"> Posición ilegal de madera</t>
  </si>
  <si>
    <t xml:space="preserve"> Retención ilegal de fauna</t>
  </si>
  <si>
    <t>2021: (Continuación)</t>
  </si>
  <si>
    <t xml:space="preserve">  Incendios de masa vegetal</t>
  </si>
  <si>
    <t xml:space="preserve">   Deslizamiento/Deslave de tierra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</si>
</sst>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b/>
      <sz val="13"/>
      <color theme="0"/>
      <name val="Arial"/>
      <family val="2"/>
    </font>
    <font>
      <b/>
      <sz val="13"/>
      <name val="Arial"/>
      <family val="2"/>
    </font>
    <font>
      <sz val="10"/>
      <color theme="0"/>
      <name val="Arial"/>
      <family val="2"/>
    </font>
    <font>
      <sz val="10"/>
      <name val="Arial"/>
      <family val="2"/>
    </font>
    <font>
      <b/>
      <sz val="10"/>
      <color theme="0"/>
      <name val="Arial"/>
      <family val="2"/>
    </font>
    <font>
      <sz val="10"/>
      <color theme="1"/>
      <name val="Arial"/>
      <family val="2"/>
    </font>
    <font>
      <b/>
      <sz val="10"/>
      <color theme="1"/>
      <name val="Arial"/>
      <family val="2"/>
    </font>
    <font>
      <sz val="10"/>
      <name val="Arial"/>
      <family val="2"/>
    </font>
  </fonts>
  <fills count="3">
    <fill>
      <patternFill patternType="none"/>
    </fill>
    <fill>
      <patternFill patternType="gray125"/>
    </fill>
    <fill>
      <patternFill patternType="solid">
        <fgColor rgb="FF0F243E"/>
        <bgColor indexed="64"/>
      </patternFill>
    </fill>
  </fills>
  <borders count="14">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theme="0"/>
      </left>
      <right/>
      <top/>
      <bottom/>
      <diagonal/>
    </border>
    <border>
      <left style="thin">
        <color theme="0"/>
      </left>
      <right/>
      <top/>
      <bottom style="thin">
        <color indexed="64"/>
      </bottom>
      <diagonal/>
    </border>
    <border>
      <left/>
      <right/>
      <top style="thin">
        <color indexed="64"/>
      </top>
      <bottom style="thin">
        <color theme="0"/>
      </bottom>
      <diagonal/>
    </border>
    <border>
      <left style="thin">
        <color theme="0"/>
      </left>
      <right/>
      <top style="thin">
        <color indexed="64"/>
      </top>
      <bottom style="thin">
        <color theme="0"/>
      </bottom>
      <diagonal/>
    </border>
    <border>
      <left style="thin">
        <color theme="0"/>
      </left>
      <right/>
      <top style="thin">
        <color indexed="64"/>
      </top>
      <bottom/>
      <diagonal/>
    </border>
    <border>
      <left style="thin">
        <color theme="0"/>
      </left>
      <right/>
      <top style="thin">
        <color theme="0"/>
      </top>
      <bottom/>
      <diagonal/>
    </border>
  </borders>
  <cellStyleXfs count="2">
    <xf numFmtId="0" fontId="0" fillId="0" borderId="0"/>
    <xf numFmtId="0" fontId="9" fillId="0" borderId="0"/>
  </cellStyleXfs>
  <cellXfs count="126">
    <xf numFmtId="0" fontId="0" fillId="0" borderId="0" xfId="0"/>
    <xf numFmtId="0" fontId="1" fillId="0" borderId="2" xfId="0" applyFont="1" applyFill="1" applyBorder="1"/>
    <xf numFmtId="0" fontId="5" fillId="0" borderId="0" xfId="0" applyFont="1" applyFill="1" applyBorder="1"/>
    <xf numFmtId="0" fontId="1" fillId="0" borderId="3" xfId="0" applyFont="1" applyFill="1" applyBorder="1" applyAlignment="1">
      <alignment horizontal="right"/>
    </xf>
    <xf numFmtId="0" fontId="5" fillId="0" borderId="2" xfId="0" applyFont="1" applyFill="1" applyBorder="1"/>
    <xf numFmtId="0" fontId="1" fillId="0" borderId="2" xfId="0" applyFont="1" applyFill="1" applyBorder="1" applyAlignment="1">
      <alignment horizontal="right"/>
    </xf>
    <xf numFmtId="0" fontId="4" fillId="0" borderId="0" xfId="0" applyFont="1" applyFill="1"/>
    <xf numFmtId="0" fontId="0" fillId="0" borderId="0" xfId="0" applyFill="1"/>
    <xf numFmtId="0" fontId="5" fillId="0" borderId="2" xfId="0" applyFont="1" applyFill="1" applyBorder="1" applyAlignment="1">
      <alignment horizontal="right"/>
    </xf>
    <xf numFmtId="0" fontId="5" fillId="0" borderId="0" xfId="0" applyFont="1" applyFill="1" applyBorder="1" applyAlignment="1">
      <alignment horizontal="left" indent="1"/>
    </xf>
    <xf numFmtId="0" fontId="5" fillId="0" borderId="3" xfId="0" applyFont="1" applyFill="1" applyBorder="1" applyAlignment="1">
      <alignment horizontal="right"/>
    </xf>
    <xf numFmtId="0" fontId="9" fillId="0" borderId="0" xfId="1"/>
    <xf numFmtId="0" fontId="4" fillId="0" borderId="0" xfId="1" applyFont="1"/>
    <xf numFmtId="0" fontId="9" fillId="0" borderId="0" xfId="1" applyBorder="1"/>
    <xf numFmtId="0" fontId="9" fillId="0" borderId="0" xfId="1" applyFill="1"/>
    <xf numFmtId="0" fontId="4" fillId="0" borderId="0" xfId="1" applyFont="1" applyFill="1"/>
    <xf numFmtId="0" fontId="5" fillId="0" borderId="0" xfId="1" applyFont="1" applyFill="1" applyBorder="1" applyAlignment="1">
      <alignment horizontal="right"/>
    </xf>
    <xf numFmtId="0" fontId="5" fillId="0" borderId="0" xfId="1" applyFont="1" applyFill="1" applyBorder="1"/>
    <xf numFmtId="0" fontId="5" fillId="0" borderId="0" xfId="1" applyFont="1" applyFill="1" applyBorder="1" applyAlignment="1">
      <alignment horizontal="left" indent="1"/>
    </xf>
    <xf numFmtId="0" fontId="5" fillId="0" borderId="0" xfId="1" applyFont="1" applyBorder="1" applyAlignment="1">
      <alignment horizontal="left"/>
    </xf>
    <xf numFmtId="0" fontId="9" fillId="0" borderId="0" xfId="1" applyFill="1" applyBorder="1"/>
    <xf numFmtId="49" fontId="5" fillId="0" borderId="0" xfId="1" applyNumberFormat="1" applyFont="1" applyFill="1" applyAlignment="1"/>
    <xf numFmtId="0" fontId="5" fillId="0" borderId="5" xfId="1" applyFont="1" applyFill="1" applyBorder="1" applyAlignment="1">
      <alignment horizontal="right"/>
    </xf>
    <xf numFmtId="0" fontId="5" fillId="0" borderId="4" xfId="1" applyFont="1" applyFill="1" applyBorder="1"/>
    <xf numFmtId="0" fontId="5" fillId="0" borderId="6" xfId="1" applyFont="1" applyFill="1" applyBorder="1" applyAlignment="1"/>
    <xf numFmtId="0" fontId="5" fillId="0" borderId="3" xfId="1" applyFont="1" applyFill="1" applyBorder="1" applyAlignment="1">
      <alignment horizontal="right"/>
    </xf>
    <xf numFmtId="0" fontId="5" fillId="0" borderId="2" xfId="1" applyFont="1" applyFill="1" applyBorder="1"/>
    <xf numFmtId="0" fontId="5" fillId="0" borderId="0" xfId="1" applyFont="1" applyFill="1" applyBorder="1" applyAlignment="1"/>
    <xf numFmtId="0" fontId="5" fillId="0" borderId="2" xfId="1" applyFont="1" applyFill="1" applyBorder="1" applyAlignment="1">
      <alignment horizontal="right"/>
    </xf>
    <xf numFmtId="0" fontId="8" fillId="0" borderId="3" xfId="1" applyFont="1" applyFill="1" applyBorder="1" applyAlignment="1">
      <alignment horizontal="right"/>
    </xf>
    <xf numFmtId="0" fontId="1" fillId="0" borderId="3" xfId="1" applyFont="1" applyFill="1" applyBorder="1" applyAlignment="1">
      <alignment horizontal="right"/>
    </xf>
    <xf numFmtId="0" fontId="8" fillId="0" borderId="2" xfId="1" applyFont="1" applyFill="1" applyBorder="1" applyAlignment="1">
      <alignment horizontal="right"/>
    </xf>
    <xf numFmtId="0" fontId="1" fillId="0" borderId="2" xfId="1" applyFont="1" applyFill="1" applyBorder="1" applyAlignment="1">
      <alignment horizontal="right"/>
    </xf>
    <xf numFmtId="0" fontId="7" fillId="0" borderId="2" xfId="1" applyFont="1" applyFill="1" applyBorder="1"/>
    <xf numFmtId="0" fontId="9" fillId="0" borderId="2" xfId="1" applyFill="1" applyBorder="1"/>
    <xf numFmtId="0" fontId="9" fillId="0" borderId="2" xfId="1" applyBorder="1"/>
    <xf numFmtId="0" fontId="1" fillId="0" borderId="0" xfId="1" applyFont="1" applyFill="1"/>
    <xf numFmtId="0" fontId="1" fillId="0" borderId="2" xfId="1" applyFont="1" applyFill="1" applyBorder="1"/>
    <xf numFmtId="0" fontId="5" fillId="0" borderId="0" xfId="1" applyFont="1" applyFill="1"/>
    <xf numFmtId="0" fontId="1" fillId="0" borderId="0" xfId="1" applyFont="1" applyFill="1" applyBorder="1" applyAlignment="1">
      <alignment horizontal="right"/>
    </xf>
    <xf numFmtId="0" fontId="9" fillId="0" borderId="3" xfId="1" applyFill="1" applyBorder="1"/>
    <xf numFmtId="0" fontId="5" fillId="0" borderId="0" xfId="1" applyFont="1" applyFill="1" applyBorder="1" applyAlignment="1">
      <alignment vertical="top" wrapText="1"/>
    </xf>
    <xf numFmtId="0" fontId="1" fillId="0" borderId="3" xfId="1" applyFont="1" applyFill="1" applyBorder="1"/>
    <xf numFmtId="0" fontId="5" fillId="0" borderId="0" xfId="1" applyFont="1" applyFill="1" applyBorder="1" applyAlignment="1">
      <alignment horizontal="left" wrapText="1" indent="1"/>
    </xf>
    <xf numFmtId="0" fontId="5" fillId="0" borderId="1" xfId="1" applyFont="1" applyFill="1" applyBorder="1"/>
    <xf numFmtId="0" fontId="5" fillId="0" borderId="1" xfId="1" applyFont="1" applyFill="1" applyBorder="1" applyAlignment="1">
      <alignment horizontal="left" indent="1"/>
    </xf>
    <xf numFmtId="0" fontId="5" fillId="0" borderId="1" xfId="1" applyFont="1" applyFill="1" applyBorder="1" applyAlignment="1">
      <alignment horizontal="left" wrapText="1" indent="1"/>
    </xf>
    <xf numFmtId="0" fontId="1" fillId="0" borderId="0" xfId="1" applyFont="1" applyAlignment="1">
      <alignment horizontal="center" vertical="top" wrapText="1"/>
    </xf>
    <xf numFmtId="0" fontId="5" fillId="0" borderId="0" xfId="1" applyFont="1" applyBorder="1" applyAlignment="1">
      <alignment horizontal="right"/>
    </xf>
    <xf numFmtId="0" fontId="5" fillId="0" borderId="0" xfId="1" applyFont="1" applyBorder="1"/>
    <xf numFmtId="0" fontId="5" fillId="0" borderId="3" xfId="1" applyFont="1" applyBorder="1" applyAlignment="1">
      <alignment horizontal="right"/>
    </xf>
    <xf numFmtId="0" fontId="5" fillId="0" borderId="2" xfId="1" applyFont="1" applyBorder="1" applyAlignment="1">
      <alignment horizontal="right"/>
    </xf>
    <xf numFmtId="0" fontId="5" fillId="0" borderId="1" xfId="1" applyFont="1" applyBorder="1"/>
    <xf numFmtId="0" fontId="9" fillId="0" borderId="3" xfId="1" applyBorder="1"/>
    <xf numFmtId="0" fontId="5" fillId="0" borderId="1" xfId="1" applyFont="1" applyBorder="1" applyAlignment="1">
      <alignment vertical="top" wrapText="1"/>
    </xf>
    <xf numFmtId="0" fontId="1" fillId="0" borderId="2" xfId="1" applyFont="1" applyBorder="1"/>
    <xf numFmtId="0" fontId="5" fillId="0" borderId="0" xfId="1" applyFont="1" applyBorder="1" applyAlignment="1">
      <alignment vertical="top" wrapText="1"/>
    </xf>
    <xf numFmtId="0" fontId="1" fillId="0" borderId="2" xfId="1" applyFont="1" applyBorder="1" applyAlignment="1">
      <alignment horizontal="right"/>
    </xf>
    <xf numFmtId="0" fontId="1" fillId="0" borderId="3" xfId="1" applyFont="1" applyBorder="1"/>
    <xf numFmtId="0" fontId="1" fillId="0" borderId="3" xfId="1" applyFont="1" applyBorder="1" applyAlignment="1">
      <alignment horizontal="right"/>
    </xf>
    <xf numFmtId="0" fontId="5" fillId="0" borderId="2" xfId="1" applyFont="1" applyBorder="1"/>
    <xf numFmtId="0" fontId="1" fillId="0" borderId="0" xfId="1" applyFont="1" applyBorder="1"/>
    <xf numFmtId="0" fontId="5" fillId="0" borderId="1" xfId="1" applyFont="1" applyBorder="1" applyAlignment="1">
      <alignment horizontal="left" vertical="top" wrapText="1"/>
    </xf>
    <xf numFmtId="0" fontId="9" fillId="0" borderId="1" xfId="1" applyFill="1" applyBorder="1"/>
    <xf numFmtId="0" fontId="1" fillId="0" borderId="0" xfId="1" applyFont="1"/>
    <xf numFmtId="0" fontId="5" fillId="0" borderId="1" xfId="1" applyFont="1" applyFill="1" applyBorder="1" applyAlignment="1">
      <alignment vertical="top" wrapText="1"/>
    </xf>
    <xf numFmtId="0" fontId="5" fillId="0" borderId="0" xfId="1" applyFont="1" applyFill="1" applyAlignment="1">
      <alignment horizontal="right"/>
    </xf>
    <xf numFmtId="0" fontId="9" fillId="0" borderId="2" xfId="1" applyFill="1" applyBorder="1" applyAlignment="1">
      <alignment horizontal="right"/>
    </xf>
    <xf numFmtId="0" fontId="9" fillId="0" borderId="1" xfId="1" applyBorder="1"/>
    <xf numFmtId="0" fontId="1" fillId="0" borderId="1" xfId="1" applyFont="1" applyBorder="1"/>
    <xf numFmtId="0" fontId="1" fillId="0" borderId="0" xfId="1" applyFont="1" applyBorder="1" applyAlignment="1">
      <alignment horizontal="right"/>
    </xf>
    <xf numFmtId="0" fontId="1" fillId="0" borderId="1" xfId="1" applyFont="1" applyFill="1" applyBorder="1"/>
    <xf numFmtId="0" fontId="5" fillId="0" borderId="0" xfId="1" applyFont="1" applyAlignment="1">
      <alignment horizontal="right"/>
    </xf>
    <xf numFmtId="0" fontId="9" fillId="0" borderId="3" xfId="1" applyFill="1" applyBorder="1" applyAlignment="1">
      <alignment horizontal="right"/>
    </xf>
    <xf numFmtId="0" fontId="5" fillId="0" borderId="0" xfId="1" applyFont="1"/>
    <xf numFmtId="0" fontId="6" fillId="0" borderId="0" xfId="1" applyFont="1"/>
    <xf numFmtId="0" fontId="3" fillId="0" borderId="0" xfId="1" applyFont="1" applyBorder="1" applyAlignment="1">
      <alignment horizontal="center"/>
    </xf>
    <xf numFmtId="0" fontId="2" fillId="0" borderId="0" xfId="1" applyFont="1" applyAlignment="1">
      <alignment horizontal="center" vertical="top" wrapText="1"/>
    </xf>
    <xf numFmtId="0" fontId="5" fillId="0" borderId="3" xfId="1" applyFont="1" applyBorder="1" applyAlignment="1">
      <alignment horizontal="right"/>
    </xf>
    <xf numFmtId="0" fontId="5" fillId="0" borderId="2" xfId="1" applyFont="1" applyBorder="1" applyAlignment="1">
      <alignment horizontal="right"/>
    </xf>
    <xf numFmtId="3" fontId="1" fillId="0" borderId="2" xfId="1" applyNumberFormat="1" applyFont="1" applyFill="1" applyBorder="1"/>
    <xf numFmtId="0" fontId="5" fillId="0" borderId="3" xfId="1" applyFont="1" applyFill="1" applyBorder="1"/>
    <xf numFmtId="0" fontId="5" fillId="0" borderId="3" xfId="1" applyFont="1" applyBorder="1"/>
    <xf numFmtId="0" fontId="1" fillId="0" borderId="0" xfId="0" applyFont="1" applyFill="1" applyBorder="1" applyAlignment="1">
      <alignment horizontal="right"/>
    </xf>
    <xf numFmtId="0" fontId="5" fillId="0" borderId="1" xfId="0" applyFont="1" applyFill="1" applyBorder="1" applyAlignment="1">
      <alignment horizontal="left" wrapText="1" indent="1"/>
    </xf>
    <xf numFmtId="0" fontId="5" fillId="0" borderId="1" xfId="0" applyFont="1" applyFill="1" applyBorder="1"/>
    <xf numFmtId="0" fontId="1" fillId="0" borderId="1" xfId="1" applyFont="1" applyFill="1" applyBorder="1" applyAlignment="1">
      <alignment horizontal="center"/>
    </xf>
    <xf numFmtId="0" fontId="1" fillId="0" borderId="0" xfId="1" applyFont="1" applyFill="1" applyBorder="1" applyAlignment="1">
      <alignment horizontal="center"/>
    </xf>
    <xf numFmtId="0" fontId="1" fillId="0" borderId="1" xfId="0" applyFont="1" applyFill="1" applyBorder="1" applyAlignment="1">
      <alignment horizontal="center"/>
    </xf>
    <xf numFmtId="0" fontId="5" fillId="0" borderId="0"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3" xfId="1" applyFont="1" applyFill="1" applyBorder="1" applyAlignment="1">
      <alignment horizontal="center" vertical="top" wrapText="1"/>
    </xf>
    <xf numFmtId="0" fontId="5" fillId="0" borderId="3" xfId="1" applyFont="1" applyFill="1" applyBorder="1" applyAlignment="1">
      <alignment horizontal="center" vertical="center" wrapText="1"/>
    </xf>
    <xf numFmtId="0" fontId="6" fillId="0" borderId="0" xfId="1" applyFont="1" applyFill="1"/>
    <xf numFmtId="0" fontId="7" fillId="0" borderId="0" xfId="1" applyFont="1" applyFill="1" applyBorder="1" applyAlignment="1">
      <alignment horizontal="left" wrapText="1" indent="1"/>
    </xf>
    <xf numFmtId="0" fontId="7" fillId="0" borderId="2" xfId="1" applyFont="1" applyFill="1" applyBorder="1" applyAlignment="1">
      <alignment horizontal="right"/>
    </xf>
    <xf numFmtId="0" fontId="7" fillId="0" borderId="3" xfId="1" applyFont="1" applyFill="1" applyBorder="1" applyAlignment="1">
      <alignment horizontal="right"/>
    </xf>
    <xf numFmtId="0" fontId="7" fillId="0" borderId="0" xfId="1" applyFont="1" applyFill="1"/>
    <xf numFmtId="0" fontId="7" fillId="0" borderId="1" xfId="1" applyFont="1" applyFill="1" applyBorder="1"/>
    <xf numFmtId="0" fontId="7" fillId="0" borderId="0" xfId="1" applyFont="1" applyFill="1" applyBorder="1" applyAlignment="1">
      <alignment horizontal="left" indent="1"/>
    </xf>
    <xf numFmtId="0" fontId="5" fillId="0" borderId="1" xfId="1" applyFont="1" applyFill="1" applyBorder="1" applyAlignment="1">
      <alignment horizontal="center"/>
    </xf>
    <xf numFmtId="0" fontId="5" fillId="0" borderId="0" xfId="1" applyFont="1" applyBorder="1" applyAlignment="1">
      <alignment horizontal="left" indent="1"/>
    </xf>
    <xf numFmtId="0" fontId="5" fillId="0" borderId="1" xfId="0" applyFont="1" applyFill="1" applyBorder="1" applyAlignment="1">
      <alignment horizontal="center"/>
    </xf>
    <xf numFmtId="0" fontId="2" fillId="0" borderId="0" xfId="1" applyFont="1" applyBorder="1" applyAlignment="1">
      <alignment horizontal="center" vertical="top" wrapText="1"/>
    </xf>
    <xf numFmtId="0" fontId="9" fillId="0" borderId="0" xfId="1" applyFill="1" applyAlignment="1">
      <alignment horizontal="center"/>
    </xf>
    <xf numFmtId="0" fontId="5" fillId="0" borderId="3" xfId="1" applyFont="1" applyBorder="1" applyAlignment="1">
      <alignment horizontal="right"/>
    </xf>
    <xf numFmtId="0" fontId="5" fillId="0" borderId="2" xfId="1" applyFont="1" applyBorder="1"/>
    <xf numFmtId="0" fontId="5" fillId="0" borderId="2" xfId="1" applyFont="1" applyBorder="1" applyAlignment="1">
      <alignment horizontal="right"/>
    </xf>
    <xf numFmtId="0" fontId="3" fillId="0" borderId="0" xfId="1" applyFont="1" applyBorder="1" applyAlignment="1">
      <alignment horizontal="center"/>
    </xf>
    <xf numFmtId="0" fontId="1" fillId="0" borderId="0" xfId="1" applyFont="1" applyAlignment="1">
      <alignment horizontal="center" vertical="center" wrapText="1"/>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8" xfId="1" applyFont="1" applyFill="1" applyBorder="1" applyAlignment="1">
      <alignment horizontal="center" vertical="center" wrapText="1"/>
    </xf>
    <xf numFmtId="0" fontId="6" fillId="2" borderId="13" xfId="1" applyFont="1" applyFill="1" applyBorder="1" applyAlignment="1">
      <alignment horizontal="center" vertical="center"/>
    </xf>
    <xf numFmtId="0" fontId="6" fillId="2" borderId="13" xfId="1" applyFont="1" applyFill="1" applyBorder="1" applyAlignment="1">
      <alignment horizontal="center" vertical="center" wrapText="1"/>
    </xf>
    <xf numFmtId="0" fontId="6" fillId="2" borderId="13" xfId="1" applyFont="1" applyFill="1" applyBorder="1" applyAlignment="1">
      <alignment horizontal="center" vertical="top" wrapText="1"/>
    </xf>
    <xf numFmtId="0" fontId="6" fillId="2" borderId="8" xfId="1" applyFont="1" applyFill="1" applyBorder="1" applyAlignment="1">
      <alignment horizontal="center" vertical="top" wrapText="1"/>
    </xf>
    <xf numFmtId="0" fontId="6" fillId="2" borderId="9" xfId="1" applyFont="1" applyFill="1" applyBorder="1" applyAlignment="1">
      <alignment horizontal="center" vertical="top" wrapText="1"/>
    </xf>
    <xf numFmtId="0" fontId="6" fillId="2" borderId="9"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82"/>
  <sheetViews>
    <sheetView tabSelected="1" view="pageBreakPreview" zoomScale="120" zoomScaleNormal="96" zoomScaleSheetLayoutView="120" zoomScalePageLayoutView="90" workbookViewId="0">
      <selection activeCell="C135" sqref="C135"/>
    </sheetView>
  </sheetViews>
  <sheetFormatPr baseColWidth="10" defaultRowHeight="12.75" x14ac:dyDescent="0.2"/>
  <cols>
    <col min="1" max="1" width="11.42578125" style="11"/>
    <col min="2" max="2" width="36.85546875" style="13" customWidth="1"/>
    <col min="3" max="3" width="15.140625" style="11" customWidth="1"/>
    <col min="4" max="4" width="16" style="11" customWidth="1"/>
    <col min="5" max="5" width="15.42578125" style="11" customWidth="1"/>
    <col min="6" max="8" width="15.7109375" style="11" customWidth="1"/>
    <col min="9" max="9" width="16.5703125" style="11" customWidth="1"/>
    <col min="10" max="10" width="16.42578125" style="11" customWidth="1"/>
    <col min="11" max="11" width="11.42578125" style="12" customWidth="1"/>
    <col min="12" max="16384" width="11.42578125" style="11"/>
  </cols>
  <sheetData>
    <row r="1" spans="2:24" s="13" customFormat="1" ht="15" customHeight="1" x14ac:dyDescent="0.2">
      <c r="B1" s="110" t="s">
        <v>51</v>
      </c>
      <c r="C1" s="110"/>
      <c r="D1" s="110"/>
      <c r="E1" s="110"/>
      <c r="F1" s="110"/>
      <c r="G1" s="110"/>
      <c r="H1" s="110"/>
      <c r="I1" s="110"/>
      <c r="J1" s="110"/>
      <c r="K1" s="104"/>
    </row>
    <row r="2" spans="2:24" ht="15" customHeight="1" x14ac:dyDescent="0.25">
      <c r="B2" s="110"/>
      <c r="C2" s="110"/>
      <c r="D2" s="110"/>
      <c r="E2" s="110"/>
      <c r="F2" s="110"/>
      <c r="G2" s="110"/>
      <c r="H2" s="110"/>
      <c r="I2" s="110"/>
      <c r="J2" s="110"/>
      <c r="K2" s="77"/>
      <c r="L2" s="109"/>
      <c r="M2" s="109"/>
      <c r="N2" s="109"/>
      <c r="O2" s="109"/>
      <c r="P2" s="109"/>
      <c r="Q2" s="109"/>
      <c r="R2" s="109"/>
      <c r="S2" s="109"/>
      <c r="T2" s="109"/>
      <c r="U2" s="109"/>
      <c r="V2" s="109"/>
      <c r="W2" s="109"/>
      <c r="X2" s="109"/>
    </row>
    <row r="3" spans="2:24" ht="9" customHeight="1" x14ac:dyDescent="0.25">
      <c r="B3" s="47"/>
      <c r="C3" s="47"/>
      <c r="D3" s="47"/>
      <c r="E3" s="47"/>
      <c r="F3" s="47"/>
      <c r="G3" s="47"/>
      <c r="H3" s="47"/>
      <c r="I3" s="47"/>
      <c r="J3" s="47"/>
      <c r="K3" s="77"/>
      <c r="L3" s="76"/>
      <c r="M3" s="76"/>
      <c r="N3" s="76"/>
      <c r="O3" s="76"/>
      <c r="P3" s="76"/>
      <c r="Q3" s="76"/>
      <c r="R3" s="76"/>
      <c r="S3" s="76"/>
      <c r="T3" s="76"/>
      <c r="U3" s="76"/>
      <c r="V3" s="76"/>
      <c r="W3" s="76"/>
      <c r="X3" s="76"/>
    </row>
    <row r="4" spans="2:24" s="74" customFormat="1" ht="13.5" customHeight="1" x14ac:dyDescent="0.2">
      <c r="B4" s="111" t="s">
        <v>35</v>
      </c>
      <c r="C4" s="114" t="s">
        <v>0</v>
      </c>
      <c r="D4" s="117" t="s">
        <v>1</v>
      </c>
      <c r="E4" s="118"/>
      <c r="F4" s="118"/>
      <c r="G4" s="118"/>
      <c r="H4" s="118"/>
      <c r="I4" s="118"/>
      <c r="J4" s="118"/>
      <c r="K4" s="12"/>
    </row>
    <row r="5" spans="2:24" s="74" customFormat="1" ht="15.75" customHeight="1" x14ac:dyDescent="0.2">
      <c r="B5" s="112"/>
      <c r="C5" s="115"/>
      <c r="D5" s="119" t="s">
        <v>2</v>
      </c>
      <c r="E5" s="120" t="s">
        <v>3</v>
      </c>
      <c r="F5" s="120" t="s">
        <v>4</v>
      </c>
      <c r="G5" s="120" t="s">
        <v>5</v>
      </c>
      <c r="H5" s="121" t="s">
        <v>34</v>
      </c>
      <c r="I5" s="122" t="s">
        <v>6</v>
      </c>
      <c r="J5" s="121" t="s">
        <v>7</v>
      </c>
      <c r="K5" s="75"/>
    </row>
    <row r="6" spans="2:24" s="74" customFormat="1" ht="15.75" customHeight="1" x14ac:dyDescent="0.2">
      <c r="B6" s="112"/>
      <c r="C6" s="115"/>
      <c r="D6" s="115"/>
      <c r="E6" s="115"/>
      <c r="F6" s="115"/>
      <c r="G6" s="115"/>
      <c r="H6" s="115"/>
      <c r="I6" s="123"/>
      <c r="J6" s="119"/>
      <c r="K6" s="75"/>
    </row>
    <row r="7" spans="2:24" s="74" customFormat="1" ht="9" customHeight="1" x14ac:dyDescent="0.2">
      <c r="B7" s="113"/>
      <c r="C7" s="116"/>
      <c r="D7" s="116"/>
      <c r="E7" s="116"/>
      <c r="F7" s="116"/>
      <c r="G7" s="116"/>
      <c r="H7" s="116"/>
      <c r="I7" s="124"/>
      <c r="J7" s="125"/>
      <c r="K7" s="75"/>
    </row>
    <row r="8" spans="2:24" s="38" customFormat="1" ht="12" customHeight="1" x14ac:dyDescent="0.2">
      <c r="B8" s="89"/>
      <c r="C8" s="90"/>
      <c r="D8" s="90"/>
      <c r="E8" s="91"/>
      <c r="F8" s="91"/>
      <c r="G8" s="91"/>
      <c r="H8" s="90"/>
      <c r="I8" s="92"/>
      <c r="J8" s="93"/>
      <c r="K8" s="94"/>
    </row>
    <row r="9" spans="2:24" s="74" customFormat="1" ht="12" customHeight="1" x14ac:dyDescent="0.2">
      <c r="B9" s="87">
        <v>2018</v>
      </c>
      <c r="C9" s="37">
        <f>C10+C14+C20+C25+C29+C31+C35+C46+C52+C59</f>
        <v>351</v>
      </c>
      <c r="D9" s="37">
        <f>D10+D20+D25+D29+D35+D52+D59</f>
        <v>198</v>
      </c>
      <c r="E9" s="37">
        <f>E14+E20+E25+E35+E52</f>
        <v>16</v>
      </c>
      <c r="F9" s="55">
        <f>F10+F14+F20+F35+F46+F52</f>
        <v>58</v>
      </c>
      <c r="G9" s="55">
        <f>G31+G35+G52</f>
        <v>4</v>
      </c>
      <c r="H9" s="57" t="s">
        <v>8</v>
      </c>
      <c r="I9" s="57" t="s">
        <v>8</v>
      </c>
      <c r="J9" s="58">
        <f>J14+J31+J35+J52</f>
        <v>75</v>
      </c>
      <c r="K9" s="12"/>
    </row>
    <row r="10" spans="2:24" s="74" customFormat="1" ht="12" customHeight="1" x14ac:dyDescent="0.2">
      <c r="B10" s="17" t="s">
        <v>41</v>
      </c>
      <c r="C10" s="37">
        <f>SUM(D10:J10)</f>
        <v>44</v>
      </c>
      <c r="D10" s="30">
        <f>SUM(D12:D13)</f>
        <v>42</v>
      </c>
      <c r="E10" s="30" t="s">
        <v>8</v>
      </c>
      <c r="F10" s="30">
        <f>SUM(F12:F13)</f>
        <v>2</v>
      </c>
      <c r="G10" s="30" t="s">
        <v>8</v>
      </c>
      <c r="H10" s="30" t="s">
        <v>8</v>
      </c>
      <c r="I10" s="30" t="s">
        <v>8</v>
      </c>
      <c r="J10" s="30" t="s">
        <v>8</v>
      </c>
      <c r="K10" s="12"/>
    </row>
    <row r="11" spans="2:24" ht="12" customHeight="1" x14ac:dyDescent="0.2">
      <c r="B11" s="41" t="s">
        <v>58</v>
      </c>
      <c r="C11" s="26"/>
      <c r="D11" s="25"/>
      <c r="E11" s="25"/>
      <c r="F11" s="25"/>
      <c r="G11" s="25"/>
      <c r="H11" s="25"/>
      <c r="I11" s="25"/>
      <c r="J11" s="25"/>
    </row>
    <row r="12" spans="2:24" ht="12" customHeight="1" x14ac:dyDescent="0.2">
      <c r="B12" s="17" t="s">
        <v>44</v>
      </c>
      <c r="C12" s="26">
        <v>2</v>
      </c>
      <c r="D12" s="25" t="s">
        <v>8</v>
      </c>
      <c r="E12" s="25" t="s">
        <v>8</v>
      </c>
      <c r="F12" s="25">
        <v>2</v>
      </c>
      <c r="G12" s="25" t="s">
        <v>8</v>
      </c>
      <c r="H12" s="25" t="s">
        <v>8</v>
      </c>
      <c r="I12" s="25" t="s">
        <v>8</v>
      </c>
      <c r="J12" s="25" t="s">
        <v>8</v>
      </c>
    </row>
    <row r="13" spans="2:24" s="74" customFormat="1" ht="12" customHeight="1" x14ac:dyDescent="0.2">
      <c r="B13" s="17" t="s">
        <v>52</v>
      </c>
      <c r="C13" s="26">
        <v>42</v>
      </c>
      <c r="D13" s="25">
        <v>42</v>
      </c>
      <c r="E13" s="25" t="s">
        <v>8</v>
      </c>
      <c r="F13" s="25" t="s">
        <v>8</v>
      </c>
      <c r="G13" s="25" t="s">
        <v>8</v>
      </c>
      <c r="H13" s="25" t="s">
        <v>8</v>
      </c>
      <c r="I13" s="25" t="s">
        <v>8</v>
      </c>
      <c r="J13" s="25" t="s">
        <v>8</v>
      </c>
      <c r="K13" s="12"/>
    </row>
    <row r="14" spans="2:24" ht="12" customHeight="1" x14ac:dyDescent="0.2">
      <c r="B14" s="17" t="s">
        <v>40</v>
      </c>
      <c r="C14" s="32">
        <v>23</v>
      </c>
      <c r="D14" s="30" t="s">
        <v>8</v>
      </c>
      <c r="E14" s="30">
        <f>SUM(E15:E19)</f>
        <v>5</v>
      </c>
      <c r="F14" s="30">
        <f>SUM(F15:F19)</f>
        <v>1</v>
      </c>
      <c r="G14" s="30" t="s">
        <v>8</v>
      </c>
      <c r="H14" s="30" t="s">
        <v>8</v>
      </c>
      <c r="I14" s="30" t="s">
        <v>8</v>
      </c>
      <c r="J14" s="30">
        <f>SUM(J15:J19)</f>
        <v>17</v>
      </c>
    </row>
    <row r="15" spans="2:24" ht="12" customHeight="1" x14ac:dyDescent="0.2">
      <c r="B15" s="41" t="s">
        <v>45</v>
      </c>
      <c r="C15" s="67"/>
      <c r="D15" s="73"/>
      <c r="E15" s="73"/>
      <c r="F15" s="73"/>
      <c r="G15" s="73"/>
      <c r="H15" s="73"/>
      <c r="I15" s="73"/>
      <c r="J15" s="73"/>
    </row>
    <row r="16" spans="2:24" s="74" customFormat="1" ht="12" customHeight="1" x14ac:dyDescent="0.2">
      <c r="B16" s="17" t="s">
        <v>44</v>
      </c>
      <c r="C16" s="28">
        <f>SUM(D16:J16)</f>
        <v>6</v>
      </c>
      <c r="D16" s="25" t="s">
        <v>8</v>
      </c>
      <c r="E16" s="25">
        <v>5</v>
      </c>
      <c r="F16" s="25">
        <v>1</v>
      </c>
      <c r="G16" s="25" t="s">
        <v>8</v>
      </c>
      <c r="H16" s="25" t="s">
        <v>8</v>
      </c>
      <c r="I16" s="25" t="s">
        <v>8</v>
      </c>
      <c r="J16" s="25" t="s">
        <v>8</v>
      </c>
      <c r="K16" s="12"/>
    </row>
    <row r="17" spans="2:10" ht="12" customHeight="1" x14ac:dyDescent="0.2">
      <c r="B17" s="41" t="s">
        <v>54</v>
      </c>
      <c r="C17" s="28"/>
      <c r="D17" s="25"/>
      <c r="E17" s="25"/>
      <c r="F17" s="25"/>
      <c r="G17" s="25"/>
      <c r="H17" s="25"/>
      <c r="I17" s="25"/>
      <c r="J17" s="25"/>
    </row>
    <row r="18" spans="2:10" ht="12" customHeight="1" x14ac:dyDescent="0.2">
      <c r="B18" s="17" t="s">
        <v>53</v>
      </c>
      <c r="C18" s="28">
        <f>SUM(D18:J18)</f>
        <v>1</v>
      </c>
      <c r="D18" s="25" t="s">
        <v>8</v>
      </c>
      <c r="E18" s="25" t="s">
        <v>8</v>
      </c>
      <c r="F18" s="25" t="s">
        <v>8</v>
      </c>
      <c r="G18" s="25" t="s">
        <v>8</v>
      </c>
      <c r="H18" s="25" t="s">
        <v>8</v>
      </c>
      <c r="I18" s="25" t="s">
        <v>8</v>
      </c>
      <c r="J18" s="25">
        <v>1</v>
      </c>
    </row>
    <row r="19" spans="2:10" ht="12" customHeight="1" x14ac:dyDescent="0.2">
      <c r="B19" s="17" t="s">
        <v>52</v>
      </c>
      <c r="C19" s="28">
        <f>SUM(D19:J19)</f>
        <v>16</v>
      </c>
      <c r="D19" s="25" t="s">
        <v>8</v>
      </c>
      <c r="E19" s="25" t="s">
        <v>8</v>
      </c>
      <c r="F19" s="25" t="s">
        <v>8</v>
      </c>
      <c r="G19" s="25" t="s">
        <v>8</v>
      </c>
      <c r="H19" s="25" t="s">
        <v>8</v>
      </c>
      <c r="I19" s="25" t="s">
        <v>8</v>
      </c>
      <c r="J19" s="25">
        <v>16</v>
      </c>
    </row>
    <row r="20" spans="2:10" ht="12" customHeight="1" x14ac:dyDescent="0.2">
      <c r="B20" s="17" t="s">
        <v>39</v>
      </c>
      <c r="C20" s="37">
        <f>SUM(D20:J20)</f>
        <v>44</v>
      </c>
      <c r="D20" s="30">
        <f>SUM(D21:D24)</f>
        <v>35</v>
      </c>
      <c r="E20" s="30">
        <f>SUM(E21:E24)</f>
        <v>3</v>
      </c>
      <c r="F20" s="30">
        <f>SUM(F21:F24)</f>
        <v>6</v>
      </c>
      <c r="G20" s="30" t="s">
        <v>8</v>
      </c>
      <c r="H20" s="30" t="s">
        <v>8</v>
      </c>
      <c r="I20" s="30" t="s">
        <v>8</v>
      </c>
      <c r="J20" s="30" t="s">
        <v>8</v>
      </c>
    </row>
    <row r="21" spans="2:10" ht="12" customHeight="1" x14ac:dyDescent="0.2">
      <c r="B21" s="17" t="s">
        <v>63</v>
      </c>
      <c r="C21" s="26">
        <f>SUM(D21:J21)</f>
        <v>3</v>
      </c>
      <c r="D21" s="25" t="s">
        <v>8</v>
      </c>
      <c r="E21" s="25">
        <v>3</v>
      </c>
      <c r="F21" s="25" t="s">
        <v>8</v>
      </c>
      <c r="G21" s="25" t="s">
        <v>8</v>
      </c>
      <c r="H21" s="25" t="s">
        <v>8</v>
      </c>
      <c r="I21" s="25" t="s">
        <v>8</v>
      </c>
      <c r="J21" s="25" t="s">
        <v>8</v>
      </c>
    </row>
    <row r="22" spans="2:10" ht="12" customHeight="1" x14ac:dyDescent="0.2">
      <c r="B22" s="41" t="s">
        <v>45</v>
      </c>
      <c r="C22" s="26"/>
      <c r="D22" s="25"/>
      <c r="E22" s="25"/>
      <c r="F22" s="25"/>
      <c r="G22" s="25"/>
      <c r="H22" s="25"/>
      <c r="I22" s="25"/>
      <c r="J22" s="25"/>
    </row>
    <row r="23" spans="2:10" ht="12" customHeight="1" x14ac:dyDescent="0.2">
      <c r="B23" s="17" t="s">
        <v>44</v>
      </c>
      <c r="C23" s="26">
        <f>SUM(D23:J23)</f>
        <v>6</v>
      </c>
      <c r="D23" s="25" t="s">
        <v>8</v>
      </c>
      <c r="E23" s="25" t="s">
        <v>8</v>
      </c>
      <c r="F23" s="25">
        <v>6</v>
      </c>
      <c r="G23" s="25" t="s">
        <v>8</v>
      </c>
      <c r="H23" s="25" t="s">
        <v>8</v>
      </c>
      <c r="I23" s="25" t="s">
        <v>8</v>
      </c>
      <c r="J23" s="25" t="s">
        <v>8</v>
      </c>
    </row>
    <row r="24" spans="2:10" ht="12" customHeight="1" x14ac:dyDescent="0.2">
      <c r="B24" s="17" t="s">
        <v>52</v>
      </c>
      <c r="C24" s="26">
        <f>SUM(D24:J24)</f>
        <v>35</v>
      </c>
      <c r="D24" s="25">
        <v>35</v>
      </c>
      <c r="E24" s="25" t="s">
        <v>8</v>
      </c>
      <c r="F24" s="25" t="s">
        <v>8</v>
      </c>
      <c r="G24" s="25" t="s">
        <v>8</v>
      </c>
      <c r="H24" s="25" t="s">
        <v>8</v>
      </c>
      <c r="I24" s="25" t="s">
        <v>8</v>
      </c>
      <c r="J24" s="25" t="s">
        <v>8</v>
      </c>
    </row>
    <row r="25" spans="2:10" ht="12" customHeight="1" x14ac:dyDescent="0.2">
      <c r="B25" s="17" t="s">
        <v>38</v>
      </c>
      <c r="C25" s="37">
        <f>SUM(D25:J25)</f>
        <v>4</v>
      </c>
      <c r="D25" s="37">
        <f>SUM(D26:D28)</f>
        <v>3</v>
      </c>
      <c r="E25" s="37">
        <f>SUM(E26:E28)</f>
        <v>1</v>
      </c>
      <c r="F25" s="30" t="s">
        <v>8</v>
      </c>
      <c r="G25" s="30" t="s">
        <v>8</v>
      </c>
      <c r="H25" s="30" t="s">
        <v>8</v>
      </c>
      <c r="I25" s="30" t="s">
        <v>8</v>
      </c>
      <c r="J25" s="30" t="s">
        <v>8</v>
      </c>
    </row>
    <row r="26" spans="2:10" ht="12" customHeight="1" x14ac:dyDescent="0.2">
      <c r="B26" s="41" t="s">
        <v>45</v>
      </c>
      <c r="C26" s="26"/>
      <c r="D26" s="42"/>
      <c r="E26" s="30"/>
      <c r="F26" s="30"/>
      <c r="G26" s="30"/>
      <c r="H26" s="30"/>
      <c r="I26" s="30"/>
      <c r="J26" s="30"/>
    </row>
    <row r="27" spans="2:10" ht="12" customHeight="1" x14ac:dyDescent="0.2">
      <c r="B27" s="17" t="s">
        <v>44</v>
      </c>
      <c r="C27" s="26">
        <f>SUM(D27:J27)</f>
        <v>1</v>
      </c>
      <c r="D27" s="25" t="s">
        <v>8</v>
      </c>
      <c r="E27" s="25">
        <v>1</v>
      </c>
      <c r="F27" s="25" t="s">
        <v>8</v>
      </c>
      <c r="G27" s="25" t="s">
        <v>8</v>
      </c>
      <c r="H27" s="25" t="s">
        <v>8</v>
      </c>
      <c r="I27" s="25" t="s">
        <v>8</v>
      </c>
      <c r="J27" s="25" t="s">
        <v>8</v>
      </c>
    </row>
    <row r="28" spans="2:10" ht="12" customHeight="1" x14ac:dyDescent="0.2">
      <c r="B28" s="17" t="s">
        <v>52</v>
      </c>
      <c r="C28" s="26">
        <f>SUM(D28:J28)</f>
        <v>3</v>
      </c>
      <c r="D28" s="25">
        <v>3</v>
      </c>
      <c r="E28" s="25" t="s">
        <v>8</v>
      </c>
      <c r="F28" s="25" t="s">
        <v>8</v>
      </c>
      <c r="G28" s="25" t="s">
        <v>8</v>
      </c>
      <c r="H28" s="25" t="s">
        <v>8</v>
      </c>
      <c r="I28" s="25" t="s">
        <v>8</v>
      </c>
      <c r="J28" s="25" t="s">
        <v>8</v>
      </c>
    </row>
    <row r="29" spans="2:10" ht="12" customHeight="1" x14ac:dyDescent="0.2">
      <c r="B29" s="17" t="s">
        <v>37</v>
      </c>
      <c r="C29" s="32">
        <v>1</v>
      </c>
      <c r="D29" s="30">
        <v>1</v>
      </c>
      <c r="E29" s="30" t="s">
        <v>8</v>
      </c>
      <c r="F29" s="30" t="s">
        <v>8</v>
      </c>
      <c r="G29" s="30" t="s">
        <v>8</v>
      </c>
      <c r="H29" s="30" t="s">
        <v>8</v>
      </c>
      <c r="I29" s="30" t="s">
        <v>8</v>
      </c>
      <c r="J29" s="30" t="s">
        <v>8</v>
      </c>
    </row>
    <row r="30" spans="2:10" ht="12" customHeight="1" x14ac:dyDescent="0.2">
      <c r="B30" s="17" t="s">
        <v>52</v>
      </c>
      <c r="C30" s="26">
        <v>1</v>
      </c>
      <c r="D30" s="81">
        <v>1</v>
      </c>
      <c r="E30" s="25" t="s">
        <v>8</v>
      </c>
      <c r="F30" s="25" t="s">
        <v>8</v>
      </c>
      <c r="G30" s="25" t="s">
        <v>8</v>
      </c>
      <c r="H30" s="25" t="s">
        <v>8</v>
      </c>
      <c r="I30" s="25" t="s">
        <v>8</v>
      </c>
      <c r="J30" s="25" t="s">
        <v>8</v>
      </c>
    </row>
    <row r="31" spans="2:10" ht="12" customHeight="1" x14ac:dyDescent="0.2">
      <c r="B31" s="17" t="s">
        <v>36</v>
      </c>
      <c r="C31" s="32">
        <f>SUM(D31:J31)</f>
        <v>8</v>
      </c>
      <c r="D31" s="30" t="s">
        <v>8</v>
      </c>
      <c r="E31" s="30" t="s">
        <v>8</v>
      </c>
      <c r="F31" s="30" t="s">
        <v>8</v>
      </c>
      <c r="G31" s="30">
        <f>SUM(G32:G34)</f>
        <v>2</v>
      </c>
      <c r="H31" s="30" t="s">
        <v>8</v>
      </c>
      <c r="I31" s="30" t="s">
        <v>8</v>
      </c>
      <c r="J31" s="30">
        <f>SUM(J32:J32)</f>
        <v>6</v>
      </c>
    </row>
    <row r="32" spans="2:10" ht="12" customHeight="1" x14ac:dyDescent="0.2">
      <c r="B32" s="17" t="s">
        <v>52</v>
      </c>
      <c r="C32" s="26">
        <f>SUM(D32:J32)</f>
        <v>6</v>
      </c>
      <c r="D32" s="25" t="s">
        <v>8</v>
      </c>
      <c r="E32" s="25" t="s">
        <v>8</v>
      </c>
      <c r="F32" s="25" t="s">
        <v>8</v>
      </c>
      <c r="G32" s="25" t="s">
        <v>8</v>
      </c>
      <c r="H32" s="25" t="s">
        <v>8</v>
      </c>
      <c r="I32" s="25" t="s">
        <v>8</v>
      </c>
      <c r="J32" s="25">
        <v>6</v>
      </c>
    </row>
    <row r="33" spans="2:10" ht="12" customHeight="1" x14ac:dyDescent="0.2">
      <c r="B33" s="41" t="s">
        <v>61</v>
      </c>
      <c r="C33" s="26"/>
      <c r="D33" s="25"/>
      <c r="E33" s="25"/>
      <c r="F33" s="25"/>
      <c r="G33" s="25"/>
      <c r="H33" s="25"/>
      <c r="I33" s="25"/>
      <c r="J33" s="25"/>
    </row>
    <row r="34" spans="2:10" ht="12" customHeight="1" x14ac:dyDescent="0.2">
      <c r="B34" s="17" t="s">
        <v>60</v>
      </c>
      <c r="C34" s="26">
        <f>SUM(D34:J34)</f>
        <v>2</v>
      </c>
      <c r="D34" s="25" t="s">
        <v>8</v>
      </c>
      <c r="E34" s="25" t="s">
        <v>8</v>
      </c>
      <c r="F34" s="25" t="s">
        <v>8</v>
      </c>
      <c r="G34" s="25">
        <v>2</v>
      </c>
      <c r="H34" s="25" t="s">
        <v>8</v>
      </c>
      <c r="I34" s="25" t="s">
        <v>8</v>
      </c>
      <c r="J34" s="25" t="s">
        <v>8</v>
      </c>
    </row>
    <row r="35" spans="2:10" ht="12" customHeight="1" x14ac:dyDescent="0.2">
      <c r="B35" s="17" t="s">
        <v>33</v>
      </c>
      <c r="C35" s="37">
        <f>SUM(C36:C45)</f>
        <v>107</v>
      </c>
      <c r="D35" s="30">
        <f>SUM(D36:D45)</f>
        <v>39</v>
      </c>
      <c r="E35" s="30">
        <f>SUM(E36:E45)</f>
        <v>6</v>
      </c>
      <c r="F35" s="30">
        <f>SUM(F36:F45)</f>
        <v>10</v>
      </c>
      <c r="G35" s="30">
        <f>SUM(G36:G45)</f>
        <v>1</v>
      </c>
      <c r="H35" s="30" t="s">
        <v>8</v>
      </c>
      <c r="I35" s="30" t="s">
        <v>8</v>
      </c>
      <c r="J35" s="30">
        <f>SUM(J36:J45)</f>
        <v>51</v>
      </c>
    </row>
    <row r="36" spans="2:10" ht="12" customHeight="1" x14ac:dyDescent="0.2">
      <c r="B36" s="56" t="s">
        <v>45</v>
      </c>
      <c r="C36" s="35"/>
      <c r="D36" s="53"/>
      <c r="E36" s="53"/>
      <c r="F36" s="53"/>
      <c r="G36" s="53"/>
      <c r="H36" s="53"/>
      <c r="I36" s="53"/>
      <c r="J36" s="53"/>
    </row>
    <row r="37" spans="2:10" ht="12" customHeight="1" x14ac:dyDescent="0.2">
      <c r="B37" s="17" t="s">
        <v>44</v>
      </c>
      <c r="C37" s="60">
        <f>SUM(D37:J37)</f>
        <v>9</v>
      </c>
      <c r="D37" s="78" t="s">
        <v>8</v>
      </c>
      <c r="E37" s="78" t="s">
        <v>8</v>
      </c>
      <c r="F37" s="82">
        <v>9</v>
      </c>
      <c r="G37" s="78" t="s">
        <v>8</v>
      </c>
      <c r="H37" s="78" t="s">
        <v>8</v>
      </c>
      <c r="I37" s="78" t="s">
        <v>8</v>
      </c>
      <c r="J37" s="78" t="s">
        <v>8</v>
      </c>
    </row>
    <row r="38" spans="2:10" ht="12" customHeight="1" x14ac:dyDescent="0.2">
      <c r="B38" s="41" t="s">
        <v>54</v>
      </c>
      <c r="C38" s="60"/>
      <c r="D38" s="78"/>
      <c r="E38" s="78"/>
      <c r="F38" s="82"/>
      <c r="G38" s="78"/>
      <c r="H38" s="78"/>
      <c r="I38" s="78"/>
      <c r="J38" s="78"/>
    </row>
    <row r="39" spans="2:10" ht="12" customHeight="1" x14ac:dyDescent="0.2">
      <c r="B39" s="17" t="s">
        <v>53</v>
      </c>
      <c r="C39" s="60">
        <f>SUM(D39:J39)</f>
        <v>1</v>
      </c>
      <c r="D39" s="78" t="s">
        <v>8</v>
      </c>
      <c r="E39" s="78" t="s">
        <v>8</v>
      </c>
      <c r="F39" s="78" t="s">
        <v>8</v>
      </c>
      <c r="G39" s="78">
        <v>1</v>
      </c>
      <c r="H39" s="78" t="s">
        <v>8</v>
      </c>
      <c r="I39" s="78" t="s">
        <v>8</v>
      </c>
      <c r="J39" s="78" t="s">
        <v>8</v>
      </c>
    </row>
    <row r="40" spans="2:10" ht="12" customHeight="1" x14ac:dyDescent="0.2">
      <c r="B40" s="49" t="s">
        <v>52</v>
      </c>
      <c r="C40" s="60">
        <f>SUM(D40:J40)</f>
        <v>88</v>
      </c>
      <c r="D40" s="82">
        <v>38</v>
      </c>
      <c r="E40" s="78" t="s">
        <v>8</v>
      </c>
      <c r="F40" s="78" t="s">
        <v>8</v>
      </c>
      <c r="G40" s="78" t="s">
        <v>8</v>
      </c>
      <c r="H40" s="78" t="s">
        <v>8</v>
      </c>
      <c r="I40" s="78" t="s">
        <v>8</v>
      </c>
      <c r="J40" s="78">
        <v>50</v>
      </c>
    </row>
    <row r="41" spans="2:10" ht="12" customHeight="1" x14ac:dyDescent="0.2">
      <c r="B41" s="41" t="s">
        <v>61</v>
      </c>
      <c r="C41" s="60"/>
      <c r="D41" s="82"/>
      <c r="E41" s="82"/>
      <c r="F41" s="82"/>
      <c r="G41" s="82"/>
      <c r="H41" s="82"/>
      <c r="I41" s="82"/>
      <c r="J41" s="82"/>
    </row>
    <row r="42" spans="2:10" ht="12" customHeight="1" x14ac:dyDescent="0.2">
      <c r="B42" s="17" t="s">
        <v>60</v>
      </c>
      <c r="C42" s="60">
        <f>SUM(D42:J42)</f>
        <v>6</v>
      </c>
      <c r="D42" s="78" t="s">
        <v>8</v>
      </c>
      <c r="E42" s="78">
        <v>6</v>
      </c>
      <c r="F42" s="78" t="s">
        <v>8</v>
      </c>
      <c r="G42" s="78" t="s">
        <v>8</v>
      </c>
      <c r="H42" s="78" t="s">
        <v>8</v>
      </c>
      <c r="I42" s="78" t="s">
        <v>8</v>
      </c>
      <c r="J42" s="78" t="s">
        <v>8</v>
      </c>
    </row>
    <row r="43" spans="2:10" ht="12" customHeight="1" x14ac:dyDescent="0.2">
      <c r="B43" s="17" t="s">
        <v>62</v>
      </c>
      <c r="C43" s="60">
        <f>SUM(D43:J43)</f>
        <v>1</v>
      </c>
      <c r="D43" s="78" t="s">
        <v>8</v>
      </c>
      <c r="E43" s="78" t="s">
        <v>8</v>
      </c>
      <c r="F43" s="78">
        <v>1</v>
      </c>
      <c r="G43" s="78" t="s">
        <v>8</v>
      </c>
      <c r="H43" s="78" t="s">
        <v>8</v>
      </c>
      <c r="I43" s="79" t="s">
        <v>8</v>
      </c>
      <c r="J43" s="48" t="s">
        <v>8</v>
      </c>
    </row>
    <row r="44" spans="2:10" ht="12" customHeight="1" x14ac:dyDescent="0.2">
      <c r="B44" s="102" t="s">
        <v>68</v>
      </c>
      <c r="C44" s="60">
        <f>SUM(D44:J44)</f>
        <v>1</v>
      </c>
      <c r="D44" s="79">
        <v>1</v>
      </c>
      <c r="E44" s="79" t="s">
        <v>8</v>
      </c>
      <c r="F44" s="79" t="s">
        <v>8</v>
      </c>
      <c r="G44" s="78" t="s">
        <v>8</v>
      </c>
      <c r="H44" s="78" t="s">
        <v>8</v>
      </c>
      <c r="I44" s="79" t="s">
        <v>8</v>
      </c>
      <c r="J44" s="48" t="s">
        <v>8</v>
      </c>
    </row>
    <row r="45" spans="2:10" ht="12" customHeight="1" x14ac:dyDescent="0.2">
      <c r="B45" s="102" t="s">
        <v>69</v>
      </c>
      <c r="C45" s="60">
        <f>SUM(D45:J45)</f>
        <v>1</v>
      </c>
      <c r="D45" s="78" t="s">
        <v>8</v>
      </c>
      <c r="E45" s="79" t="s">
        <v>8</v>
      </c>
      <c r="F45" s="79" t="s">
        <v>8</v>
      </c>
      <c r="G45" s="78" t="s">
        <v>8</v>
      </c>
      <c r="H45" s="78" t="s">
        <v>8</v>
      </c>
      <c r="I45" s="79" t="s">
        <v>8</v>
      </c>
      <c r="J45" s="72">
        <v>1</v>
      </c>
    </row>
    <row r="46" spans="2:10" ht="12" customHeight="1" x14ac:dyDescent="0.2">
      <c r="B46" s="49" t="s">
        <v>27</v>
      </c>
      <c r="C46" s="55">
        <f>SUM(C47:C51)</f>
        <v>37</v>
      </c>
      <c r="D46" s="59" t="s">
        <v>8</v>
      </c>
      <c r="E46" s="59" t="s">
        <v>8</v>
      </c>
      <c r="F46" s="58">
        <f>SUM(F47:F51)</f>
        <v>37</v>
      </c>
      <c r="G46" s="59" t="s">
        <v>8</v>
      </c>
      <c r="H46" s="59" t="s">
        <v>8</v>
      </c>
      <c r="I46" s="57" t="s">
        <v>8</v>
      </c>
      <c r="J46" s="70" t="s">
        <v>8</v>
      </c>
    </row>
    <row r="47" spans="2:10" ht="12" customHeight="1" x14ac:dyDescent="0.2">
      <c r="B47" s="56" t="s">
        <v>45</v>
      </c>
      <c r="C47" s="35"/>
      <c r="D47" s="53"/>
      <c r="E47" s="53"/>
      <c r="F47" s="53"/>
      <c r="G47" s="53"/>
      <c r="H47" s="53"/>
      <c r="I47" s="53"/>
      <c r="J47" s="53"/>
    </row>
    <row r="48" spans="2:10" ht="12" customHeight="1" x14ac:dyDescent="0.2">
      <c r="B48" s="17" t="s">
        <v>44</v>
      </c>
      <c r="C48" s="60">
        <f>SUM(D48:J48)</f>
        <v>1</v>
      </c>
      <c r="D48" s="78" t="s">
        <v>8</v>
      </c>
      <c r="E48" s="78" t="s">
        <v>8</v>
      </c>
      <c r="F48" s="82">
        <v>1</v>
      </c>
      <c r="G48" s="78" t="s">
        <v>8</v>
      </c>
      <c r="H48" s="78" t="s">
        <v>8</v>
      </c>
      <c r="I48" s="78" t="s">
        <v>8</v>
      </c>
      <c r="J48" s="78" t="s">
        <v>8</v>
      </c>
    </row>
    <row r="49" spans="2:10" ht="12" customHeight="1" x14ac:dyDescent="0.2">
      <c r="B49" s="49" t="s">
        <v>52</v>
      </c>
      <c r="C49" s="60">
        <f>SUM(D49:J49)</f>
        <v>35</v>
      </c>
      <c r="D49" s="78" t="s">
        <v>8</v>
      </c>
      <c r="E49" s="78" t="s">
        <v>8</v>
      </c>
      <c r="F49" s="78">
        <v>35</v>
      </c>
      <c r="G49" s="78" t="s">
        <v>8</v>
      </c>
      <c r="H49" s="78" t="s">
        <v>8</v>
      </c>
      <c r="I49" s="78" t="s">
        <v>8</v>
      </c>
      <c r="J49" s="78" t="s">
        <v>8</v>
      </c>
    </row>
    <row r="50" spans="2:10" ht="12" customHeight="1" x14ac:dyDescent="0.2">
      <c r="B50" s="41" t="s">
        <v>61</v>
      </c>
      <c r="C50" s="60"/>
      <c r="D50" s="78"/>
      <c r="E50" s="78"/>
      <c r="F50" s="78"/>
      <c r="G50" s="78"/>
      <c r="H50" s="78"/>
      <c r="I50" s="78"/>
      <c r="J50" s="78"/>
    </row>
    <row r="51" spans="2:10" ht="12" customHeight="1" x14ac:dyDescent="0.2">
      <c r="B51" s="17" t="s">
        <v>60</v>
      </c>
      <c r="C51" s="60">
        <f>SUM(D51:J51)</f>
        <v>1</v>
      </c>
      <c r="D51" s="78" t="s">
        <v>8</v>
      </c>
      <c r="E51" s="78" t="s">
        <v>8</v>
      </c>
      <c r="F51" s="78">
        <v>1</v>
      </c>
      <c r="G51" s="78" t="s">
        <v>8</v>
      </c>
      <c r="H51" s="78" t="s">
        <v>8</v>
      </c>
      <c r="I51" s="78" t="s">
        <v>8</v>
      </c>
      <c r="J51" s="78" t="s">
        <v>8</v>
      </c>
    </row>
    <row r="52" spans="2:10" ht="12" customHeight="1" x14ac:dyDescent="0.2">
      <c r="B52" s="52" t="s">
        <v>26</v>
      </c>
      <c r="C52" s="71">
        <f>C53+C55+C56+C58</f>
        <v>75</v>
      </c>
      <c r="D52" s="55">
        <f>SUM(D53:D56)</f>
        <v>70</v>
      </c>
      <c r="E52" s="32">
        <f>+E58</f>
        <v>1</v>
      </c>
      <c r="F52" s="55">
        <f>SUM(F53:F56)</f>
        <v>2</v>
      </c>
      <c r="G52" s="55">
        <f>SUM(G53:G56)</f>
        <v>1</v>
      </c>
      <c r="H52" s="57" t="s">
        <v>8</v>
      </c>
      <c r="I52" s="57" t="s">
        <v>8</v>
      </c>
      <c r="J52" s="58">
        <f>SUM(J53:J56)</f>
        <v>1</v>
      </c>
    </row>
    <row r="53" spans="2:10" ht="12" customHeight="1" x14ac:dyDescent="0.2">
      <c r="B53" s="52" t="s">
        <v>63</v>
      </c>
      <c r="C53" s="52">
        <f>SUM(D53:J53)</f>
        <v>1</v>
      </c>
      <c r="D53" s="78" t="s">
        <v>8</v>
      </c>
      <c r="E53" s="78" t="s">
        <v>8</v>
      </c>
      <c r="F53" s="78" t="s">
        <v>8</v>
      </c>
      <c r="G53" s="78" t="s">
        <v>8</v>
      </c>
      <c r="H53" s="78" t="s">
        <v>8</v>
      </c>
      <c r="I53" s="78" t="s">
        <v>8</v>
      </c>
      <c r="J53" s="78">
        <v>1</v>
      </c>
    </row>
    <row r="54" spans="2:10" ht="12" customHeight="1" x14ac:dyDescent="0.2">
      <c r="B54" s="54" t="s">
        <v>54</v>
      </c>
      <c r="C54" s="52"/>
      <c r="D54" s="78"/>
      <c r="E54" s="78"/>
      <c r="F54" s="82"/>
      <c r="G54" s="78"/>
      <c r="H54" s="78"/>
      <c r="I54" s="78"/>
      <c r="J54" s="78"/>
    </row>
    <row r="55" spans="2:10" ht="12" customHeight="1" x14ac:dyDescent="0.2">
      <c r="B55" s="44" t="s">
        <v>53</v>
      </c>
      <c r="C55" s="52">
        <f>SUM(D55:J55)</f>
        <v>3</v>
      </c>
      <c r="D55" s="78" t="s">
        <v>8</v>
      </c>
      <c r="E55" s="78" t="s">
        <v>8</v>
      </c>
      <c r="F55" s="78">
        <v>2</v>
      </c>
      <c r="G55" s="78">
        <v>1</v>
      </c>
      <c r="H55" s="78" t="s">
        <v>8</v>
      </c>
      <c r="I55" s="78" t="s">
        <v>8</v>
      </c>
      <c r="J55" s="78" t="s">
        <v>8</v>
      </c>
    </row>
    <row r="56" spans="2:10" ht="12" customHeight="1" x14ac:dyDescent="0.2">
      <c r="B56" s="52" t="s">
        <v>52</v>
      </c>
      <c r="C56" s="52">
        <f>SUM(D56:J56)</f>
        <v>70</v>
      </c>
      <c r="D56" s="78">
        <v>70</v>
      </c>
      <c r="E56" s="78" t="s">
        <v>8</v>
      </c>
      <c r="F56" s="78" t="s">
        <v>8</v>
      </c>
      <c r="G56" s="78" t="s">
        <v>8</v>
      </c>
      <c r="H56" s="78" t="s">
        <v>8</v>
      </c>
      <c r="I56" s="78" t="s">
        <v>8</v>
      </c>
      <c r="J56" s="78" t="s">
        <v>8</v>
      </c>
    </row>
    <row r="57" spans="2:10" ht="12" customHeight="1" x14ac:dyDescent="0.2">
      <c r="B57" s="65" t="s">
        <v>61</v>
      </c>
      <c r="C57" s="52"/>
      <c r="D57" s="79"/>
      <c r="E57" s="79"/>
      <c r="F57" s="79"/>
      <c r="G57" s="79"/>
      <c r="H57" s="79"/>
      <c r="I57" s="79"/>
      <c r="J57" s="78"/>
    </row>
    <row r="58" spans="2:10" ht="12" customHeight="1" x14ac:dyDescent="0.2">
      <c r="B58" s="44" t="s">
        <v>60</v>
      </c>
      <c r="C58" s="52">
        <f>SUM(D58:J58)</f>
        <v>1</v>
      </c>
      <c r="D58" s="79" t="s">
        <v>8</v>
      </c>
      <c r="E58" s="28">
        <v>1</v>
      </c>
      <c r="F58" s="79" t="s">
        <v>8</v>
      </c>
      <c r="G58" s="79" t="s">
        <v>8</v>
      </c>
      <c r="H58" s="79" t="s">
        <v>8</v>
      </c>
      <c r="I58" s="79" t="s">
        <v>8</v>
      </c>
      <c r="J58" s="78" t="s">
        <v>8</v>
      </c>
    </row>
    <row r="59" spans="2:10" ht="12" customHeight="1" x14ac:dyDescent="0.2">
      <c r="B59" s="52" t="s">
        <v>23</v>
      </c>
      <c r="C59" s="69">
        <f>SUM(C60:C60)</f>
        <v>8</v>
      </c>
      <c r="D59" s="55">
        <f>SUM(D60:D60)</f>
        <v>8</v>
      </c>
      <c r="E59" s="59" t="s">
        <v>8</v>
      </c>
      <c r="F59" s="59" t="s">
        <v>8</v>
      </c>
      <c r="G59" s="59" t="s">
        <v>8</v>
      </c>
      <c r="H59" s="59" t="s">
        <v>8</v>
      </c>
      <c r="I59" s="59" t="s">
        <v>8</v>
      </c>
      <c r="J59" s="59" t="s">
        <v>8</v>
      </c>
    </row>
    <row r="60" spans="2:10" ht="12" customHeight="1" x14ac:dyDescent="0.2">
      <c r="B60" s="52" t="s">
        <v>52</v>
      </c>
      <c r="C60" s="68">
        <f>SUM(D60:J60)</f>
        <v>8</v>
      </c>
      <c r="D60" s="50">
        <v>8</v>
      </c>
      <c r="E60" s="50" t="s">
        <v>8</v>
      </c>
      <c r="F60" s="50" t="s">
        <v>8</v>
      </c>
      <c r="G60" s="50" t="s">
        <v>8</v>
      </c>
      <c r="H60" s="50" t="s">
        <v>8</v>
      </c>
      <c r="I60" s="50" t="s">
        <v>8</v>
      </c>
      <c r="J60" s="50" t="s">
        <v>8</v>
      </c>
    </row>
    <row r="61" spans="2:10" ht="12" customHeight="1" x14ac:dyDescent="0.2">
      <c r="B61" s="86">
        <v>2019</v>
      </c>
      <c r="C61" s="71">
        <f>C62+C67+C75+C80+C86+C88+C95+C98+C110+C115</f>
        <v>604</v>
      </c>
      <c r="D61" s="71">
        <f>D62+D67+D75+D86+D88+D110+D115</f>
        <v>117</v>
      </c>
      <c r="E61" s="42">
        <f>E62+E75+E80+E95+E98+E110</f>
        <v>12</v>
      </c>
      <c r="F61" s="42">
        <f>F62+F67+F75+F80+F98+F110</f>
        <v>101</v>
      </c>
      <c r="G61" s="42">
        <f>G95+G98</f>
        <v>143</v>
      </c>
      <c r="H61" s="30" t="s">
        <v>8</v>
      </c>
      <c r="I61" s="42">
        <f>I67+I98</f>
        <v>2</v>
      </c>
      <c r="J61" s="42">
        <f>J67+J75+J80+J88+J98+J115</f>
        <v>229</v>
      </c>
    </row>
    <row r="62" spans="2:10" ht="12" customHeight="1" x14ac:dyDescent="0.2">
      <c r="B62" s="52" t="s">
        <v>50</v>
      </c>
      <c r="C62" s="70">
        <f>SUM(C63:C66)</f>
        <v>10</v>
      </c>
      <c r="D62" s="59">
        <f>SUM(D63:D66)</f>
        <v>7</v>
      </c>
      <c r="E62" s="59">
        <f>SUM(E63:E66)</f>
        <v>1</v>
      </c>
      <c r="F62" s="59">
        <f>SUM(F63:F66)</f>
        <v>2</v>
      </c>
      <c r="G62" s="59" t="s">
        <v>8</v>
      </c>
      <c r="H62" s="59" t="s">
        <v>8</v>
      </c>
      <c r="I62" s="59" t="s">
        <v>8</v>
      </c>
      <c r="J62" s="59" t="s">
        <v>8</v>
      </c>
    </row>
    <row r="63" spans="2:10" ht="12" customHeight="1" x14ac:dyDescent="0.2">
      <c r="B63" s="54" t="s">
        <v>45</v>
      </c>
      <c r="C63" s="69"/>
      <c r="D63" s="59"/>
      <c r="E63" s="59"/>
      <c r="F63" s="59"/>
      <c r="G63" s="59"/>
      <c r="H63" s="59"/>
      <c r="I63" s="59"/>
      <c r="J63" s="59"/>
    </row>
    <row r="64" spans="2:10" ht="12" customHeight="1" x14ac:dyDescent="0.2">
      <c r="B64" s="44" t="s">
        <v>44</v>
      </c>
      <c r="C64" s="52">
        <f>SUM(D64:J64)</f>
        <v>1</v>
      </c>
      <c r="D64" s="78" t="s">
        <v>8</v>
      </c>
      <c r="E64" s="78">
        <v>1</v>
      </c>
      <c r="F64" s="78" t="s">
        <v>8</v>
      </c>
      <c r="G64" s="78" t="s">
        <v>8</v>
      </c>
      <c r="H64" s="78" t="s">
        <v>8</v>
      </c>
      <c r="I64" s="78" t="s">
        <v>8</v>
      </c>
      <c r="J64" s="78" t="s">
        <v>8</v>
      </c>
    </row>
    <row r="65" spans="2:11" ht="12" customHeight="1" x14ac:dyDescent="0.2">
      <c r="B65" s="52" t="s">
        <v>52</v>
      </c>
      <c r="C65" s="52">
        <f>SUM(D65:J65)</f>
        <v>8</v>
      </c>
      <c r="D65" s="78">
        <v>7</v>
      </c>
      <c r="E65" s="78" t="s">
        <v>8</v>
      </c>
      <c r="F65" s="78">
        <v>1</v>
      </c>
      <c r="G65" s="78" t="s">
        <v>8</v>
      </c>
      <c r="H65" s="78" t="s">
        <v>8</v>
      </c>
      <c r="I65" s="78" t="s">
        <v>8</v>
      </c>
      <c r="J65" s="78" t="s">
        <v>8</v>
      </c>
    </row>
    <row r="66" spans="2:11" ht="12" customHeight="1" x14ac:dyDescent="0.2">
      <c r="B66" s="44" t="s">
        <v>62</v>
      </c>
      <c r="C66" s="52">
        <f>SUM(D66:J66)</f>
        <v>1</v>
      </c>
      <c r="D66" s="78" t="s">
        <v>8</v>
      </c>
      <c r="E66" s="78" t="s">
        <v>8</v>
      </c>
      <c r="F66" s="78">
        <v>1</v>
      </c>
      <c r="G66" s="78" t="s">
        <v>8</v>
      </c>
      <c r="H66" s="78" t="s">
        <v>8</v>
      </c>
      <c r="I66" s="78" t="s">
        <v>8</v>
      </c>
      <c r="J66" s="78" t="s">
        <v>8</v>
      </c>
    </row>
    <row r="67" spans="2:11" ht="12" customHeight="1" x14ac:dyDescent="0.2">
      <c r="B67" s="52" t="s">
        <v>41</v>
      </c>
      <c r="C67" s="55">
        <f>SUM(C68:C74)</f>
        <v>51</v>
      </c>
      <c r="D67" s="58">
        <f>SUM(D68:D74)</f>
        <v>3</v>
      </c>
      <c r="E67" s="59" t="s">
        <v>8</v>
      </c>
      <c r="F67" s="58">
        <f>SUM(F68:F74)</f>
        <v>5</v>
      </c>
      <c r="G67" s="59" t="s">
        <v>8</v>
      </c>
      <c r="H67" s="59" t="s">
        <v>8</v>
      </c>
      <c r="I67" s="58">
        <f>SUM(I68:I74)</f>
        <v>1</v>
      </c>
      <c r="J67" s="58">
        <f>SUM(J68:J74)</f>
        <v>42</v>
      </c>
    </row>
    <row r="68" spans="2:11" ht="12" customHeight="1" x14ac:dyDescent="0.2">
      <c r="B68" s="54" t="s">
        <v>56</v>
      </c>
      <c r="C68" s="107">
        <f t="shared" ref="C68:C74" si="0">SUM(D68:J68)</f>
        <v>2</v>
      </c>
      <c r="D68" s="106" t="s">
        <v>8</v>
      </c>
      <c r="E68" s="106" t="s">
        <v>8</v>
      </c>
      <c r="F68" s="106">
        <v>2</v>
      </c>
      <c r="G68" s="106" t="s">
        <v>8</v>
      </c>
      <c r="H68" s="108" t="s">
        <v>8</v>
      </c>
      <c r="I68" s="106" t="s">
        <v>8</v>
      </c>
      <c r="J68" s="106" t="s">
        <v>8</v>
      </c>
    </row>
    <row r="69" spans="2:11" ht="12" customHeight="1" x14ac:dyDescent="0.2">
      <c r="B69" s="44" t="s">
        <v>44</v>
      </c>
      <c r="C69" s="107">
        <f t="shared" si="0"/>
        <v>0</v>
      </c>
      <c r="D69" s="106"/>
      <c r="E69" s="106"/>
      <c r="F69" s="106"/>
      <c r="G69" s="106"/>
      <c r="H69" s="108"/>
      <c r="I69" s="106"/>
      <c r="J69" s="106"/>
    </row>
    <row r="70" spans="2:11" ht="12" customHeight="1" x14ac:dyDescent="0.2">
      <c r="B70" s="54" t="s">
        <v>54</v>
      </c>
      <c r="C70" s="107">
        <f t="shared" si="0"/>
        <v>1</v>
      </c>
      <c r="D70" s="106" t="s">
        <v>8</v>
      </c>
      <c r="E70" s="106" t="s">
        <v>8</v>
      </c>
      <c r="F70" s="106">
        <v>1</v>
      </c>
      <c r="G70" s="106" t="s">
        <v>8</v>
      </c>
      <c r="H70" s="108" t="s">
        <v>8</v>
      </c>
      <c r="I70" s="108" t="s">
        <v>8</v>
      </c>
      <c r="J70" s="106" t="s">
        <v>8</v>
      </c>
    </row>
    <row r="71" spans="2:11" ht="12" customHeight="1" x14ac:dyDescent="0.2">
      <c r="B71" s="44" t="s">
        <v>53</v>
      </c>
      <c r="C71" s="107">
        <f t="shared" si="0"/>
        <v>0</v>
      </c>
      <c r="D71" s="106"/>
      <c r="E71" s="106"/>
      <c r="F71" s="106"/>
      <c r="G71" s="106"/>
      <c r="H71" s="108"/>
      <c r="I71" s="108"/>
      <c r="J71" s="106"/>
    </row>
    <row r="72" spans="2:11" ht="12" customHeight="1" x14ac:dyDescent="0.2">
      <c r="B72" s="52" t="s">
        <v>52</v>
      </c>
      <c r="C72" s="60">
        <f t="shared" si="0"/>
        <v>45</v>
      </c>
      <c r="D72" s="78">
        <v>3</v>
      </c>
      <c r="E72" s="78" t="s">
        <v>8</v>
      </c>
      <c r="F72" s="78" t="s">
        <v>8</v>
      </c>
      <c r="G72" s="78" t="s">
        <v>8</v>
      </c>
      <c r="H72" s="78" t="s">
        <v>8</v>
      </c>
      <c r="I72" s="78" t="s">
        <v>8</v>
      </c>
      <c r="J72" s="78">
        <v>42</v>
      </c>
    </row>
    <row r="73" spans="2:11" ht="12" customHeight="1" x14ac:dyDescent="0.2">
      <c r="B73" s="45" t="s">
        <v>9</v>
      </c>
      <c r="C73" s="60">
        <f t="shared" si="0"/>
        <v>1</v>
      </c>
      <c r="D73" s="78" t="s">
        <v>8</v>
      </c>
      <c r="E73" s="78" t="s">
        <v>8</v>
      </c>
      <c r="F73" s="78" t="s">
        <v>8</v>
      </c>
      <c r="G73" s="78" t="s">
        <v>8</v>
      </c>
      <c r="H73" s="78" t="s">
        <v>8</v>
      </c>
      <c r="I73" s="78">
        <v>1</v>
      </c>
      <c r="J73" s="78" t="s">
        <v>8</v>
      </c>
    </row>
    <row r="74" spans="2:11" ht="12" customHeight="1" x14ac:dyDescent="0.2">
      <c r="B74" s="44" t="s">
        <v>62</v>
      </c>
      <c r="C74" s="60">
        <f t="shared" si="0"/>
        <v>2</v>
      </c>
      <c r="D74" s="78" t="s">
        <v>8</v>
      </c>
      <c r="E74" s="78" t="s">
        <v>8</v>
      </c>
      <c r="F74" s="78">
        <v>2</v>
      </c>
      <c r="G74" s="78" t="s">
        <v>8</v>
      </c>
      <c r="H74" s="78" t="s">
        <v>8</v>
      </c>
      <c r="I74" s="78" t="s">
        <v>8</v>
      </c>
      <c r="J74" s="78" t="s">
        <v>8</v>
      </c>
    </row>
    <row r="75" spans="2:11" s="14" customFormat="1" ht="11.25" customHeight="1" x14ac:dyDescent="0.2">
      <c r="B75" s="52" t="s">
        <v>40</v>
      </c>
      <c r="C75" s="55">
        <f>SUM(C76:C79)</f>
        <v>35</v>
      </c>
      <c r="D75" s="59">
        <f>SUM(D76:D79)</f>
        <v>1</v>
      </c>
      <c r="E75" s="59">
        <f>SUM(E76:E79)</f>
        <v>1</v>
      </c>
      <c r="F75" s="59">
        <f>SUM(F76:F79)</f>
        <v>1</v>
      </c>
      <c r="G75" s="59" t="s">
        <v>8</v>
      </c>
      <c r="H75" s="59" t="s">
        <v>8</v>
      </c>
      <c r="I75" s="59" t="s">
        <v>8</v>
      </c>
      <c r="J75" s="59">
        <f>SUM(J76:J79)</f>
        <v>32</v>
      </c>
      <c r="K75" s="15"/>
    </row>
    <row r="76" spans="2:11" s="14" customFormat="1" ht="25.5" x14ac:dyDescent="0.2">
      <c r="B76" s="54" t="s">
        <v>56</v>
      </c>
      <c r="C76" s="60">
        <f>SUM(D76:J76)</f>
        <v>1</v>
      </c>
      <c r="D76" s="78" t="s">
        <v>8</v>
      </c>
      <c r="E76" s="78">
        <v>1</v>
      </c>
      <c r="F76" s="78" t="s">
        <v>8</v>
      </c>
      <c r="G76" s="78" t="s">
        <v>8</v>
      </c>
      <c r="H76" s="78" t="s">
        <v>8</v>
      </c>
      <c r="I76" s="78" t="s">
        <v>8</v>
      </c>
      <c r="J76" s="78" t="s">
        <v>8</v>
      </c>
      <c r="K76" s="15"/>
    </row>
    <row r="77" spans="2:11" s="14" customFormat="1" x14ac:dyDescent="0.2">
      <c r="B77" s="52" t="s">
        <v>52</v>
      </c>
      <c r="C77" s="60">
        <f>SUM(D77:J77)</f>
        <v>33</v>
      </c>
      <c r="D77" s="78">
        <v>1</v>
      </c>
      <c r="E77" s="78" t="s">
        <v>8</v>
      </c>
      <c r="F77" s="78" t="s">
        <v>8</v>
      </c>
      <c r="G77" s="78" t="s">
        <v>8</v>
      </c>
      <c r="H77" s="78" t="s">
        <v>8</v>
      </c>
      <c r="I77" s="78" t="s">
        <v>8</v>
      </c>
      <c r="J77" s="78">
        <v>32</v>
      </c>
      <c r="K77" s="15"/>
    </row>
    <row r="78" spans="2:11" s="14" customFormat="1" x14ac:dyDescent="0.2">
      <c r="B78" s="65" t="s">
        <v>61</v>
      </c>
      <c r="C78" s="60"/>
      <c r="D78" s="78"/>
      <c r="E78" s="78"/>
      <c r="F78" s="78"/>
      <c r="G78" s="78"/>
      <c r="H78" s="78"/>
      <c r="I78" s="78"/>
      <c r="J78" s="78"/>
      <c r="K78" s="15"/>
    </row>
    <row r="79" spans="2:11" s="14" customFormat="1" x14ac:dyDescent="0.2">
      <c r="B79" s="44" t="s">
        <v>60</v>
      </c>
      <c r="C79" s="60">
        <f>SUM(D79:J79)</f>
        <v>1</v>
      </c>
      <c r="D79" s="78" t="s">
        <v>8</v>
      </c>
      <c r="E79" s="78" t="s">
        <v>8</v>
      </c>
      <c r="F79" s="78">
        <v>1</v>
      </c>
      <c r="G79" s="78" t="s">
        <v>8</v>
      </c>
      <c r="H79" s="78" t="s">
        <v>8</v>
      </c>
      <c r="I79" s="78" t="s">
        <v>8</v>
      </c>
      <c r="J79" s="78" t="s">
        <v>8</v>
      </c>
      <c r="K79" s="15"/>
    </row>
    <row r="80" spans="2:11" s="14" customFormat="1" x14ac:dyDescent="0.2">
      <c r="B80" s="52" t="s">
        <v>39</v>
      </c>
      <c r="C80" s="55">
        <f>SUM(C81:C85)</f>
        <v>33</v>
      </c>
      <c r="D80" s="59" t="s">
        <v>8</v>
      </c>
      <c r="E80" s="58">
        <f>SUM(E81:E85)</f>
        <v>4</v>
      </c>
      <c r="F80" s="58">
        <f>SUM(F81:F85)</f>
        <v>2</v>
      </c>
      <c r="G80" s="59" t="s">
        <v>8</v>
      </c>
      <c r="H80" s="59" t="s">
        <v>8</v>
      </c>
      <c r="I80" s="59" t="s">
        <v>8</v>
      </c>
      <c r="J80" s="58">
        <f>SUM(J81:J85)</f>
        <v>27</v>
      </c>
      <c r="K80" s="15"/>
    </row>
    <row r="81" spans="2:11" s="14" customFormat="1" x14ac:dyDescent="0.2">
      <c r="B81" s="54" t="s">
        <v>45</v>
      </c>
      <c r="C81" s="107">
        <f>SUM(D81:J81)</f>
        <v>2</v>
      </c>
      <c r="D81" s="108" t="s">
        <v>8</v>
      </c>
      <c r="E81" s="108" t="s">
        <v>8</v>
      </c>
      <c r="F81" s="106">
        <v>2</v>
      </c>
      <c r="G81" s="106" t="s">
        <v>8</v>
      </c>
      <c r="H81" s="106" t="s">
        <v>8</v>
      </c>
      <c r="I81" s="106" t="s">
        <v>8</v>
      </c>
      <c r="J81" s="106" t="s">
        <v>8</v>
      </c>
      <c r="K81" s="15"/>
    </row>
    <row r="82" spans="2:11" s="14" customFormat="1" x14ac:dyDescent="0.2">
      <c r="B82" s="44" t="s">
        <v>44</v>
      </c>
      <c r="C82" s="107">
        <f>SUM(D82:J82)</f>
        <v>0</v>
      </c>
      <c r="D82" s="108"/>
      <c r="E82" s="108"/>
      <c r="F82" s="106"/>
      <c r="G82" s="106"/>
      <c r="H82" s="106"/>
      <c r="I82" s="106"/>
      <c r="J82" s="106"/>
      <c r="K82" s="15"/>
    </row>
    <row r="83" spans="2:11" s="14" customFormat="1" x14ac:dyDescent="0.2">
      <c r="B83" s="52" t="s">
        <v>52</v>
      </c>
      <c r="C83" s="60">
        <f>SUM(D83:J83)</f>
        <v>27</v>
      </c>
      <c r="D83" s="79" t="s">
        <v>8</v>
      </c>
      <c r="E83" s="79" t="s">
        <v>8</v>
      </c>
      <c r="F83" s="79" t="s">
        <v>8</v>
      </c>
      <c r="G83" s="79" t="s">
        <v>8</v>
      </c>
      <c r="H83" s="79" t="s">
        <v>8</v>
      </c>
      <c r="I83" s="79" t="s">
        <v>8</v>
      </c>
      <c r="J83" s="82">
        <v>27</v>
      </c>
      <c r="K83" s="15"/>
    </row>
    <row r="84" spans="2:11" s="14" customFormat="1" ht="12.75" customHeight="1" x14ac:dyDescent="0.2">
      <c r="B84" s="65" t="s">
        <v>61</v>
      </c>
      <c r="C84" s="60"/>
      <c r="D84" s="60"/>
      <c r="E84" s="60"/>
      <c r="F84" s="60"/>
      <c r="G84" s="60"/>
      <c r="H84" s="60"/>
      <c r="I84" s="60"/>
      <c r="J84" s="82"/>
      <c r="K84" s="15"/>
    </row>
    <row r="85" spans="2:11" s="14" customFormat="1" x14ac:dyDescent="0.2">
      <c r="B85" s="44" t="s">
        <v>60</v>
      </c>
      <c r="C85" s="60">
        <f>SUM(D85:J85)</f>
        <v>4</v>
      </c>
      <c r="D85" s="79" t="s">
        <v>8</v>
      </c>
      <c r="E85" s="60">
        <v>4</v>
      </c>
      <c r="F85" s="79" t="s">
        <v>8</v>
      </c>
      <c r="G85" s="79" t="s">
        <v>8</v>
      </c>
      <c r="H85" s="79" t="s">
        <v>8</v>
      </c>
      <c r="I85" s="79" t="s">
        <v>8</v>
      </c>
      <c r="J85" s="78" t="s">
        <v>8</v>
      </c>
      <c r="K85" s="15"/>
    </row>
    <row r="86" spans="2:11" s="14" customFormat="1" x14ac:dyDescent="0.2">
      <c r="B86" s="44" t="s">
        <v>38</v>
      </c>
      <c r="C86" s="55">
        <v>39</v>
      </c>
      <c r="D86" s="55">
        <v>39</v>
      </c>
      <c r="E86" s="57" t="s">
        <v>8</v>
      </c>
      <c r="F86" s="57" t="s">
        <v>8</v>
      </c>
      <c r="G86" s="57" t="s">
        <v>8</v>
      </c>
      <c r="H86" s="57" t="s">
        <v>8</v>
      </c>
      <c r="I86" s="57" t="s">
        <v>8</v>
      </c>
      <c r="J86" s="59" t="s">
        <v>8</v>
      </c>
      <c r="K86" s="15"/>
    </row>
    <row r="87" spans="2:11" s="14" customFormat="1" ht="12.75" customHeight="1" x14ac:dyDescent="0.2">
      <c r="B87" s="44" t="s">
        <v>52</v>
      </c>
      <c r="C87" s="60">
        <v>39</v>
      </c>
      <c r="D87" s="60">
        <v>39</v>
      </c>
      <c r="E87" s="79" t="s">
        <v>8</v>
      </c>
      <c r="F87" s="79" t="s">
        <v>8</v>
      </c>
      <c r="G87" s="79" t="s">
        <v>8</v>
      </c>
      <c r="H87" s="79" t="s">
        <v>8</v>
      </c>
      <c r="I87" s="79" t="s">
        <v>8</v>
      </c>
      <c r="J87" s="78" t="s">
        <v>8</v>
      </c>
      <c r="K87" s="15"/>
    </row>
    <row r="88" spans="2:11" s="14" customFormat="1" ht="12.75" customHeight="1" x14ac:dyDescent="0.2">
      <c r="B88" s="44" t="s">
        <v>37</v>
      </c>
      <c r="C88" s="55">
        <f>SUM(C89:C94)</f>
        <v>68</v>
      </c>
      <c r="D88" s="55">
        <f>SUM(D89:D94)</f>
        <v>64</v>
      </c>
      <c r="E88" s="57" t="s">
        <v>8</v>
      </c>
      <c r="F88" s="57" t="s">
        <v>8</v>
      </c>
      <c r="G88" s="57" t="s">
        <v>8</v>
      </c>
      <c r="H88" s="57" t="s">
        <v>8</v>
      </c>
      <c r="I88" s="57" t="s">
        <v>8</v>
      </c>
      <c r="J88" s="58">
        <f>SUM(J89:J94)</f>
        <v>4</v>
      </c>
      <c r="K88" s="15"/>
    </row>
    <row r="89" spans="2:11" s="14" customFormat="1" x14ac:dyDescent="0.2">
      <c r="B89" s="52" t="s">
        <v>55</v>
      </c>
      <c r="C89" s="79">
        <f>SUM(D89:J89)</f>
        <v>1</v>
      </c>
      <c r="D89" s="79" t="s">
        <v>8</v>
      </c>
      <c r="E89" s="79" t="s">
        <v>8</v>
      </c>
      <c r="F89" s="79" t="s">
        <v>8</v>
      </c>
      <c r="G89" s="79" t="s">
        <v>8</v>
      </c>
      <c r="H89" s="79" t="s">
        <v>8</v>
      </c>
      <c r="I89" s="79" t="s">
        <v>8</v>
      </c>
      <c r="J89" s="82">
        <v>1</v>
      </c>
      <c r="K89" s="15"/>
    </row>
    <row r="90" spans="2:11" s="14" customFormat="1" x14ac:dyDescent="0.2">
      <c r="B90" s="54" t="s">
        <v>54</v>
      </c>
      <c r="C90" s="60"/>
      <c r="D90" s="60"/>
      <c r="E90" s="60"/>
      <c r="F90" s="60"/>
      <c r="G90" s="60"/>
      <c r="H90" s="60"/>
      <c r="I90" s="60"/>
      <c r="J90" s="82"/>
      <c r="K90" s="15"/>
    </row>
    <row r="91" spans="2:11" s="14" customFormat="1" x14ac:dyDescent="0.2">
      <c r="B91" s="44" t="s">
        <v>53</v>
      </c>
      <c r="C91" s="60">
        <f>SUM(D91:J91)</f>
        <v>1</v>
      </c>
      <c r="D91" s="79" t="s">
        <v>8</v>
      </c>
      <c r="E91" s="79" t="s">
        <v>8</v>
      </c>
      <c r="F91" s="79" t="s">
        <v>8</v>
      </c>
      <c r="G91" s="79" t="s">
        <v>8</v>
      </c>
      <c r="H91" s="79" t="s">
        <v>8</v>
      </c>
      <c r="I91" s="79" t="s">
        <v>8</v>
      </c>
      <c r="J91" s="82">
        <v>1</v>
      </c>
      <c r="K91" s="15"/>
    </row>
    <row r="92" spans="2:11" s="14" customFormat="1" x14ac:dyDescent="0.2">
      <c r="B92" s="65" t="s">
        <v>61</v>
      </c>
      <c r="C92" s="60"/>
      <c r="D92" s="60"/>
      <c r="E92" s="60"/>
      <c r="F92" s="60"/>
      <c r="G92" s="60"/>
      <c r="H92" s="60"/>
      <c r="I92" s="60"/>
      <c r="J92" s="82"/>
      <c r="K92" s="15"/>
    </row>
    <row r="93" spans="2:11" s="14" customFormat="1" x14ac:dyDescent="0.2">
      <c r="B93" s="44" t="s">
        <v>60</v>
      </c>
      <c r="C93" s="60">
        <f>SUM(D93:J93)</f>
        <v>2</v>
      </c>
      <c r="D93" s="79" t="s">
        <v>8</v>
      </c>
      <c r="E93" s="79" t="s">
        <v>8</v>
      </c>
      <c r="F93" s="79" t="s">
        <v>8</v>
      </c>
      <c r="G93" s="79" t="s">
        <v>8</v>
      </c>
      <c r="H93" s="79" t="s">
        <v>8</v>
      </c>
      <c r="I93" s="79" t="s">
        <v>8</v>
      </c>
      <c r="J93" s="82">
        <v>2</v>
      </c>
      <c r="K93" s="15"/>
    </row>
    <row r="94" spans="2:11" s="14" customFormat="1" x14ac:dyDescent="0.2">
      <c r="B94" s="52" t="s">
        <v>52</v>
      </c>
      <c r="C94" s="60">
        <f>SUM(D94:J94)</f>
        <v>64</v>
      </c>
      <c r="D94" s="60">
        <v>64</v>
      </c>
      <c r="E94" s="79" t="s">
        <v>8</v>
      </c>
      <c r="F94" s="79" t="s">
        <v>8</v>
      </c>
      <c r="G94" s="79" t="s">
        <v>8</v>
      </c>
      <c r="H94" s="79" t="s">
        <v>8</v>
      </c>
      <c r="I94" s="79" t="s">
        <v>8</v>
      </c>
      <c r="J94" s="48" t="s">
        <v>8</v>
      </c>
      <c r="K94" s="15"/>
    </row>
    <row r="95" spans="2:11" s="14" customFormat="1" x14ac:dyDescent="0.2">
      <c r="B95" s="44" t="s">
        <v>36</v>
      </c>
      <c r="C95" s="55">
        <f>SUM(C96:C97)</f>
        <v>93</v>
      </c>
      <c r="D95" s="57" t="s">
        <v>8</v>
      </c>
      <c r="E95" s="55">
        <f>SUM(E96:E97)</f>
        <v>1</v>
      </c>
      <c r="F95" s="57" t="s">
        <v>8</v>
      </c>
      <c r="G95" s="55">
        <f>SUM(G96:G97)</f>
        <v>92</v>
      </c>
      <c r="H95" s="57" t="s">
        <v>8</v>
      </c>
      <c r="I95" s="57" t="s">
        <v>8</v>
      </c>
      <c r="J95" s="59" t="s">
        <v>8</v>
      </c>
      <c r="K95" s="15"/>
    </row>
    <row r="96" spans="2:11" s="14" customFormat="1" x14ac:dyDescent="0.2">
      <c r="B96" s="52" t="s">
        <v>59</v>
      </c>
      <c r="C96" s="60">
        <f>SUM(D96:J96)</f>
        <v>1</v>
      </c>
      <c r="D96" s="79" t="s">
        <v>8</v>
      </c>
      <c r="E96" s="60">
        <v>1</v>
      </c>
      <c r="F96" s="79" t="s">
        <v>8</v>
      </c>
      <c r="G96" s="79" t="s">
        <v>8</v>
      </c>
      <c r="H96" s="79" t="s">
        <v>8</v>
      </c>
      <c r="I96" s="79" t="s">
        <v>8</v>
      </c>
      <c r="J96" s="78" t="s">
        <v>8</v>
      </c>
      <c r="K96" s="15"/>
    </row>
    <row r="97" spans="2:10" ht="12.75" customHeight="1" x14ac:dyDescent="0.2">
      <c r="B97" s="68" t="s">
        <v>52</v>
      </c>
      <c r="C97" s="60">
        <f>SUM(D97:J97)</f>
        <v>92</v>
      </c>
      <c r="D97" s="79" t="s">
        <v>8</v>
      </c>
      <c r="E97" s="79" t="s">
        <v>8</v>
      </c>
      <c r="F97" s="79" t="s">
        <v>8</v>
      </c>
      <c r="G97" s="60">
        <v>92</v>
      </c>
      <c r="H97" s="79" t="s">
        <v>8</v>
      </c>
      <c r="I97" s="79" t="s">
        <v>8</v>
      </c>
      <c r="J97" s="78" t="s">
        <v>8</v>
      </c>
    </row>
    <row r="98" spans="2:10" x14ac:dyDescent="0.2">
      <c r="B98" s="44" t="s">
        <v>33</v>
      </c>
      <c r="C98" s="55">
        <f>SUM(C99:C108)</f>
        <v>232</v>
      </c>
      <c r="D98" s="57" t="s">
        <v>8</v>
      </c>
      <c r="E98" s="55">
        <f>SUM(E99:E108)</f>
        <v>3</v>
      </c>
      <c r="F98" s="55">
        <f>SUM(F99:F108)</f>
        <v>72</v>
      </c>
      <c r="G98" s="55">
        <f>SUM(G99:G108)</f>
        <v>51</v>
      </c>
      <c r="H98" s="57" t="s">
        <v>8</v>
      </c>
      <c r="I98" s="55">
        <f>SUM(I99:I108)</f>
        <v>1</v>
      </c>
      <c r="J98" s="58">
        <f>SUM(J99:J108)</f>
        <v>105</v>
      </c>
    </row>
    <row r="99" spans="2:10" x14ac:dyDescent="0.2">
      <c r="B99" s="44" t="s">
        <v>55</v>
      </c>
      <c r="C99" s="26">
        <f>SUM(D99:J99)</f>
        <v>1</v>
      </c>
      <c r="D99" s="28" t="s">
        <v>8</v>
      </c>
      <c r="E99" s="26">
        <v>1</v>
      </c>
      <c r="F99" s="28" t="s">
        <v>8</v>
      </c>
      <c r="G99" s="28" t="s">
        <v>8</v>
      </c>
      <c r="H99" s="28" t="s">
        <v>8</v>
      </c>
      <c r="I99" s="28" t="s">
        <v>8</v>
      </c>
      <c r="J99" s="25" t="s">
        <v>8</v>
      </c>
    </row>
    <row r="100" spans="2:10" x14ac:dyDescent="0.2">
      <c r="B100" s="63" t="s">
        <v>45</v>
      </c>
      <c r="C100" s="26"/>
      <c r="D100" s="26"/>
      <c r="E100" s="26"/>
      <c r="F100" s="26"/>
      <c r="G100" s="26"/>
      <c r="H100" s="26"/>
      <c r="I100" s="26"/>
      <c r="J100" s="38"/>
    </row>
    <row r="101" spans="2:10" x14ac:dyDescent="0.2">
      <c r="B101" s="63" t="s">
        <v>44</v>
      </c>
      <c r="C101" s="26">
        <f>SUM(D101:J101)</f>
        <v>6</v>
      </c>
      <c r="D101" s="28" t="s">
        <v>8</v>
      </c>
      <c r="E101" s="28" t="s">
        <v>8</v>
      </c>
      <c r="F101" s="28" t="s">
        <v>8</v>
      </c>
      <c r="G101" s="28" t="s">
        <v>8</v>
      </c>
      <c r="H101" s="28" t="s">
        <v>8</v>
      </c>
      <c r="I101" s="28" t="s">
        <v>8</v>
      </c>
      <c r="J101" s="38">
        <v>6</v>
      </c>
    </row>
    <row r="102" spans="2:10" ht="13.5" customHeight="1" x14ac:dyDescent="0.2">
      <c r="B102" s="63" t="s">
        <v>54</v>
      </c>
      <c r="C102" s="26"/>
      <c r="D102" s="26"/>
      <c r="E102" s="26"/>
      <c r="F102" s="26"/>
      <c r="G102" s="26"/>
      <c r="H102" s="26"/>
      <c r="I102" s="26"/>
      <c r="J102" s="38"/>
    </row>
    <row r="103" spans="2:10" x14ac:dyDescent="0.2">
      <c r="B103" s="63" t="s">
        <v>53</v>
      </c>
      <c r="C103" s="26">
        <f>SUM(D103:J103)</f>
        <v>3</v>
      </c>
      <c r="D103" s="28" t="s">
        <v>8</v>
      </c>
      <c r="E103" s="26">
        <v>2</v>
      </c>
      <c r="F103" s="26">
        <v>1</v>
      </c>
      <c r="G103" s="28" t="s">
        <v>8</v>
      </c>
      <c r="H103" s="28" t="s">
        <v>8</v>
      </c>
      <c r="I103" s="28" t="s">
        <v>8</v>
      </c>
      <c r="J103" s="25" t="s">
        <v>8</v>
      </c>
    </row>
    <row r="104" spans="2:10" x14ac:dyDescent="0.2">
      <c r="B104" s="44" t="s">
        <v>52</v>
      </c>
      <c r="C104" s="26">
        <f>SUM(D104:J104)</f>
        <v>216</v>
      </c>
      <c r="D104" s="28" t="s">
        <v>8</v>
      </c>
      <c r="E104" s="28" t="s">
        <v>8</v>
      </c>
      <c r="F104" s="26">
        <v>71</v>
      </c>
      <c r="G104" s="26">
        <v>49</v>
      </c>
      <c r="H104" s="28" t="s">
        <v>8</v>
      </c>
      <c r="I104" s="28" t="s">
        <v>8</v>
      </c>
      <c r="J104" s="38">
        <v>96</v>
      </c>
    </row>
    <row r="105" spans="2:10" x14ac:dyDescent="0.2">
      <c r="B105" s="45" t="s">
        <v>9</v>
      </c>
      <c r="C105" s="26">
        <f>SUM(D105:J105)</f>
        <v>1</v>
      </c>
      <c r="D105" s="28" t="s">
        <v>8</v>
      </c>
      <c r="E105" s="28" t="s">
        <v>8</v>
      </c>
      <c r="F105" s="28" t="s">
        <v>8</v>
      </c>
      <c r="G105" s="28" t="s">
        <v>8</v>
      </c>
      <c r="H105" s="28" t="s">
        <v>8</v>
      </c>
      <c r="I105" s="26">
        <v>1</v>
      </c>
      <c r="J105" s="66" t="s">
        <v>8</v>
      </c>
    </row>
    <row r="106" spans="2:10" ht="13.5" customHeight="1" x14ac:dyDescent="0.2">
      <c r="B106" s="65" t="s">
        <v>61</v>
      </c>
      <c r="C106" s="26"/>
      <c r="D106" s="26"/>
      <c r="E106" s="26"/>
      <c r="F106" s="26"/>
      <c r="G106" s="26"/>
      <c r="H106" s="26"/>
      <c r="I106" s="26"/>
      <c r="J106" s="38"/>
    </row>
    <row r="107" spans="2:10" x14ac:dyDescent="0.2">
      <c r="B107" s="44" t="s">
        <v>60</v>
      </c>
      <c r="C107" s="26">
        <f>SUM(D107:J107)</f>
        <v>3</v>
      </c>
      <c r="D107" s="28" t="s">
        <v>8</v>
      </c>
      <c r="E107" s="28" t="s">
        <v>8</v>
      </c>
      <c r="F107" s="28" t="s">
        <v>8</v>
      </c>
      <c r="G107" s="26">
        <v>2</v>
      </c>
      <c r="H107" s="28" t="s">
        <v>8</v>
      </c>
      <c r="I107" s="28" t="s">
        <v>8</v>
      </c>
      <c r="J107" s="38">
        <v>1</v>
      </c>
    </row>
    <row r="108" spans="2:10" ht="12.75" customHeight="1" x14ac:dyDescent="0.2">
      <c r="B108" s="52" t="s">
        <v>59</v>
      </c>
      <c r="C108" s="26">
        <f>SUM(D108:J108)</f>
        <v>2</v>
      </c>
      <c r="D108" s="28" t="s">
        <v>8</v>
      </c>
      <c r="E108" s="28" t="s">
        <v>8</v>
      </c>
      <c r="F108" s="28" t="s">
        <v>8</v>
      </c>
      <c r="G108" s="28" t="s">
        <v>8</v>
      </c>
      <c r="H108" s="28" t="s">
        <v>8</v>
      </c>
      <c r="I108" s="28" t="s">
        <v>8</v>
      </c>
      <c r="J108" s="38">
        <v>2</v>
      </c>
    </row>
    <row r="109" spans="2:10" ht="15" customHeight="1" x14ac:dyDescent="0.2">
      <c r="B109" s="101" t="s">
        <v>67</v>
      </c>
      <c r="C109" s="26"/>
      <c r="D109" s="28"/>
      <c r="E109" s="28"/>
      <c r="F109" s="28"/>
      <c r="G109" s="28"/>
      <c r="H109" s="28"/>
      <c r="I109" s="28"/>
      <c r="J109" s="38"/>
    </row>
    <row r="110" spans="2:10" x14ac:dyDescent="0.2">
      <c r="B110" s="52" t="s">
        <v>27</v>
      </c>
      <c r="C110" s="55">
        <f>SUM(C111:C114)</f>
        <v>22</v>
      </c>
      <c r="D110" s="55">
        <f>SUM(D111:D114)</f>
        <v>1</v>
      </c>
      <c r="E110" s="55">
        <f>SUM(E111:E114)</f>
        <v>2</v>
      </c>
      <c r="F110" s="55">
        <f>SUM(F111:F114)</f>
        <v>19</v>
      </c>
      <c r="G110" s="57" t="s">
        <v>8</v>
      </c>
      <c r="H110" s="57" t="s">
        <v>8</v>
      </c>
      <c r="I110" s="57" t="s">
        <v>8</v>
      </c>
      <c r="J110" s="70" t="s">
        <v>8</v>
      </c>
    </row>
    <row r="111" spans="2:10" x14ac:dyDescent="0.2">
      <c r="B111" s="44" t="s">
        <v>55</v>
      </c>
      <c r="C111" s="26">
        <f>SUM(D111:J111)</f>
        <v>2</v>
      </c>
      <c r="D111" s="28" t="s">
        <v>8</v>
      </c>
      <c r="E111" s="26">
        <v>2</v>
      </c>
      <c r="F111" s="28" t="s">
        <v>8</v>
      </c>
      <c r="G111" s="28" t="s">
        <v>8</v>
      </c>
      <c r="H111" s="28" t="s">
        <v>8</v>
      </c>
      <c r="I111" s="28" t="s">
        <v>8</v>
      </c>
      <c r="J111" s="16" t="s">
        <v>8</v>
      </c>
    </row>
    <row r="112" spans="2:10" x14ac:dyDescent="0.2">
      <c r="B112" s="63" t="s">
        <v>45</v>
      </c>
      <c r="C112" s="26"/>
      <c r="D112" s="26"/>
      <c r="E112" s="26"/>
      <c r="F112" s="26"/>
      <c r="G112" s="26"/>
      <c r="H112" s="26"/>
      <c r="I112" s="26"/>
      <c r="J112" s="38"/>
    </row>
    <row r="113" spans="2:10" ht="13.5" customHeight="1" x14ac:dyDescent="0.2">
      <c r="B113" s="63" t="s">
        <v>44</v>
      </c>
      <c r="C113" s="26">
        <f>SUM(D113:J113)</f>
        <v>3</v>
      </c>
      <c r="D113" s="28" t="s">
        <v>8</v>
      </c>
      <c r="E113" s="28" t="s">
        <v>8</v>
      </c>
      <c r="F113" s="26">
        <v>3</v>
      </c>
      <c r="G113" s="28" t="s">
        <v>8</v>
      </c>
      <c r="H113" s="28" t="s">
        <v>8</v>
      </c>
      <c r="I113" s="28" t="s">
        <v>8</v>
      </c>
      <c r="J113" s="16" t="s">
        <v>8</v>
      </c>
    </row>
    <row r="114" spans="2:10" x14ac:dyDescent="0.2">
      <c r="B114" s="44" t="s">
        <v>52</v>
      </c>
      <c r="C114" s="26">
        <f>SUM(D114:J114)</f>
        <v>17</v>
      </c>
      <c r="D114" s="26">
        <v>1</v>
      </c>
      <c r="E114" s="28" t="s">
        <v>8</v>
      </c>
      <c r="F114" s="26">
        <v>16</v>
      </c>
      <c r="G114" s="28" t="s">
        <v>8</v>
      </c>
      <c r="H114" s="28" t="s">
        <v>8</v>
      </c>
      <c r="I114" s="28" t="s">
        <v>8</v>
      </c>
      <c r="J114" s="16" t="s">
        <v>8</v>
      </c>
    </row>
    <row r="115" spans="2:10" x14ac:dyDescent="0.2">
      <c r="B115" s="52" t="s">
        <v>26</v>
      </c>
      <c r="C115" s="55">
        <f>SUM(C116:C118)</f>
        <v>21</v>
      </c>
      <c r="D115" s="55">
        <f>SUM(D116:D118)</f>
        <v>2</v>
      </c>
      <c r="E115" s="57" t="s">
        <v>8</v>
      </c>
      <c r="F115" s="57" t="s">
        <v>8</v>
      </c>
      <c r="G115" s="57" t="s">
        <v>8</v>
      </c>
      <c r="H115" s="57" t="s">
        <v>8</v>
      </c>
      <c r="I115" s="57" t="s">
        <v>8</v>
      </c>
      <c r="J115" s="64">
        <f>SUM(J116:J118)</f>
        <v>19</v>
      </c>
    </row>
    <row r="116" spans="2:10" x14ac:dyDescent="0.2">
      <c r="B116" s="63" t="s">
        <v>45</v>
      </c>
      <c r="C116" s="35"/>
      <c r="D116" s="35"/>
      <c r="E116" s="35"/>
      <c r="F116" s="35"/>
      <c r="G116" s="35"/>
      <c r="H116" s="35"/>
      <c r="I116" s="35"/>
    </row>
    <row r="117" spans="2:10" x14ac:dyDescent="0.2">
      <c r="B117" s="63" t="s">
        <v>44</v>
      </c>
      <c r="C117" s="60">
        <f>SUM(D117:J117)</f>
        <v>1</v>
      </c>
      <c r="D117" s="79" t="s">
        <v>8</v>
      </c>
      <c r="E117" s="79" t="s">
        <v>8</v>
      </c>
      <c r="F117" s="79" t="s">
        <v>8</v>
      </c>
      <c r="G117" s="79" t="s">
        <v>8</v>
      </c>
      <c r="H117" s="79" t="s">
        <v>8</v>
      </c>
      <c r="I117" s="79" t="s">
        <v>8</v>
      </c>
      <c r="J117" s="82">
        <v>1</v>
      </c>
    </row>
    <row r="118" spans="2:10" x14ac:dyDescent="0.2">
      <c r="B118" s="44" t="s">
        <v>52</v>
      </c>
      <c r="C118" s="60">
        <f>SUM(D118:J118)</f>
        <v>20</v>
      </c>
      <c r="D118" s="60">
        <v>2</v>
      </c>
      <c r="E118" s="79" t="s">
        <v>8</v>
      </c>
      <c r="F118" s="79" t="s">
        <v>8</v>
      </c>
      <c r="G118" s="79" t="s">
        <v>8</v>
      </c>
      <c r="H118" s="79" t="s">
        <v>8</v>
      </c>
      <c r="I118" s="79" t="s">
        <v>8</v>
      </c>
      <c r="J118" s="82">
        <v>18</v>
      </c>
    </row>
    <row r="119" spans="2:10" x14ac:dyDescent="0.2">
      <c r="B119" s="86">
        <v>2020</v>
      </c>
      <c r="C119" s="55">
        <f>C120+C124+C128+C132+C137+C139+C145+C151+C158+C162+C165</f>
        <v>381</v>
      </c>
      <c r="D119" s="57" t="s">
        <v>8</v>
      </c>
      <c r="E119" s="57">
        <f>E120+E128+E132+E139+E145+E151+E158+E162+E165</f>
        <v>28</v>
      </c>
      <c r="F119" s="57">
        <f>F120+F124+F139+F158</f>
        <v>30</v>
      </c>
      <c r="G119" s="57">
        <f>G120+G124+G139+G145+G151</f>
        <v>47</v>
      </c>
      <c r="H119" s="57" t="s">
        <v>8</v>
      </c>
      <c r="I119" s="57">
        <f>I145</f>
        <v>2</v>
      </c>
      <c r="J119" s="58">
        <f>J124+J128+J132+J137+J139+J145+J151+J162+J165</f>
        <v>274</v>
      </c>
    </row>
    <row r="120" spans="2:10" x14ac:dyDescent="0.2">
      <c r="B120" s="52" t="s">
        <v>50</v>
      </c>
      <c r="C120" s="55">
        <f>SUM(C122:C123)</f>
        <v>11</v>
      </c>
      <c r="D120" s="57" t="s">
        <v>8</v>
      </c>
      <c r="E120" s="55">
        <f>SUM(E122:E123)</f>
        <v>1</v>
      </c>
      <c r="F120" s="55">
        <f>SUM(F122:F123)</f>
        <v>4</v>
      </c>
      <c r="G120" s="55">
        <f>SUM(G122:G123)</f>
        <v>6</v>
      </c>
      <c r="H120" s="57" t="s">
        <v>8</v>
      </c>
      <c r="I120" s="57" t="s">
        <v>8</v>
      </c>
      <c r="J120" s="59" t="s">
        <v>8</v>
      </c>
    </row>
    <row r="121" spans="2:10" x14ac:dyDescent="0.2">
      <c r="B121" s="54" t="s">
        <v>45</v>
      </c>
      <c r="C121" s="35"/>
      <c r="D121" s="35"/>
      <c r="E121" s="51"/>
      <c r="F121" s="51"/>
      <c r="G121" s="51"/>
      <c r="H121" s="51"/>
      <c r="I121" s="51"/>
      <c r="J121" s="53"/>
    </row>
    <row r="122" spans="2:10" x14ac:dyDescent="0.2">
      <c r="B122" s="44" t="s">
        <v>44</v>
      </c>
      <c r="C122" s="60">
        <f>SUM(D122:J122)</f>
        <v>1</v>
      </c>
      <c r="D122" s="79" t="s">
        <v>8</v>
      </c>
      <c r="E122" s="79">
        <v>1</v>
      </c>
      <c r="F122" s="79" t="s">
        <v>8</v>
      </c>
      <c r="G122" s="79" t="s">
        <v>8</v>
      </c>
      <c r="H122" s="79" t="s">
        <v>8</v>
      </c>
      <c r="I122" s="79" t="s">
        <v>8</v>
      </c>
      <c r="J122" s="25" t="s">
        <v>8</v>
      </c>
    </row>
    <row r="123" spans="2:10" x14ac:dyDescent="0.2">
      <c r="B123" s="52" t="s">
        <v>52</v>
      </c>
      <c r="C123" s="60">
        <f>SUM(D123:J123)</f>
        <v>10</v>
      </c>
      <c r="D123" s="79" t="s">
        <v>8</v>
      </c>
      <c r="E123" s="79" t="s">
        <v>8</v>
      </c>
      <c r="F123" s="79">
        <v>4</v>
      </c>
      <c r="G123" s="79">
        <v>6</v>
      </c>
      <c r="H123" s="79" t="s">
        <v>8</v>
      </c>
      <c r="I123" s="79" t="s">
        <v>8</v>
      </c>
      <c r="J123" s="25" t="s">
        <v>8</v>
      </c>
    </row>
    <row r="124" spans="2:10" x14ac:dyDescent="0.2">
      <c r="B124" s="52" t="s">
        <v>41</v>
      </c>
      <c r="C124" s="55">
        <f>SUM(C126:C127)</f>
        <v>60</v>
      </c>
      <c r="D124" s="57" t="s">
        <v>8</v>
      </c>
      <c r="E124" s="57" t="s">
        <v>8</v>
      </c>
      <c r="F124" s="57">
        <f>SUM(F126:F127)</f>
        <v>1</v>
      </c>
      <c r="G124" s="57">
        <f>SUM(G126:G127)</f>
        <v>12</v>
      </c>
      <c r="H124" s="57" t="s">
        <v>8</v>
      </c>
      <c r="I124" s="57" t="s">
        <v>8</v>
      </c>
      <c r="J124" s="58">
        <f>SUM(J126:J127)</f>
        <v>47</v>
      </c>
    </row>
    <row r="125" spans="2:10" ht="12.75" customHeight="1" x14ac:dyDescent="0.2">
      <c r="B125" s="54" t="s">
        <v>58</v>
      </c>
      <c r="C125" s="35"/>
      <c r="D125" s="35"/>
      <c r="E125" s="51"/>
      <c r="F125" s="51"/>
      <c r="G125" s="51"/>
      <c r="H125" s="51"/>
      <c r="I125" s="51"/>
      <c r="J125" s="53"/>
    </row>
    <row r="126" spans="2:10" ht="12.75" customHeight="1" x14ac:dyDescent="0.2">
      <c r="B126" s="44" t="s">
        <v>44</v>
      </c>
      <c r="C126" s="60">
        <f>SUM(D126:J126)</f>
        <v>1</v>
      </c>
      <c r="D126" s="79" t="s">
        <v>8</v>
      </c>
      <c r="E126" s="79" t="s">
        <v>8</v>
      </c>
      <c r="F126" s="79">
        <v>1</v>
      </c>
      <c r="G126" s="79" t="s">
        <v>8</v>
      </c>
      <c r="H126" s="79" t="s">
        <v>8</v>
      </c>
      <c r="I126" s="79" t="s">
        <v>8</v>
      </c>
      <c r="J126" s="78" t="s">
        <v>8</v>
      </c>
    </row>
    <row r="127" spans="2:10" x14ac:dyDescent="0.2">
      <c r="B127" s="52" t="s">
        <v>52</v>
      </c>
      <c r="C127" s="60">
        <f>SUM(D127:J127)</f>
        <v>59</v>
      </c>
      <c r="D127" s="79" t="s">
        <v>8</v>
      </c>
      <c r="E127" s="79" t="s">
        <v>8</v>
      </c>
      <c r="F127" s="79" t="s">
        <v>8</v>
      </c>
      <c r="G127" s="79">
        <v>12</v>
      </c>
      <c r="H127" s="79" t="s">
        <v>8</v>
      </c>
      <c r="I127" s="79" t="s">
        <v>8</v>
      </c>
      <c r="J127" s="82">
        <v>47</v>
      </c>
    </row>
    <row r="128" spans="2:10" x14ac:dyDescent="0.2">
      <c r="B128" s="52" t="s">
        <v>40</v>
      </c>
      <c r="C128" s="55">
        <f>SUM(D128:J128)</f>
        <v>5</v>
      </c>
      <c r="D128" s="57" t="s">
        <v>8</v>
      </c>
      <c r="E128" s="55">
        <f>SUM(E130:E131)</f>
        <v>3</v>
      </c>
      <c r="F128" s="57" t="s">
        <v>8</v>
      </c>
      <c r="G128" s="57" t="s">
        <v>8</v>
      </c>
      <c r="H128" s="57" t="s">
        <v>8</v>
      </c>
      <c r="I128" s="57" t="s">
        <v>8</v>
      </c>
      <c r="J128" s="58">
        <f>SUM(J130:J131)</f>
        <v>2</v>
      </c>
    </row>
    <row r="129" spans="2:11" ht="15" customHeight="1" x14ac:dyDescent="0.2">
      <c r="B129" s="62" t="s">
        <v>58</v>
      </c>
      <c r="C129" s="55"/>
      <c r="D129" s="51"/>
      <c r="E129" s="55"/>
      <c r="F129" s="51"/>
      <c r="G129" s="51"/>
      <c r="H129" s="51"/>
      <c r="I129" s="51"/>
      <c r="J129" s="58"/>
    </row>
    <row r="130" spans="2:11" x14ac:dyDescent="0.2">
      <c r="B130" s="44" t="s">
        <v>44</v>
      </c>
      <c r="C130" s="60">
        <f>SUM(D130:J130)</f>
        <v>3</v>
      </c>
      <c r="D130" s="79" t="s">
        <v>8</v>
      </c>
      <c r="E130" s="79">
        <v>3</v>
      </c>
      <c r="F130" s="79" t="s">
        <v>8</v>
      </c>
      <c r="G130" s="79" t="s">
        <v>8</v>
      </c>
      <c r="H130" s="79" t="s">
        <v>8</v>
      </c>
      <c r="I130" s="79" t="s">
        <v>8</v>
      </c>
      <c r="J130" s="78" t="s">
        <v>8</v>
      </c>
    </row>
    <row r="131" spans="2:11" x14ac:dyDescent="0.2">
      <c r="B131" s="52" t="s">
        <v>52</v>
      </c>
      <c r="C131" s="60">
        <f>SUM(D131:J131)</f>
        <v>2</v>
      </c>
      <c r="D131" s="79" t="s">
        <v>8</v>
      </c>
      <c r="E131" s="79" t="s">
        <v>8</v>
      </c>
      <c r="F131" s="79" t="s">
        <v>8</v>
      </c>
      <c r="G131" s="79" t="s">
        <v>8</v>
      </c>
      <c r="H131" s="79" t="s">
        <v>8</v>
      </c>
      <c r="I131" s="79" t="s">
        <v>8</v>
      </c>
      <c r="J131" s="49">
        <v>2</v>
      </c>
    </row>
    <row r="132" spans="2:11" ht="15" customHeight="1" x14ac:dyDescent="0.2">
      <c r="B132" s="52" t="s">
        <v>39</v>
      </c>
      <c r="C132" s="55">
        <f>SUM(C133:C136)</f>
        <v>37</v>
      </c>
      <c r="D132" s="57" t="s">
        <v>8</v>
      </c>
      <c r="E132" s="55">
        <f>SUM(E133:E136)</f>
        <v>4</v>
      </c>
      <c r="F132" s="57" t="s">
        <v>8</v>
      </c>
      <c r="G132" s="57" t="s">
        <v>8</v>
      </c>
      <c r="H132" s="57" t="s">
        <v>8</v>
      </c>
      <c r="I132" s="57" t="s">
        <v>8</v>
      </c>
      <c r="J132" s="58">
        <f>SUM(J135:J136)</f>
        <v>33</v>
      </c>
    </row>
    <row r="133" spans="2:11" x14ac:dyDescent="0.2">
      <c r="B133" s="44" t="s">
        <v>55</v>
      </c>
      <c r="C133" s="60">
        <f>SUM(D133:J133)</f>
        <v>2</v>
      </c>
      <c r="D133" s="79" t="s">
        <v>8</v>
      </c>
      <c r="E133" s="60">
        <v>2</v>
      </c>
      <c r="F133" s="79" t="s">
        <v>8</v>
      </c>
      <c r="G133" s="79" t="s">
        <v>8</v>
      </c>
      <c r="H133" s="79" t="s">
        <v>8</v>
      </c>
      <c r="I133" s="79" t="s">
        <v>8</v>
      </c>
      <c r="J133" s="78" t="s">
        <v>8</v>
      </c>
    </row>
    <row r="134" spans="2:11" x14ac:dyDescent="0.2">
      <c r="B134" s="54" t="s">
        <v>45</v>
      </c>
      <c r="C134" s="60"/>
      <c r="D134" s="60"/>
      <c r="E134" s="79"/>
      <c r="F134" s="79"/>
      <c r="G134" s="79"/>
      <c r="H134" s="79"/>
      <c r="I134" s="79"/>
      <c r="J134" s="49"/>
    </row>
    <row r="135" spans="2:11" x14ac:dyDescent="0.2">
      <c r="B135" s="44" t="s">
        <v>44</v>
      </c>
      <c r="C135" s="60">
        <f>SUM(D135:J135)</f>
        <v>2</v>
      </c>
      <c r="D135" s="79" t="s">
        <v>8</v>
      </c>
      <c r="E135" s="79">
        <v>2</v>
      </c>
      <c r="F135" s="79" t="s">
        <v>8</v>
      </c>
      <c r="G135" s="79" t="s">
        <v>8</v>
      </c>
      <c r="H135" s="79" t="s">
        <v>8</v>
      </c>
      <c r="I135" s="79" t="s">
        <v>8</v>
      </c>
      <c r="J135" s="25" t="s">
        <v>8</v>
      </c>
    </row>
    <row r="136" spans="2:11" x14ac:dyDescent="0.2">
      <c r="B136" s="52" t="s">
        <v>52</v>
      </c>
      <c r="C136" s="60">
        <f>SUM(D136:J136)</f>
        <v>33</v>
      </c>
      <c r="D136" s="79" t="s">
        <v>8</v>
      </c>
      <c r="E136" s="79" t="s">
        <v>8</v>
      </c>
      <c r="F136" s="79" t="s">
        <v>8</v>
      </c>
      <c r="G136" s="79" t="s">
        <v>8</v>
      </c>
      <c r="H136" s="79" t="s">
        <v>8</v>
      </c>
      <c r="I136" s="79" t="s">
        <v>8</v>
      </c>
      <c r="J136" s="82">
        <v>33</v>
      </c>
    </row>
    <row r="137" spans="2:11" ht="15" customHeight="1" x14ac:dyDescent="0.2">
      <c r="B137" s="17" t="s">
        <v>38</v>
      </c>
      <c r="C137" s="55">
        <f>SUM(C138)</f>
        <v>28</v>
      </c>
      <c r="D137" s="57" t="s">
        <v>8</v>
      </c>
      <c r="E137" s="57" t="s">
        <v>8</v>
      </c>
      <c r="F137" s="57" t="s">
        <v>8</v>
      </c>
      <c r="G137" s="57" t="s">
        <v>8</v>
      </c>
      <c r="H137" s="57" t="s">
        <v>8</v>
      </c>
      <c r="I137" s="57" t="s">
        <v>8</v>
      </c>
      <c r="J137" s="61">
        <f>SUM(J138)</f>
        <v>28</v>
      </c>
    </row>
    <row r="138" spans="2:11" x14ac:dyDescent="0.2">
      <c r="B138" s="17" t="s">
        <v>52</v>
      </c>
      <c r="C138" s="60">
        <f>SUM(D138:J138)</f>
        <v>28</v>
      </c>
      <c r="D138" s="79" t="s">
        <v>8</v>
      </c>
      <c r="E138" s="79" t="s">
        <v>8</v>
      </c>
      <c r="F138" s="79" t="s">
        <v>8</v>
      </c>
      <c r="G138" s="79" t="s">
        <v>8</v>
      </c>
      <c r="H138" s="79" t="s">
        <v>8</v>
      </c>
      <c r="I138" s="79" t="s">
        <v>8</v>
      </c>
      <c r="J138" s="82">
        <v>28</v>
      </c>
    </row>
    <row r="139" spans="2:11" s="64" customFormat="1" x14ac:dyDescent="0.2">
      <c r="B139" s="17" t="s">
        <v>37</v>
      </c>
      <c r="C139" s="55">
        <f>SUM(C140:C144)</f>
        <v>37</v>
      </c>
      <c r="D139" s="57" t="s">
        <v>8</v>
      </c>
      <c r="E139" s="57">
        <f>SUM(E140:E144)</f>
        <v>2</v>
      </c>
      <c r="F139" s="57">
        <f>SUM(F140:F144)</f>
        <v>4</v>
      </c>
      <c r="G139" s="57">
        <f>SUM(G140:G144)</f>
        <v>1</v>
      </c>
      <c r="H139" s="57" t="s">
        <v>8</v>
      </c>
      <c r="I139" s="57" t="s">
        <v>8</v>
      </c>
      <c r="J139" s="59">
        <f>SUM(J140:J144)</f>
        <v>30</v>
      </c>
      <c r="K139" s="75"/>
    </row>
    <row r="140" spans="2:11" x14ac:dyDescent="0.2">
      <c r="B140" s="44" t="s">
        <v>55</v>
      </c>
      <c r="C140" s="60">
        <f>SUM(D140:J140)</f>
        <v>4</v>
      </c>
      <c r="D140" s="79" t="s">
        <v>8</v>
      </c>
      <c r="E140" s="79">
        <v>2</v>
      </c>
      <c r="F140" s="79">
        <v>2</v>
      </c>
      <c r="G140" s="79" t="s">
        <v>8</v>
      </c>
      <c r="H140" s="79" t="s">
        <v>8</v>
      </c>
      <c r="I140" s="79" t="s">
        <v>8</v>
      </c>
      <c r="J140" s="78" t="s">
        <v>8</v>
      </c>
    </row>
    <row r="141" spans="2:11" ht="25.5" x14ac:dyDescent="0.2">
      <c r="B141" s="54" t="s">
        <v>57</v>
      </c>
      <c r="C141" s="60">
        <f>SUM(D141:J141)</f>
        <v>1</v>
      </c>
      <c r="D141" s="79" t="s">
        <v>8</v>
      </c>
      <c r="E141" s="79" t="s">
        <v>8</v>
      </c>
      <c r="F141" s="79">
        <v>1</v>
      </c>
      <c r="G141" s="79" t="s">
        <v>8</v>
      </c>
      <c r="H141" s="79" t="s">
        <v>8</v>
      </c>
      <c r="I141" s="79" t="s">
        <v>8</v>
      </c>
      <c r="J141" s="78" t="s">
        <v>8</v>
      </c>
    </row>
    <row r="142" spans="2:11" x14ac:dyDescent="0.2">
      <c r="B142" s="54" t="s">
        <v>54</v>
      </c>
      <c r="C142" s="60"/>
      <c r="D142" s="60"/>
      <c r="E142" s="79"/>
      <c r="F142" s="79"/>
      <c r="G142" s="79"/>
      <c r="H142" s="79"/>
      <c r="I142" s="79"/>
      <c r="J142" s="49"/>
    </row>
    <row r="143" spans="2:11" ht="15" customHeight="1" x14ac:dyDescent="0.2">
      <c r="B143" s="44" t="s">
        <v>53</v>
      </c>
      <c r="C143" s="60">
        <f>SUM(D143:J143)</f>
        <v>1</v>
      </c>
      <c r="D143" s="79" t="s">
        <v>8</v>
      </c>
      <c r="E143" s="79" t="s">
        <v>8</v>
      </c>
      <c r="F143" s="79">
        <v>1</v>
      </c>
      <c r="G143" s="79" t="s">
        <v>8</v>
      </c>
      <c r="H143" s="79" t="s">
        <v>8</v>
      </c>
      <c r="I143" s="79" t="s">
        <v>8</v>
      </c>
      <c r="J143" s="78" t="s">
        <v>8</v>
      </c>
    </row>
    <row r="144" spans="2:11" x14ac:dyDescent="0.2">
      <c r="B144" s="17" t="s">
        <v>52</v>
      </c>
      <c r="C144" s="60">
        <f>SUM(D144:J144)</f>
        <v>31</v>
      </c>
      <c r="D144" s="79" t="s">
        <v>8</v>
      </c>
      <c r="E144" s="79" t="s">
        <v>8</v>
      </c>
      <c r="F144" s="79" t="s">
        <v>8</v>
      </c>
      <c r="G144" s="79">
        <v>1</v>
      </c>
      <c r="H144" s="79" t="s">
        <v>8</v>
      </c>
      <c r="I144" s="79" t="s">
        <v>8</v>
      </c>
      <c r="J144" s="49">
        <v>30</v>
      </c>
    </row>
    <row r="145" spans="2:10" x14ac:dyDescent="0.2">
      <c r="B145" s="17" t="s">
        <v>36</v>
      </c>
      <c r="C145" s="55">
        <f>SUM(C146:C150)</f>
        <v>67</v>
      </c>
      <c r="D145" s="57" t="s">
        <v>8</v>
      </c>
      <c r="E145" s="57">
        <f>SUM(E146:E150)</f>
        <v>2</v>
      </c>
      <c r="F145" s="57" t="s">
        <v>8</v>
      </c>
      <c r="G145" s="57">
        <f>SUM(G146:G150)</f>
        <v>27</v>
      </c>
      <c r="H145" s="57" t="s">
        <v>8</v>
      </c>
      <c r="I145" s="57">
        <f>SUM(I146:I150)</f>
        <v>2</v>
      </c>
      <c r="J145" s="59">
        <f>SUM(J146:J150)</f>
        <v>36</v>
      </c>
    </row>
    <row r="146" spans="2:10" ht="25.5" x14ac:dyDescent="0.2">
      <c r="B146" s="54" t="s">
        <v>56</v>
      </c>
      <c r="C146" s="60">
        <f>SUM(D146:J146)</f>
        <v>1</v>
      </c>
      <c r="D146" s="79" t="s">
        <v>8</v>
      </c>
      <c r="E146" s="79">
        <v>1</v>
      </c>
      <c r="F146" s="79" t="s">
        <v>8</v>
      </c>
      <c r="G146" s="79" t="s">
        <v>8</v>
      </c>
      <c r="H146" s="79" t="s">
        <v>8</v>
      </c>
      <c r="I146" s="79" t="s">
        <v>8</v>
      </c>
      <c r="J146" s="78" t="s">
        <v>8</v>
      </c>
    </row>
    <row r="147" spans="2:10" ht="12.75" customHeight="1" x14ac:dyDescent="0.2">
      <c r="B147" s="54" t="s">
        <v>54</v>
      </c>
      <c r="C147" s="60"/>
      <c r="D147" s="79"/>
      <c r="E147" s="79"/>
      <c r="F147" s="79"/>
      <c r="G147" s="79"/>
      <c r="H147" s="79"/>
      <c r="I147" s="79"/>
      <c r="J147" s="78"/>
    </row>
    <row r="148" spans="2:10" x14ac:dyDescent="0.2">
      <c r="B148" s="44" t="s">
        <v>53</v>
      </c>
      <c r="C148" s="60">
        <f>SUM(D148:J148)</f>
        <v>1</v>
      </c>
      <c r="D148" s="79" t="s">
        <v>8</v>
      </c>
      <c r="E148" s="79">
        <v>1</v>
      </c>
      <c r="F148" s="79" t="s">
        <v>8</v>
      </c>
      <c r="G148" s="79" t="s">
        <v>8</v>
      </c>
      <c r="H148" s="79" t="s">
        <v>8</v>
      </c>
      <c r="I148" s="79" t="s">
        <v>8</v>
      </c>
      <c r="J148" s="78" t="s">
        <v>8</v>
      </c>
    </row>
    <row r="149" spans="2:10" x14ac:dyDescent="0.2">
      <c r="B149" s="17" t="s">
        <v>52</v>
      </c>
      <c r="C149" s="60">
        <f>SUM(D149:J149)</f>
        <v>63</v>
      </c>
      <c r="D149" s="79" t="s">
        <v>8</v>
      </c>
      <c r="E149" s="79" t="s">
        <v>8</v>
      </c>
      <c r="F149" s="79" t="s">
        <v>8</v>
      </c>
      <c r="G149" s="79">
        <v>27</v>
      </c>
      <c r="H149" s="79" t="s">
        <v>8</v>
      </c>
      <c r="I149" s="79" t="s">
        <v>8</v>
      </c>
      <c r="J149" s="78">
        <v>36</v>
      </c>
    </row>
    <row r="150" spans="2:10" ht="12.75" customHeight="1" x14ac:dyDescent="0.2">
      <c r="B150" s="41" t="s">
        <v>21</v>
      </c>
      <c r="C150" s="60">
        <f>SUM(D150:J150)</f>
        <v>2</v>
      </c>
      <c r="D150" s="79" t="s">
        <v>8</v>
      </c>
      <c r="E150" s="79" t="s">
        <v>8</v>
      </c>
      <c r="F150" s="79" t="s">
        <v>8</v>
      </c>
      <c r="G150" s="79" t="s">
        <v>8</v>
      </c>
      <c r="H150" s="79" t="s">
        <v>8</v>
      </c>
      <c r="I150" s="79">
        <v>2</v>
      </c>
      <c r="J150" s="78" t="s">
        <v>8</v>
      </c>
    </row>
    <row r="151" spans="2:10" ht="12.75" customHeight="1" x14ac:dyDescent="0.2">
      <c r="B151" s="17" t="s">
        <v>33</v>
      </c>
      <c r="C151" s="55">
        <f>SUM(C152:C157)</f>
        <v>81</v>
      </c>
      <c r="D151" s="57" t="s">
        <v>8</v>
      </c>
      <c r="E151" s="55">
        <f>SUM(E152:E157)</f>
        <v>3</v>
      </c>
      <c r="F151" s="57" t="s">
        <v>8</v>
      </c>
      <c r="G151" s="55">
        <f>SUM(G152:G157)</f>
        <v>1</v>
      </c>
      <c r="H151" s="51" t="s">
        <v>8</v>
      </c>
      <c r="I151" s="51" t="s">
        <v>8</v>
      </c>
      <c r="J151" s="58">
        <f>SUM(J152:J157)</f>
        <v>77</v>
      </c>
    </row>
    <row r="152" spans="2:10" x14ac:dyDescent="0.2">
      <c r="B152" s="44" t="s">
        <v>55</v>
      </c>
      <c r="C152" s="60">
        <f>SUM(D152:J152)</f>
        <v>2</v>
      </c>
      <c r="D152" s="79" t="s">
        <v>8</v>
      </c>
      <c r="E152" s="60">
        <v>2</v>
      </c>
      <c r="F152" s="79" t="s">
        <v>8</v>
      </c>
      <c r="G152" s="79" t="s">
        <v>8</v>
      </c>
      <c r="H152" s="79" t="s">
        <v>8</v>
      </c>
      <c r="I152" s="79" t="s">
        <v>8</v>
      </c>
      <c r="J152" s="78" t="s">
        <v>8</v>
      </c>
    </row>
    <row r="153" spans="2:10" x14ac:dyDescent="0.2">
      <c r="B153" s="56" t="s">
        <v>45</v>
      </c>
      <c r="C153" s="60"/>
      <c r="D153" s="60"/>
      <c r="E153" s="79"/>
      <c r="F153" s="79"/>
      <c r="G153" s="79"/>
      <c r="H153" s="79"/>
      <c r="I153" s="79"/>
      <c r="J153" s="82"/>
    </row>
    <row r="154" spans="2:10" x14ac:dyDescent="0.2">
      <c r="B154" s="17" t="s">
        <v>44</v>
      </c>
      <c r="C154" s="79">
        <f>SUM(D154:J154)</f>
        <v>2</v>
      </c>
      <c r="D154" s="79" t="s">
        <v>8</v>
      </c>
      <c r="E154" s="79" t="s">
        <v>8</v>
      </c>
      <c r="F154" s="79" t="s">
        <v>8</v>
      </c>
      <c r="G154" s="79" t="s">
        <v>8</v>
      </c>
      <c r="H154" s="79" t="s">
        <v>8</v>
      </c>
      <c r="I154" s="79" t="s">
        <v>8</v>
      </c>
      <c r="J154" s="78">
        <v>2</v>
      </c>
    </row>
    <row r="155" spans="2:10" ht="15" customHeight="1" x14ac:dyDescent="0.2">
      <c r="B155" s="41" t="s">
        <v>54</v>
      </c>
      <c r="C155" s="60"/>
      <c r="D155" s="60"/>
      <c r="E155" s="79"/>
      <c r="F155" s="79"/>
      <c r="G155" s="79"/>
      <c r="H155" s="79"/>
      <c r="I155" s="79"/>
      <c r="J155" s="49"/>
    </row>
    <row r="156" spans="2:10" x14ac:dyDescent="0.2">
      <c r="B156" s="17" t="s">
        <v>53</v>
      </c>
      <c r="C156" s="79">
        <f>SUM(D156:J156)</f>
        <v>2</v>
      </c>
      <c r="D156" s="79" t="s">
        <v>8</v>
      </c>
      <c r="E156" s="79">
        <v>1</v>
      </c>
      <c r="F156" s="79" t="s">
        <v>8</v>
      </c>
      <c r="G156" s="79">
        <v>1</v>
      </c>
      <c r="H156" s="79" t="s">
        <v>8</v>
      </c>
      <c r="I156" s="79" t="s">
        <v>8</v>
      </c>
      <c r="J156" s="25" t="s">
        <v>8</v>
      </c>
    </row>
    <row r="157" spans="2:10" x14ac:dyDescent="0.2">
      <c r="B157" s="49" t="s">
        <v>52</v>
      </c>
      <c r="C157" s="79">
        <f>SUM(D157:J157)</f>
        <v>75</v>
      </c>
      <c r="D157" s="79" t="s">
        <v>8</v>
      </c>
      <c r="E157" s="79" t="s">
        <v>8</v>
      </c>
      <c r="F157" s="79" t="s">
        <v>8</v>
      </c>
      <c r="G157" s="79" t="s">
        <v>8</v>
      </c>
      <c r="H157" s="79" t="s">
        <v>8</v>
      </c>
      <c r="I157" s="79" t="s">
        <v>8</v>
      </c>
      <c r="J157" s="25">
        <v>75</v>
      </c>
    </row>
    <row r="158" spans="2:10" x14ac:dyDescent="0.2">
      <c r="B158" s="52" t="s">
        <v>27</v>
      </c>
      <c r="C158" s="55">
        <f>SUM(C159:C161)</f>
        <v>22</v>
      </c>
      <c r="D158" s="57" t="s">
        <v>8</v>
      </c>
      <c r="E158" s="55">
        <f>SUM(E159:E161)</f>
        <v>1</v>
      </c>
      <c r="F158" s="55">
        <f>SUM(F159:F161)</f>
        <v>21</v>
      </c>
      <c r="G158" s="57" t="s">
        <v>8</v>
      </c>
      <c r="H158" s="57" t="s">
        <v>8</v>
      </c>
      <c r="I158" s="57" t="s">
        <v>8</v>
      </c>
      <c r="J158" s="59" t="s">
        <v>8</v>
      </c>
    </row>
    <row r="159" spans="2:10" x14ac:dyDescent="0.2">
      <c r="B159" s="54" t="s">
        <v>45</v>
      </c>
      <c r="C159" s="35"/>
      <c r="D159" s="35"/>
      <c r="E159" s="35"/>
      <c r="F159" s="35"/>
      <c r="G159" s="35"/>
      <c r="H159" s="35"/>
      <c r="I159" s="35"/>
      <c r="J159" s="53"/>
    </row>
    <row r="160" spans="2:10" x14ac:dyDescent="0.2">
      <c r="B160" s="44" t="s">
        <v>44</v>
      </c>
      <c r="C160" s="60">
        <f>SUM(D160:J160)</f>
        <v>1</v>
      </c>
      <c r="D160" s="79" t="s">
        <v>8</v>
      </c>
      <c r="E160" s="60">
        <v>1</v>
      </c>
      <c r="F160" s="79" t="s">
        <v>8</v>
      </c>
      <c r="G160" s="79" t="s">
        <v>8</v>
      </c>
      <c r="H160" s="79" t="s">
        <v>8</v>
      </c>
      <c r="I160" s="79" t="s">
        <v>8</v>
      </c>
      <c r="J160" s="78" t="s">
        <v>8</v>
      </c>
    </row>
    <row r="161" spans="2:10" x14ac:dyDescent="0.2">
      <c r="B161" s="52" t="s">
        <v>52</v>
      </c>
      <c r="C161" s="60">
        <f>SUM(D161:J161)</f>
        <v>21</v>
      </c>
      <c r="D161" s="79" t="s">
        <v>8</v>
      </c>
      <c r="E161" s="79" t="s">
        <v>8</v>
      </c>
      <c r="F161" s="60">
        <v>21</v>
      </c>
      <c r="G161" s="79" t="s">
        <v>8</v>
      </c>
      <c r="H161" s="79" t="s">
        <v>8</v>
      </c>
      <c r="I161" s="79" t="s">
        <v>8</v>
      </c>
      <c r="J161" s="78" t="s">
        <v>8</v>
      </c>
    </row>
    <row r="162" spans="2:10" ht="12.75" customHeight="1" x14ac:dyDescent="0.2">
      <c r="B162" s="44" t="s">
        <v>26</v>
      </c>
      <c r="C162" s="37">
        <f>SUM(C163:C164)</f>
        <v>25</v>
      </c>
      <c r="D162" s="32" t="s">
        <v>8</v>
      </c>
      <c r="E162" s="37">
        <f>SUM(E163:E164)</f>
        <v>11</v>
      </c>
      <c r="F162" s="32" t="s">
        <v>8</v>
      </c>
      <c r="G162" s="32" t="s">
        <v>8</v>
      </c>
      <c r="H162" s="32" t="s">
        <v>8</v>
      </c>
      <c r="I162" s="32" t="s">
        <v>8</v>
      </c>
      <c r="J162" s="42">
        <f>SUM(J163:J164)</f>
        <v>14</v>
      </c>
    </row>
    <row r="163" spans="2:10" x14ac:dyDescent="0.2">
      <c r="B163" s="44" t="s">
        <v>55</v>
      </c>
      <c r="C163" s="26">
        <f>SUM(D163:J163)</f>
        <v>11</v>
      </c>
      <c r="D163" s="28" t="s">
        <v>8</v>
      </c>
      <c r="E163" s="26">
        <v>11</v>
      </c>
      <c r="F163" s="28" t="s">
        <v>8</v>
      </c>
      <c r="G163" s="28" t="s">
        <v>8</v>
      </c>
      <c r="H163" s="28" t="s">
        <v>8</v>
      </c>
      <c r="I163" s="28" t="s">
        <v>8</v>
      </c>
      <c r="J163" s="25" t="s">
        <v>8</v>
      </c>
    </row>
    <row r="164" spans="2:10" x14ac:dyDescent="0.2">
      <c r="B164" s="44" t="s">
        <v>52</v>
      </c>
      <c r="C164" s="26">
        <f>SUM(D164:J164)</f>
        <v>14</v>
      </c>
      <c r="D164" s="28" t="s">
        <v>8</v>
      </c>
      <c r="E164" s="28" t="s">
        <v>8</v>
      </c>
      <c r="F164" s="28" t="s">
        <v>8</v>
      </c>
      <c r="G164" s="28" t="s">
        <v>8</v>
      </c>
      <c r="H164" s="28" t="s">
        <v>8</v>
      </c>
      <c r="I164" s="28" t="s">
        <v>8</v>
      </c>
      <c r="J164" s="81">
        <v>14</v>
      </c>
    </row>
    <row r="165" spans="2:10" ht="12.75" customHeight="1" x14ac:dyDescent="0.2">
      <c r="B165" s="44" t="s">
        <v>23</v>
      </c>
      <c r="C165" s="37">
        <f>SUM(C166:C168)</f>
        <v>8</v>
      </c>
      <c r="D165" s="32" t="s">
        <v>8</v>
      </c>
      <c r="E165" s="37">
        <f>SUM(E166:E168)</f>
        <v>1</v>
      </c>
      <c r="F165" s="32" t="s">
        <v>8</v>
      </c>
      <c r="G165" s="32" t="s">
        <v>8</v>
      </c>
      <c r="H165" s="32" t="s">
        <v>8</v>
      </c>
      <c r="I165" s="32" t="s">
        <v>8</v>
      </c>
      <c r="J165" s="30">
        <f>SUM(J166:J168)</f>
        <v>7</v>
      </c>
    </row>
    <row r="166" spans="2:10" ht="12.75" customHeight="1" x14ac:dyDescent="0.2">
      <c r="B166" s="41" t="s">
        <v>54</v>
      </c>
      <c r="C166" s="26"/>
      <c r="D166" s="26"/>
      <c r="E166" s="26"/>
      <c r="F166" s="26"/>
      <c r="G166" s="26"/>
      <c r="H166" s="26"/>
      <c r="I166" s="26"/>
      <c r="J166" s="81"/>
    </row>
    <row r="167" spans="2:10" x14ac:dyDescent="0.2">
      <c r="B167" s="17" t="s">
        <v>53</v>
      </c>
      <c r="C167" s="26">
        <f>SUM(D167:J167)</f>
        <v>1</v>
      </c>
      <c r="D167" s="28" t="s">
        <v>8</v>
      </c>
      <c r="E167" s="26">
        <v>1</v>
      </c>
      <c r="F167" s="28" t="s">
        <v>8</v>
      </c>
      <c r="G167" s="28" t="s">
        <v>8</v>
      </c>
      <c r="H167" s="28" t="s">
        <v>8</v>
      </c>
      <c r="I167" s="28" t="s">
        <v>8</v>
      </c>
      <c r="J167" s="25" t="s">
        <v>8</v>
      </c>
    </row>
    <row r="168" spans="2:10" x14ac:dyDescent="0.2">
      <c r="B168" s="44" t="s">
        <v>52</v>
      </c>
      <c r="C168" s="26">
        <f>SUM(D168:J168)</f>
        <v>7</v>
      </c>
      <c r="D168" s="28" t="s">
        <v>8</v>
      </c>
      <c r="E168" s="28" t="s">
        <v>8</v>
      </c>
      <c r="F168" s="28" t="s">
        <v>8</v>
      </c>
      <c r="G168" s="28" t="s">
        <v>8</v>
      </c>
      <c r="H168" s="28" t="s">
        <v>8</v>
      </c>
      <c r="I168" s="28" t="s">
        <v>8</v>
      </c>
      <c r="J168" s="81">
        <v>7</v>
      </c>
    </row>
    <row r="169" spans="2:10" ht="12.75" customHeight="1" x14ac:dyDescent="0.2">
      <c r="B169" s="88">
        <v>2021</v>
      </c>
      <c r="C169" s="37">
        <f>SUM(C170+C178+C183+C190+C195+C200+C203+C211+C213+C218+C180+C216)</f>
        <v>897</v>
      </c>
      <c r="D169" s="32">
        <f>SUM(D170)</f>
        <v>1</v>
      </c>
      <c r="E169" s="32">
        <f>SUM(E170+E183+E190+E195+E203+E218)</f>
        <v>50</v>
      </c>
      <c r="F169" s="32">
        <f>SUM(F170+F178+F183+F190+F200+F203+F211+F213+F180+F218)</f>
        <v>240</v>
      </c>
      <c r="G169" s="32">
        <f>SUM(G170+G183+G190+G195+G200+G203+G211+G213+G180)</f>
        <v>189</v>
      </c>
      <c r="H169" s="32" t="s">
        <v>8</v>
      </c>
      <c r="I169" s="32">
        <f>SUM(I170+I190+I195+I203+I218+I216)</f>
        <v>16</v>
      </c>
      <c r="J169" s="30">
        <f>SUM(J170+J178+J183+J190+J195+J200+J203+J211+J213+J218+J180)</f>
        <v>401</v>
      </c>
    </row>
    <row r="170" spans="2:10" ht="13.5" customHeight="1" x14ac:dyDescent="0.2">
      <c r="B170" s="44" t="s">
        <v>50</v>
      </c>
      <c r="C170" s="37">
        <f>SUM(C172:C177)</f>
        <v>40</v>
      </c>
      <c r="D170" s="32">
        <f>SUM(D172:D177)</f>
        <v>1</v>
      </c>
      <c r="E170" s="32">
        <f>SUM(E172:E177)</f>
        <v>7</v>
      </c>
      <c r="F170" s="32">
        <f>SUM(F172:F177)</f>
        <v>16</v>
      </c>
      <c r="G170" s="32">
        <f>SUM(G172:G177)</f>
        <v>8</v>
      </c>
      <c r="H170" s="32" t="s">
        <v>8</v>
      </c>
      <c r="I170" s="32">
        <f>SUM(I172:I177)</f>
        <v>2</v>
      </c>
      <c r="J170" s="30">
        <f>SUM(J172:J177)</f>
        <v>6</v>
      </c>
    </row>
    <row r="171" spans="2:10" x14ac:dyDescent="0.2">
      <c r="B171" s="44" t="s">
        <v>45</v>
      </c>
      <c r="C171" s="26"/>
      <c r="D171" s="28"/>
      <c r="E171" s="28"/>
      <c r="F171" s="28"/>
      <c r="G171" s="28"/>
      <c r="H171" s="28"/>
      <c r="I171" s="28"/>
      <c r="J171" s="25"/>
    </row>
    <row r="172" spans="2:10" x14ac:dyDescent="0.2">
      <c r="B172" s="44" t="s">
        <v>44</v>
      </c>
      <c r="C172" s="26">
        <f t="shared" ref="C172:C177" si="1">SUM(D172:J172)</f>
        <v>8</v>
      </c>
      <c r="D172" s="28">
        <v>1</v>
      </c>
      <c r="E172" s="28">
        <v>4</v>
      </c>
      <c r="F172" s="28">
        <v>3</v>
      </c>
      <c r="G172" s="28" t="s">
        <v>8</v>
      </c>
      <c r="H172" s="28" t="s">
        <v>8</v>
      </c>
      <c r="I172" s="28" t="s">
        <v>8</v>
      </c>
      <c r="J172" s="25" t="s">
        <v>8</v>
      </c>
    </row>
    <row r="173" spans="2:10" ht="15" customHeight="1" x14ac:dyDescent="0.2">
      <c r="B173" s="44" t="s">
        <v>46</v>
      </c>
      <c r="C173" s="26">
        <f t="shared" si="1"/>
        <v>15</v>
      </c>
      <c r="D173" s="28" t="s">
        <v>8</v>
      </c>
      <c r="E173" s="28">
        <v>1</v>
      </c>
      <c r="F173" s="28">
        <v>7</v>
      </c>
      <c r="G173" s="28">
        <v>3</v>
      </c>
      <c r="H173" s="28" t="s">
        <v>8</v>
      </c>
      <c r="I173" s="28" t="s">
        <v>8</v>
      </c>
      <c r="J173" s="25">
        <v>4</v>
      </c>
    </row>
    <row r="174" spans="2:10" ht="25.5" x14ac:dyDescent="0.2">
      <c r="B174" s="46" t="s">
        <v>49</v>
      </c>
      <c r="C174" s="26">
        <f t="shared" si="1"/>
        <v>6</v>
      </c>
      <c r="D174" s="28" t="s">
        <v>8</v>
      </c>
      <c r="E174" s="28">
        <v>2</v>
      </c>
      <c r="F174" s="28">
        <v>2</v>
      </c>
      <c r="G174" s="28">
        <v>2</v>
      </c>
      <c r="H174" s="28" t="s">
        <v>8</v>
      </c>
      <c r="I174" s="28" t="s">
        <v>8</v>
      </c>
      <c r="J174" s="25" t="s">
        <v>8</v>
      </c>
    </row>
    <row r="175" spans="2:10" ht="13.5" customHeight="1" x14ac:dyDescent="0.2">
      <c r="B175" s="45" t="s">
        <v>10</v>
      </c>
      <c r="C175" s="26">
        <f t="shared" si="1"/>
        <v>1</v>
      </c>
      <c r="D175" s="28" t="s">
        <v>8</v>
      </c>
      <c r="E175" s="28" t="s">
        <v>8</v>
      </c>
      <c r="F175" s="28" t="s">
        <v>8</v>
      </c>
      <c r="G175" s="28" t="s">
        <v>8</v>
      </c>
      <c r="H175" s="28" t="s">
        <v>8</v>
      </c>
      <c r="I175" s="28">
        <v>1</v>
      </c>
      <c r="J175" s="25" t="s">
        <v>8</v>
      </c>
    </row>
    <row r="176" spans="2:10" ht="15" customHeight="1" x14ac:dyDescent="0.2">
      <c r="B176" s="45" t="s">
        <v>9</v>
      </c>
      <c r="C176" s="26">
        <f t="shared" si="1"/>
        <v>3</v>
      </c>
      <c r="D176" s="28" t="s">
        <v>8</v>
      </c>
      <c r="E176" s="28" t="s">
        <v>8</v>
      </c>
      <c r="F176" s="28">
        <v>1</v>
      </c>
      <c r="G176" s="28" t="s">
        <v>8</v>
      </c>
      <c r="H176" s="28" t="s">
        <v>8</v>
      </c>
      <c r="I176" s="28">
        <v>1</v>
      </c>
      <c r="J176" s="25">
        <v>1</v>
      </c>
    </row>
    <row r="177" spans="2:11" s="14" customFormat="1" x14ac:dyDescent="0.2">
      <c r="B177" s="45" t="s">
        <v>11</v>
      </c>
      <c r="C177" s="26">
        <f t="shared" si="1"/>
        <v>7</v>
      </c>
      <c r="D177" s="28" t="s">
        <v>8</v>
      </c>
      <c r="E177" s="28" t="s">
        <v>8</v>
      </c>
      <c r="F177" s="28">
        <v>3</v>
      </c>
      <c r="G177" s="28">
        <v>3</v>
      </c>
      <c r="H177" s="28" t="s">
        <v>8</v>
      </c>
      <c r="I177" s="28" t="s">
        <v>8</v>
      </c>
      <c r="J177" s="25">
        <v>1</v>
      </c>
      <c r="K177" s="15"/>
    </row>
    <row r="178" spans="2:11" s="14" customFormat="1" ht="11.25" customHeight="1" x14ac:dyDescent="0.2">
      <c r="B178" s="44" t="s">
        <v>41</v>
      </c>
      <c r="C178" s="37">
        <f>SUM(C179:C179)</f>
        <v>90</v>
      </c>
      <c r="D178" s="32" t="s">
        <v>8</v>
      </c>
      <c r="E178" s="32" t="s">
        <v>8</v>
      </c>
      <c r="F178" s="32">
        <f>SUM(F179:F179)</f>
        <v>19</v>
      </c>
      <c r="G178" s="32" t="s">
        <v>8</v>
      </c>
      <c r="H178" s="32" t="s">
        <v>8</v>
      </c>
      <c r="I178" s="32" t="s">
        <v>8</v>
      </c>
      <c r="J178" s="30">
        <f>SUM(J179:J179)</f>
        <v>71</v>
      </c>
      <c r="K178" s="15"/>
    </row>
    <row r="179" spans="2:11" s="14" customFormat="1" ht="15.75" customHeight="1" x14ac:dyDescent="0.2">
      <c r="B179" s="44" t="s">
        <v>46</v>
      </c>
      <c r="C179" s="26">
        <f>SUM(D179:J179)</f>
        <v>90</v>
      </c>
      <c r="D179" s="28" t="s">
        <v>8</v>
      </c>
      <c r="E179" s="28" t="s">
        <v>8</v>
      </c>
      <c r="F179" s="28">
        <v>19</v>
      </c>
      <c r="G179" s="28" t="s">
        <v>8</v>
      </c>
      <c r="H179" s="28" t="s">
        <v>8</v>
      </c>
      <c r="I179" s="28" t="s">
        <v>8</v>
      </c>
      <c r="J179" s="25">
        <v>71</v>
      </c>
      <c r="K179" s="15"/>
    </row>
    <row r="180" spans="2:11" s="14" customFormat="1" ht="14.25" customHeight="1" x14ac:dyDescent="0.2">
      <c r="B180" s="2" t="s">
        <v>40</v>
      </c>
      <c r="C180" s="5">
        <f>SUM(C181:C182)</f>
        <v>4</v>
      </c>
      <c r="D180" s="5" t="s">
        <v>8</v>
      </c>
      <c r="E180" s="5" t="s">
        <v>8</v>
      </c>
      <c r="F180" s="5">
        <f>+F182</f>
        <v>1</v>
      </c>
      <c r="G180" s="83">
        <f>+G182</f>
        <v>1</v>
      </c>
      <c r="H180" s="5" t="s">
        <v>8</v>
      </c>
      <c r="I180" s="5" t="s">
        <v>8</v>
      </c>
      <c r="J180" s="83">
        <f>+J182+J181</f>
        <v>2</v>
      </c>
      <c r="K180" s="15"/>
    </row>
    <row r="181" spans="2:11" s="14" customFormat="1" ht="22.5" customHeight="1" x14ac:dyDescent="0.2">
      <c r="B181" s="84" t="s">
        <v>49</v>
      </c>
      <c r="C181" s="4">
        <f>+J181</f>
        <v>1</v>
      </c>
      <c r="D181" s="8" t="s">
        <v>8</v>
      </c>
      <c r="E181" s="8" t="s">
        <v>8</v>
      </c>
      <c r="F181" s="8" t="s">
        <v>8</v>
      </c>
      <c r="G181" s="8" t="s">
        <v>8</v>
      </c>
      <c r="H181" s="8" t="s">
        <v>8</v>
      </c>
      <c r="I181" s="8" t="s">
        <v>8</v>
      </c>
      <c r="J181" s="10">
        <v>1</v>
      </c>
      <c r="K181" s="15"/>
    </row>
    <row r="182" spans="2:11" s="14" customFormat="1" ht="15.75" customHeight="1" x14ac:dyDescent="0.2">
      <c r="B182" s="85" t="s">
        <v>22</v>
      </c>
      <c r="C182" s="4">
        <f>SUM(D182:J182)</f>
        <v>3</v>
      </c>
      <c r="D182" s="8" t="s">
        <v>8</v>
      </c>
      <c r="E182" s="8" t="s">
        <v>8</v>
      </c>
      <c r="F182" s="8">
        <v>1</v>
      </c>
      <c r="G182" s="8">
        <v>1</v>
      </c>
      <c r="H182" s="8" t="s">
        <v>8</v>
      </c>
      <c r="I182" s="8" t="s">
        <v>8</v>
      </c>
      <c r="J182" s="10">
        <v>1</v>
      </c>
      <c r="K182" s="15"/>
    </row>
    <row r="183" spans="2:11" s="14" customFormat="1" ht="12" customHeight="1" x14ac:dyDescent="0.2">
      <c r="B183" s="17" t="s">
        <v>39</v>
      </c>
      <c r="C183" s="37">
        <f>SUM(C184:C189)</f>
        <v>23</v>
      </c>
      <c r="D183" s="32" t="s">
        <v>8</v>
      </c>
      <c r="E183" s="32">
        <f>SUM(E184:E189)</f>
        <v>2</v>
      </c>
      <c r="F183" s="32">
        <f>SUM(F184:F189)</f>
        <v>4</v>
      </c>
      <c r="G183" s="32">
        <f>SUM(G184:G189)</f>
        <v>1</v>
      </c>
      <c r="H183" s="32" t="s">
        <v>8</v>
      </c>
      <c r="I183" s="32" t="s">
        <v>8</v>
      </c>
      <c r="J183" s="30">
        <f>SUM(J184:J189)</f>
        <v>16</v>
      </c>
      <c r="K183" s="15"/>
    </row>
    <row r="184" spans="2:11" s="14" customFormat="1" ht="25.5" x14ac:dyDescent="0.2">
      <c r="B184" s="43" t="s">
        <v>48</v>
      </c>
      <c r="C184" s="26">
        <f>SUM(D184:J184)</f>
        <v>2</v>
      </c>
      <c r="D184" s="28" t="s">
        <v>8</v>
      </c>
      <c r="E184" s="25">
        <v>1</v>
      </c>
      <c r="F184" s="25">
        <v>1</v>
      </c>
      <c r="G184" s="25" t="s">
        <v>8</v>
      </c>
      <c r="H184" s="28" t="s">
        <v>8</v>
      </c>
      <c r="I184" s="25" t="s">
        <v>8</v>
      </c>
      <c r="J184" s="25" t="s">
        <v>8</v>
      </c>
      <c r="K184" s="15"/>
    </row>
    <row r="185" spans="2:11" s="14" customFormat="1" x14ac:dyDescent="0.2">
      <c r="B185" s="41" t="s">
        <v>45</v>
      </c>
      <c r="C185" s="26"/>
      <c r="D185" s="28"/>
      <c r="E185" s="25"/>
      <c r="F185" s="25"/>
      <c r="G185" s="25"/>
      <c r="H185" s="28"/>
      <c r="I185" s="25"/>
      <c r="J185" s="25"/>
      <c r="K185" s="15"/>
    </row>
    <row r="186" spans="2:11" s="14" customFormat="1" x14ac:dyDescent="0.2">
      <c r="B186" s="17" t="s">
        <v>44</v>
      </c>
      <c r="C186" s="26">
        <f>SUM(D186:J186)</f>
        <v>1</v>
      </c>
      <c r="D186" s="28" t="s">
        <v>8</v>
      </c>
      <c r="E186" s="25" t="s">
        <v>8</v>
      </c>
      <c r="F186" s="25">
        <v>1</v>
      </c>
      <c r="G186" s="25" t="s">
        <v>8</v>
      </c>
      <c r="H186" s="28" t="s">
        <v>8</v>
      </c>
      <c r="I186" s="25" t="s">
        <v>8</v>
      </c>
      <c r="J186" s="25" t="s">
        <v>8</v>
      </c>
      <c r="K186" s="15"/>
    </row>
    <row r="187" spans="2:11" s="14" customFormat="1" x14ac:dyDescent="0.2">
      <c r="B187" s="18" t="s">
        <v>10</v>
      </c>
      <c r="C187" s="26">
        <f>SUM(D187:J187)</f>
        <v>1</v>
      </c>
      <c r="D187" s="28" t="s">
        <v>8</v>
      </c>
      <c r="E187" s="25">
        <v>1</v>
      </c>
      <c r="F187" s="25" t="s">
        <v>8</v>
      </c>
      <c r="G187" s="25" t="s">
        <v>8</v>
      </c>
      <c r="H187" s="28" t="s">
        <v>8</v>
      </c>
      <c r="I187" s="25" t="s">
        <v>8</v>
      </c>
      <c r="J187" s="25" t="s">
        <v>8</v>
      </c>
      <c r="K187" s="15"/>
    </row>
    <row r="188" spans="2:11" s="14" customFormat="1" x14ac:dyDescent="0.2">
      <c r="B188" s="17" t="s">
        <v>12</v>
      </c>
      <c r="C188" s="26">
        <f>SUM(D188:J188)</f>
        <v>18</v>
      </c>
      <c r="D188" s="28" t="s">
        <v>8</v>
      </c>
      <c r="E188" s="25" t="s">
        <v>8</v>
      </c>
      <c r="F188" s="25">
        <v>2</v>
      </c>
      <c r="G188" s="25" t="s">
        <v>8</v>
      </c>
      <c r="H188" s="28" t="s">
        <v>8</v>
      </c>
      <c r="I188" s="25" t="s">
        <v>8</v>
      </c>
      <c r="J188" s="25">
        <v>16</v>
      </c>
      <c r="K188" s="15"/>
    </row>
    <row r="189" spans="2:11" s="14" customFormat="1" x14ac:dyDescent="0.2">
      <c r="B189" s="17" t="s">
        <v>47</v>
      </c>
      <c r="C189" s="26">
        <f>SUM(D189:J189)</f>
        <v>1</v>
      </c>
      <c r="D189" s="28" t="s">
        <v>8</v>
      </c>
      <c r="E189" s="25" t="s">
        <v>8</v>
      </c>
      <c r="F189" s="25" t="s">
        <v>8</v>
      </c>
      <c r="G189" s="25">
        <v>1</v>
      </c>
      <c r="H189" s="28" t="s">
        <v>8</v>
      </c>
      <c r="I189" s="25" t="s">
        <v>8</v>
      </c>
      <c r="J189" s="25" t="s">
        <v>8</v>
      </c>
      <c r="K189" s="15"/>
    </row>
    <row r="190" spans="2:11" x14ac:dyDescent="0.2">
      <c r="B190" s="17" t="s">
        <v>38</v>
      </c>
      <c r="C190" s="37">
        <f>SUM(C191:C194)</f>
        <v>26</v>
      </c>
      <c r="D190" s="32" t="s">
        <v>8</v>
      </c>
      <c r="E190" s="30">
        <f>SUM(E191:E194)</f>
        <v>5</v>
      </c>
      <c r="F190" s="30">
        <f>SUM(F191:F194)</f>
        <v>5</v>
      </c>
      <c r="G190" s="30">
        <f>SUM(G191:G194)</f>
        <v>6</v>
      </c>
      <c r="H190" s="32" t="s">
        <v>8</v>
      </c>
      <c r="I190" s="30">
        <f>SUM(I191:I194)</f>
        <v>5</v>
      </c>
      <c r="J190" s="30">
        <f>SUM(J191:J194)</f>
        <v>5</v>
      </c>
    </row>
    <row r="191" spans="2:11" ht="15" customHeight="1" x14ac:dyDescent="0.2">
      <c r="B191" s="18" t="s">
        <v>13</v>
      </c>
      <c r="C191" s="26">
        <f>SUM(D191:J191)</f>
        <v>3</v>
      </c>
      <c r="D191" s="28" t="s">
        <v>8</v>
      </c>
      <c r="E191" s="25">
        <v>1</v>
      </c>
      <c r="F191" s="25" t="s">
        <v>8</v>
      </c>
      <c r="G191" s="25">
        <v>1</v>
      </c>
      <c r="H191" s="28" t="s">
        <v>8</v>
      </c>
      <c r="I191" s="25">
        <v>1</v>
      </c>
      <c r="J191" s="25" t="s">
        <v>8</v>
      </c>
    </row>
    <row r="192" spans="2:11" s="14" customFormat="1" x14ac:dyDescent="0.2">
      <c r="B192" s="18" t="s">
        <v>12</v>
      </c>
      <c r="C192" s="26">
        <f>SUM(D192:J192)</f>
        <v>19</v>
      </c>
      <c r="D192" s="28" t="s">
        <v>8</v>
      </c>
      <c r="E192" s="25">
        <v>4</v>
      </c>
      <c r="F192" s="25">
        <v>5</v>
      </c>
      <c r="G192" s="25">
        <v>5</v>
      </c>
      <c r="H192" s="28" t="s">
        <v>8</v>
      </c>
      <c r="I192" s="25" t="s">
        <v>8</v>
      </c>
      <c r="J192" s="25">
        <v>5</v>
      </c>
      <c r="K192" s="15"/>
    </row>
    <row r="193" spans="2:13" s="14" customFormat="1" x14ac:dyDescent="0.2">
      <c r="B193" s="18" t="s">
        <v>9</v>
      </c>
      <c r="C193" s="26">
        <f>SUM(D193:J193)</f>
        <v>3</v>
      </c>
      <c r="D193" s="28" t="s">
        <v>8</v>
      </c>
      <c r="E193" s="25" t="s">
        <v>8</v>
      </c>
      <c r="F193" s="25" t="s">
        <v>8</v>
      </c>
      <c r="G193" s="25" t="s">
        <v>8</v>
      </c>
      <c r="H193" s="28" t="s">
        <v>8</v>
      </c>
      <c r="I193" s="25">
        <v>3</v>
      </c>
      <c r="J193" s="25" t="s">
        <v>8</v>
      </c>
      <c r="K193" s="15"/>
      <c r="M193" s="103"/>
    </row>
    <row r="194" spans="2:13" s="14" customFormat="1" x14ac:dyDescent="0.2">
      <c r="B194" s="18" t="s">
        <v>14</v>
      </c>
      <c r="C194" s="26">
        <f>SUM(D194:J194)</f>
        <v>1</v>
      </c>
      <c r="D194" s="28" t="s">
        <v>8</v>
      </c>
      <c r="E194" s="25" t="s">
        <v>8</v>
      </c>
      <c r="F194" s="25" t="s">
        <v>8</v>
      </c>
      <c r="G194" s="25" t="s">
        <v>8</v>
      </c>
      <c r="H194" s="28" t="s">
        <v>8</v>
      </c>
      <c r="I194" s="25">
        <v>1</v>
      </c>
      <c r="J194" s="25" t="s">
        <v>8</v>
      </c>
      <c r="K194" s="15"/>
    </row>
    <row r="195" spans="2:13" s="14" customFormat="1" x14ac:dyDescent="0.2">
      <c r="B195" s="17" t="s">
        <v>37</v>
      </c>
      <c r="C195" s="32">
        <f>SUM(C196:C198)</f>
        <v>15</v>
      </c>
      <c r="D195" s="32" t="s">
        <v>8</v>
      </c>
      <c r="E195" s="30">
        <f>SUM(E196)</f>
        <v>3</v>
      </c>
      <c r="F195" s="30" t="s">
        <v>8</v>
      </c>
      <c r="G195" s="30">
        <f>SUM(G197:G198)</f>
        <v>6</v>
      </c>
      <c r="H195" s="32" t="s">
        <v>8</v>
      </c>
      <c r="I195" s="30">
        <f>SUM(I197:I198)</f>
        <v>3</v>
      </c>
      <c r="J195" s="30">
        <f>SUM(J196:J198)</f>
        <v>3</v>
      </c>
      <c r="K195" s="15"/>
    </row>
    <row r="196" spans="2:13" s="98" customFormat="1" ht="25.5" x14ac:dyDescent="0.2">
      <c r="B196" s="95" t="s">
        <v>48</v>
      </c>
      <c r="C196" s="33">
        <f>SUM(D196:J196)</f>
        <v>4</v>
      </c>
      <c r="D196" s="96" t="s">
        <v>8</v>
      </c>
      <c r="E196" s="97">
        <v>3</v>
      </c>
      <c r="F196" s="97" t="s">
        <v>8</v>
      </c>
      <c r="G196" s="97" t="s">
        <v>8</v>
      </c>
      <c r="H196" s="96" t="s">
        <v>8</v>
      </c>
      <c r="I196" s="97" t="s">
        <v>8</v>
      </c>
      <c r="J196" s="97">
        <v>1</v>
      </c>
    </row>
    <row r="197" spans="2:13" s="98" customFormat="1" x14ac:dyDescent="0.2">
      <c r="B197" s="99" t="s">
        <v>46</v>
      </c>
      <c r="C197" s="33">
        <f>SUM(D197:J197)</f>
        <v>10</v>
      </c>
      <c r="D197" s="96" t="s">
        <v>8</v>
      </c>
      <c r="E197" s="97" t="s">
        <v>8</v>
      </c>
      <c r="F197" s="97" t="s">
        <v>8</v>
      </c>
      <c r="G197" s="97">
        <v>5</v>
      </c>
      <c r="H197" s="96" t="s">
        <v>8</v>
      </c>
      <c r="I197" s="97">
        <v>3</v>
      </c>
      <c r="J197" s="97">
        <v>2</v>
      </c>
    </row>
    <row r="198" spans="2:13" s="98" customFormat="1" x14ac:dyDescent="0.2">
      <c r="B198" s="100" t="s">
        <v>15</v>
      </c>
      <c r="C198" s="33">
        <f>SUM(D198:J198)</f>
        <v>1</v>
      </c>
      <c r="D198" s="96" t="s">
        <v>8</v>
      </c>
      <c r="E198" s="97" t="s">
        <v>8</v>
      </c>
      <c r="F198" s="97" t="s">
        <v>8</v>
      </c>
      <c r="G198" s="97">
        <v>1</v>
      </c>
      <c r="H198" s="96" t="s">
        <v>8</v>
      </c>
      <c r="I198" s="97" t="s">
        <v>8</v>
      </c>
      <c r="J198" s="97" t="s">
        <v>8</v>
      </c>
    </row>
    <row r="199" spans="2:13" s="98" customFormat="1" ht="19.5" customHeight="1" x14ac:dyDescent="0.2">
      <c r="B199" s="105" t="s">
        <v>70</v>
      </c>
      <c r="C199" s="33"/>
      <c r="D199" s="96"/>
      <c r="E199" s="97"/>
      <c r="F199" s="97"/>
      <c r="G199" s="97"/>
      <c r="H199" s="96"/>
      <c r="I199" s="97"/>
      <c r="J199" s="97"/>
    </row>
    <row r="200" spans="2:13" s="14" customFormat="1" x14ac:dyDescent="0.2">
      <c r="B200" s="17" t="s">
        <v>36</v>
      </c>
      <c r="C200" s="32">
        <f>SUM(C201:C202)</f>
        <v>106</v>
      </c>
      <c r="D200" s="32" t="s">
        <v>8</v>
      </c>
      <c r="E200" s="30" t="s">
        <v>8</v>
      </c>
      <c r="F200" s="30">
        <f>SUM(F201:F202)</f>
        <v>15</v>
      </c>
      <c r="G200" s="30">
        <f>SUM(G201:G202)</f>
        <v>43</v>
      </c>
      <c r="H200" s="32" t="s">
        <v>8</v>
      </c>
      <c r="I200" s="30" t="s">
        <v>8</v>
      </c>
      <c r="J200" s="30">
        <f>SUM(J201:J202)</f>
        <v>48</v>
      </c>
      <c r="K200" s="15"/>
    </row>
    <row r="201" spans="2:13" s="14" customFormat="1" x14ac:dyDescent="0.2">
      <c r="B201" s="17" t="s">
        <v>71</v>
      </c>
      <c r="C201" s="26">
        <f>SUM(D201:J201)</f>
        <v>102</v>
      </c>
      <c r="D201" s="28" t="s">
        <v>8</v>
      </c>
      <c r="E201" s="25" t="s">
        <v>8</v>
      </c>
      <c r="F201" s="25">
        <v>14</v>
      </c>
      <c r="G201" s="25">
        <v>41</v>
      </c>
      <c r="H201" s="28" t="s">
        <v>8</v>
      </c>
      <c r="I201" s="25" t="s">
        <v>8</v>
      </c>
      <c r="J201" s="25">
        <v>47</v>
      </c>
      <c r="K201" s="15"/>
    </row>
    <row r="202" spans="2:13" s="14" customFormat="1" x14ac:dyDescent="0.2">
      <c r="B202" s="18" t="s">
        <v>16</v>
      </c>
      <c r="C202" s="26">
        <f>SUM(D202:J202)</f>
        <v>4</v>
      </c>
      <c r="D202" s="28" t="s">
        <v>8</v>
      </c>
      <c r="E202" s="25" t="s">
        <v>8</v>
      </c>
      <c r="F202" s="25">
        <v>1</v>
      </c>
      <c r="G202" s="25">
        <v>2</v>
      </c>
      <c r="H202" s="28" t="s">
        <v>8</v>
      </c>
      <c r="I202" s="25" t="s">
        <v>8</v>
      </c>
      <c r="J202" s="25">
        <v>1</v>
      </c>
      <c r="K202" s="15"/>
    </row>
    <row r="203" spans="2:13" s="14" customFormat="1" x14ac:dyDescent="0.2">
      <c r="B203" s="17" t="s">
        <v>33</v>
      </c>
      <c r="C203" s="37">
        <f>SUM(C205:C210)</f>
        <v>315</v>
      </c>
      <c r="D203" s="32" t="s">
        <v>8</v>
      </c>
      <c r="E203" s="30">
        <f>SUM(E205:E210)</f>
        <v>30</v>
      </c>
      <c r="F203" s="30">
        <f>SUM(F205:F210)</f>
        <v>94</v>
      </c>
      <c r="G203" s="30">
        <f>SUM(G205:G210)</f>
        <v>39</v>
      </c>
      <c r="H203" s="32" t="s">
        <v>8</v>
      </c>
      <c r="I203" s="30">
        <f>SUM(I205:I210)</f>
        <v>2</v>
      </c>
      <c r="J203" s="30">
        <f>SUM(J205:J210)</f>
        <v>150</v>
      </c>
      <c r="K203" s="15"/>
    </row>
    <row r="204" spans="2:13" s="14" customFormat="1" x14ac:dyDescent="0.2">
      <c r="B204" s="41" t="s">
        <v>45</v>
      </c>
      <c r="C204" s="34"/>
      <c r="D204" s="28"/>
      <c r="E204" s="40"/>
      <c r="F204" s="40"/>
      <c r="G204" s="40"/>
      <c r="H204" s="28"/>
      <c r="I204" s="40"/>
      <c r="J204" s="40"/>
      <c r="K204" s="15"/>
    </row>
    <row r="205" spans="2:13" s="14" customFormat="1" x14ac:dyDescent="0.2">
      <c r="B205" s="17" t="s">
        <v>44</v>
      </c>
      <c r="C205" s="26">
        <f t="shared" ref="C205:C210" si="2">SUM(D205:J205)</f>
        <v>12</v>
      </c>
      <c r="D205" s="28" t="s">
        <v>8</v>
      </c>
      <c r="E205" s="25">
        <v>4</v>
      </c>
      <c r="F205" s="25">
        <v>6</v>
      </c>
      <c r="G205" s="25">
        <v>2</v>
      </c>
      <c r="H205" s="28" t="s">
        <v>8</v>
      </c>
      <c r="I205" s="25" t="s">
        <v>8</v>
      </c>
      <c r="J205" s="25" t="s">
        <v>8</v>
      </c>
      <c r="K205" s="15"/>
    </row>
    <row r="206" spans="2:13" s="14" customFormat="1" x14ac:dyDescent="0.2">
      <c r="B206" s="18" t="s">
        <v>13</v>
      </c>
      <c r="C206" s="26">
        <f t="shared" si="2"/>
        <v>13</v>
      </c>
      <c r="D206" s="28" t="s">
        <v>8</v>
      </c>
      <c r="E206" s="25">
        <v>9</v>
      </c>
      <c r="F206" s="25">
        <v>3</v>
      </c>
      <c r="G206" s="25">
        <v>1</v>
      </c>
      <c r="H206" s="28" t="s">
        <v>8</v>
      </c>
      <c r="I206" s="25" t="s">
        <v>8</v>
      </c>
      <c r="J206" s="25" t="s">
        <v>8</v>
      </c>
      <c r="K206" s="15"/>
    </row>
    <row r="207" spans="2:13" s="14" customFormat="1" ht="25.5" x14ac:dyDescent="0.2">
      <c r="B207" s="43" t="s">
        <v>48</v>
      </c>
      <c r="C207" s="26">
        <f t="shared" si="2"/>
        <v>5</v>
      </c>
      <c r="D207" s="28" t="s">
        <v>8</v>
      </c>
      <c r="E207" s="25">
        <v>2</v>
      </c>
      <c r="F207" s="25" t="s">
        <v>8</v>
      </c>
      <c r="G207" s="25">
        <v>1</v>
      </c>
      <c r="H207" s="28" t="s">
        <v>8</v>
      </c>
      <c r="I207" s="25">
        <v>1</v>
      </c>
      <c r="J207" s="25">
        <v>1</v>
      </c>
      <c r="K207" s="15"/>
    </row>
    <row r="208" spans="2:13" s="14" customFormat="1" x14ac:dyDescent="0.2">
      <c r="B208" s="18" t="s">
        <v>10</v>
      </c>
      <c r="C208" s="26">
        <f t="shared" si="2"/>
        <v>1</v>
      </c>
      <c r="D208" s="28" t="s">
        <v>8</v>
      </c>
      <c r="E208" s="25" t="s">
        <v>8</v>
      </c>
      <c r="F208" s="25" t="s">
        <v>8</v>
      </c>
      <c r="G208" s="25" t="s">
        <v>8</v>
      </c>
      <c r="H208" s="28" t="s">
        <v>8</v>
      </c>
      <c r="I208" s="25">
        <v>1</v>
      </c>
      <c r="J208" s="25" t="s">
        <v>8</v>
      </c>
      <c r="K208" s="15"/>
    </row>
    <row r="209" spans="2:11" s="14" customFormat="1" x14ac:dyDescent="0.2">
      <c r="B209" s="43" t="s">
        <v>12</v>
      </c>
      <c r="C209" s="26">
        <f t="shared" si="2"/>
        <v>281</v>
      </c>
      <c r="D209" s="28" t="s">
        <v>8</v>
      </c>
      <c r="E209" s="25">
        <v>15</v>
      </c>
      <c r="F209" s="25">
        <v>84</v>
      </c>
      <c r="G209" s="25">
        <v>34</v>
      </c>
      <c r="H209" s="28" t="s">
        <v>8</v>
      </c>
      <c r="I209" s="25" t="s">
        <v>8</v>
      </c>
      <c r="J209" s="25">
        <v>148</v>
      </c>
      <c r="K209" s="15"/>
    </row>
    <row r="210" spans="2:11" s="14" customFormat="1" x14ac:dyDescent="0.2">
      <c r="B210" s="18" t="s">
        <v>47</v>
      </c>
      <c r="C210" s="26">
        <f t="shared" si="2"/>
        <v>3</v>
      </c>
      <c r="D210" s="28" t="s">
        <v>8</v>
      </c>
      <c r="E210" s="25" t="s">
        <v>8</v>
      </c>
      <c r="F210" s="25">
        <v>1</v>
      </c>
      <c r="G210" s="25">
        <v>1</v>
      </c>
      <c r="H210" s="28" t="s">
        <v>8</v>
      </c>
      <c r="I210" s="25" t="s">
        <v>8</v>
      </c>
      <c r="J210" s="25">
        <v>1</v>
      </c>
      <c r="K210" s="15"/>
    </row>
    <row r="211" spans="2:11" s="14" customFormat="1" x14ac:dyDescent="0.2">
      <c r="B211" s="17" t="s">
        <v>27</v>
      </c>
      <c r="C211" s="37">
        <f>SUM(C212:C212)</f>
        <v>195</v>
      </c>
      <c r="D211" s="32" t="s">
        <v>8</v>
      </c>
      <c r="E211" s="30" t="s">
        <v>8</v>
      </c>
      <c r="F211" s="42">
        <f>SUM(F212:F212)</f>
        <v>65</v>
      </c>
      <c r="G211" s="30">
        <f>SUM(G212)</f>
        <v>65</v>
      </c>
      <c r="H211" s="32" t="s">
        <v>8</v>
      </c>
      <c r="I211" s="30" t="s">
        <v>8</v>
      </c>
      <c r="J211" s="30">
        <f>SUM(J212)</f>
        <v>65</v>
      </c>
      <c r="K211" s="15"/>
    </row>
    <row r="212" spans="2:11" s="14" customFormat="1" x14ac:dyDescent="0.2">
      <c r="B212" s="17" t="s">
        <v>46</v>
      </c>
      <c r="C212" s="26">
        <f>SUM(D212:J212)</f>
        <v>195</v>
      </c>
      <c r="D212" s="28" t="s">
        <v>8</v>
      </c>
      <c r="E212" s="25" t="s">
        <v>8</v>
      </c>
      <c r="F212" s="25">
        <v>65</v>
      </c>
      <c r="G212" s="25">
        <v>65</v>
      </c>
      <c r="H212" s="28" t="s">
        <v>8</v>
      </c>
      <c r="I212" s="25" t="s">
        <v>8</v>
      </c>
      <c r="J212" s="25">
        <v>65</v>
      </c>
      <c r="K212" s="15"/>
    </row>
    <row r="213" spans="2:11" s="14" customFormat="1" x14ac:dyDescent="0.2">
      <c r="B213" s="17" t="s">
        <v>26</v>
      </c>
      <c r="C213" s="37">
        <f>SUM(C214:C215)</f>
        <v>58</v>
      </c>
      <c r="D213" s="32" t="s">
        <v>8</v>
      </c>
      <c r="E213" s="30" t="s">
        <v>8</v>
      </c>
      <c r="F213" s="42">
        <f>SUM(F214:F215)</f>
        <v>19</v>
      </c>
      <c r="G213" s="30">
        <f>SUM(G214:G215)</f>
        <v>20</v>
      </c>
      <c r="H213" s="32" t="s">
        <v>8</v>
      </c>
      <c r="I213" s="30" t="s">
        <v>8</v>
      </c>
      <c r="J213" s="30">
        <f>SUM(J214:J215)</f>
        <v>19</v>
      </c>
      <c r="K213" s="15"/>
    </row>
    <row r="214" spans="2:11" s="14" customFormat="1" x14ac:dyDescent="0.2">
      <c r="B214" s="18" t="s">
        <v>12</v>
      </c>
      <c r="C214" s="26">
        <f>SUM(D214:J214)</f>
        <v>57</v>
      </c>
      <c r="D214" s="28" t="s">
        <v>8</v>
      </c>
      <c r="E214" s="25" t="s">
        <v>8</v>
      </c>
      <c r="F214" s="25">
        <v>19</v>
      </c>
      <c r="G214" s="25">
        <v>19</v>
      </c>
      <c r="H214" s="28" t="s">
        <v>8</v>
      </c>
      <c r="I214" s="25" t="s">
        <v>8</v>
      </c>
      <c r="J214" s="25">
        <v>19</v>
      </c>
      <c r="K214" s="15"/>
    </row>
    <row r="215" spans="2:11" s="14" customFormat="1" x14ac:dyDescent="0.2">
      <c r="B215" s="18" t="s">
        <v>16</v>
      </c>
      <c r="C215" s="26">
        <f>SUM(D215:J215)</f>
        <v>1</v>
      </c>
      <c r="D215" s="28" t="s">
        <v>8</v>
      </c>
      <c r="E215" s="25" t="s">
        <v>8</v>
      </c>
      <c r="F215" s="25" t="s">
        <v>8</v>
      </c>
      <c r="G215" s="25">
        <v>1</v>
      </c>
      <c r="H215" s="28" t="s">
        <v>8</v>
      </c>
      <c r="I215" s="25" t="s">
        <v>8</v>
      </c>
      <c r="J215" s="25" t="s">
        <v>8</v>
      </c>
      <c r="K215" s="15"/>
    </row>
    <row r="216" spans="2:11" s="7" customFormat="1" ht="15" x14ac:dyDescent="0.25">
      <c r="B216" s="2" t="s">
        <v>24</v>
      </c>
      <c r="C216" s="1">
        <f>+C217</f>
        <v>1</v>
      </c>
      <c r="D216" s="5" t="s">
        <v>8</v>
      </c>
      <c r="E216" s="5" t="s">
        <v>8</v>
      </c>
      <c r="F216" s="5" t="s">
        <v>8</v>
      </c>
      <c r="G216" s="5" t="s">
        <v>8</v>
      </c>
      <c r="H216" s="5" t="s">
        <v>8</v>
      </c>
      <c r="I216" s="3">
        <f>+I217</f>
        <v>1</v>
      </c>
      <c r="J216" s="3" t="s">
        <v>8</v>
      </c>
      <c r="K216" s="6"/>
    </row>
    <row r="217" spans="2:11" s="7" customFormat="1" ht="15" x14ac:dyDescent="0.25">
      <c r="B217" s="9" t="s">
        <v>9</v>
      </c>
      <c r="C217" s="4">
        <f>SUM(D217:J217)</f>
        <v>1</v>
      </c>
      <c r="D217" s="8" t="s">
        <v>8</v>
      </c>
      <c r="E217" s="8" t="s">
        <v>8</v>
      </c>
      <c r="F217" s="8" t="s">
        <v>8</v>
      </c>
      <c r="G217" s="8" t="s">
        <v>8</v>
      </c>
      <c r="H217" s="8" t="s">
        <v>8</v>
      </c>
      <c r="I217" s="8">
        <v>1</v>
      </c>
      <c r="J217" s="10" t="s">
        <v>8</v>
      </c>
      <c r="K217" s="6"/>
    </row>
    <row r="218" spans="2:11" s="14" customFormat="1" x14ac:dyDescent="0.2">
      <c r="B218" s="17" t="s">
        <v>23</v>
      </c>
      <c r="C218" s="37">
        <f>SUM(C220:C223)</f>
        <v>24</v>
      </c>
      <c r="D218" s="32" t="s">
        <v>8</v>
      </c>
      <c r="E218" s="42">
        <f>SUM(E220:E223)</f>
        <v>3</v>
      </c>
      <c r="F218" s="30">
        <f>+F221</f>
        <v>2</v>
      </c>
      <c r="G218" s="30" t="s">
        <v>8</v>
      </c>
      <c r="H218" s="32" t="s">
        <v>8</v>
      </c>
      <c r="I218" s="30">
        <f>+I223</f>
        <v>3</v>
      </c>
      <c r="J218" s="42">
        <f>SUM(J220:J223)</f>
        <v>16</v>
      </c>
      <c r="K218" s="15"/>
    </row>
    <row r="219" spans="2:11" s="14" customFormat="1" x14ac:dyDescent="0.2">
      <c r="B219" s="41" t="s">
        <v>45</v>
      </c>
      <c r="C219" s="34"/>
      <c r="D219" s="28"/>
      <c r="E219" s="40"/>
      <c r="F219" s="40"/>
      <c r="G219" s="40"/>
      <c r="H219" s="28"/>
      <c r="I219" s="40"/>
      <c r="J219" s="40"/>
      <c r="K219" s="15"/>
    </row>
    <row r="220" spans="2:11" s="14" customFormat="1" x14ac:dyDescent="0.2">
      <c r="B220" s="17" t="s">
        <v>44</v>
      </c>
      <c r="C220" s="26">
        <f>SUM(D220:J220)</f>
        <v>1</v>
      </c>
      <c r="D220" s="28" t="s">
        <v>8</v>
      </c>
      <c r="E220" s="25">
        <v>1</v>
      </c>
      <c r="F220" s="25" t="s">
        <v>8</v>
      </c>
      <c r="G220" s="25" t="s">
        <v>8</v>
      </c>
      <c r="H220" s="28" t="s">
        <v>8</v>
      </c>
      <c r="I220" s="25" t="s">
        <v>8</v>
      </c>
      <c r="J220" s="25" t="s">
        <v>8</v>
      </c>
      <c r="K220" s="15"/>
    </row>
    <row r="221" spans="2:11" s="14" customFormat="1" x14ac:dyDescent="0.2">
      <c r="B221" s="17" t="s">
        <v>43</v>
      </c>
      <c r="C221" s="26">
        <f>SUM(D221:J221)</f>
        <v>4</v>
      </c>
      <c r="D221" s="28" t="s">
        <v>8</v>
      </c>
      <c r="E221" s="25">
        <v>2</v>
      </c>
      <c r="F221" s="25">
        <v>2</v>
      </c>
      <c r="G221" s="25" t="s">
        <v>8</v>
      </c>
      <c r="H221" s="28" t="s">
        <v>8</v>
      </c>
      <c r="I221" s="25" t="s">
        <v>8</v>
      </c>
      <c r="J221" s="25" t="s">
        <v>8</v>
      </c>
      <c r="K221" s="15"/>
    </row>
    <row r="222" spans="2:11" s="14" customFormat="1" x14ac:dyDescent="0.2">
      <c r="B222" s="18" t="s">
        <v>12</v>
      </c>
      <c r="C222" s="26">
        <f>SUM(D222:J222)</f>
        <v>13</v>
      </c>
      <c r="D222" s="28" t="s">
        <v>8</v>
      </c>
      <c r="E222" s="25" t="s">
        <v>8</v>
      </c>
      <c r="F222" s="25" t="s">
        <v>8</v>
      </c>
      <c r="G222" s="25" t="s">
        <v>8</v>
      </c>
      <c r="H222" s="28" t="s">
        <v>8</v>
      </c>
      <c r="I222" s="25" t="s">
        <v>8</v>
      </c>
      <c r="J222" s="25">
        <v>13</v>
      </c>
      <c r="K222" s="15"/>
    </row>
    <row r="223" spans="2:11" s="14" customFormat="1" x14ac:dyDescent="0.2">
      <c r="B223" s="18" t="s">
        <v>9</v>
      </c>
      <c r="C223" s="26">
        <f>SUM(D223:J223)</f>
        <v>6</v>
      </c>
      <c r="D223" s="25" t="s">
        <v>8</v>
      </c>
      <c r="E223" s="25" t="s">
        <v>8</v>
      </c>
      <c r="F223" s="25" t="s">
        <v>8</v>
      </c>
      <c r="G223" s="25" t="s">
        <v>8</v>
      </c>
      <c r="H223" s="25" t="s">
        <v>8</v>
      </c>
      <c r="I223" s="25">
        <v>3</v>
      </c>
      <c r="J223" s="25">
        <v>3</v>
      </c>
      <c r="K223" s="15"/>
    </row>
    <row r="224" spans="2:11" s="14" customFormat="1" ht="15" customHeight="1" x14ac:dyDescent="0.2">
      <c r="B224" s="87" t="s">
        <v>20</v>
      </c>
      <c r="C224" s="80">
        <f>C225+C230+C235+C241+C243+C247+C253+C257+C266+C269+C272+C274</f>
        <v>1093</v>
      </c>
      <c r="D224" s="30" t="s">
        <v>8</v>
      </c>
      <c r="E224" s="30">
        <f>E235+E243+E247+E257+E272+E225+E230+E253+E266</f>
        <v>44</v>
      </c>
      <c r="F224" s="32">
        <f>F225+F230+F235+F243+F247+F253+F257+F266+F274</f>
        <v>42</v>
      </c>
      <c r="G224" s="39">
        <f>G225+G235+G253+G269+G230+G266</f>
        <v>14</v>
      </c>
      <c r="H224" s="30" t="s">
        <v>8</v>
      </c>
      <c r="I224" s="32">
        <f>SUM(I230,I243,I274,I272)</f>
        <v>12</v>
      </c>
      <c r="J224" s="39">
        <f>J225+J230+J235+J241+J243+J247+J253+J257+J266+J269+J274</f>
        <v>981</v>
      </c>
      <c r="K224" s="15"/>
    </row>
    <row r="225" spans="2:16" s="14" customFormat="1" x14ac:dyDescent="0.2">
      <c r="B225" s="27" t="s">
        <v>42</v>
      </c>
      <c r="C225" s="32">
        <f>SUM(C226:C228:C229)</f>
        <v>34</v>
      </c>
      <c r="D225" s="30" t="s">
        <v>8</v>
      </c>
      <c r="E225" s="32">
        <f>+E226</f>
        <v>1</v>
      </c>
      <c r="F225" s="32">
        <f>F226+F228</f>
        <v>2</v>
      </c>
      <c r="G225" s="39">
        <f>G228+G229</f>
        <v>2</v>
      </c>
      <c r="H225" s="32" t="s">
        <v>8</v>
      </c>
      <c r="I225" s="32" t="s">
        <v>8</v>
      </c>
      <c r="J225" s="39">
        <f>J229</f>
        <v>29</v>
      </c>
      <c r="K225" s="15"/>
    </row>
    <row r="226" spans="2:16" s="14" customFormat="1" x14ac:dyDescent="0.2">
      <c r="B226" s="18" t="s">
        <v>64</v>
      </c>
      <c r="C226" s="26">
        <f>SUM(D226:J226)</f>
        <v>2</v>
      </c>
      <c r="D226" s="28" t="s">
        <v>8</v>
      </c>
      <c r="E226" s="16">
        <v>1</v>
      </c>
      <c r="F226" s="28">
        <v>1</v>
      </c>
      <c r="G226" s="16" t="s">
        <v>8</v>
      </c>
      <c r="H226" s="28" t="s">
        <v>8</v>
      </c>
      <c r="I226" s="28" t="s">
        <v>8</v>
      </c>
      <c r="J226" s="16" t="s">
        <v>8</v>
      </c>
      <c r="K226" s="15"/>
    </row>
    <row r="227" spans="2:16" s="14" customFormat="1" x14ac:dyDescent="0.2">
      <c r="B227" s="18" t="s">
        <v>29</v>
      </c>
      <c r="C227" s="26"/>
      <c r="D227" s="26"/>
      <c r="E227" s="16"/>
      <c r="F227" s="28"/>
      <c r="G227" s="16"/>
      <c r="H227" s="28"/>
      <c r="I227" s="28"/>
      <c r="J227" s="16"/>
      <c r="K227" s="15"/>
    </row>
    <row r="228" spans="2:16" s="14" customFormat="1" x14ac:dyDescent="0.2">
      <c r="B228" s="17" t="s">
        <v>28</v>
      </c>
      <c r="C228" s="26">
        <f>SUM(D228:J228)</f>
        <v>2</v>
      </c>
      <c r="D228" s="28" t="s">
        <v>8</v>
      </c>
      <c r="E228" s="16" t="s">
        <v>8</v>
      </c>
      <c r="F228" s="28">
        <v>1</v>
      </c>
      <c r="G228" s="16">
        <v>1</v>
      </c>
      <c r="H228" s="28" t="s">
        <v>8</v>
      </c>
      <c r="I228" s="28" t="s">
        <v>8</v>
      </c>
      <c r="J228" s="16" t="s">
        <v>8</v>
      </c>
      <c r="K228" s="15"/>
      <c r="P228" s="38" t="s">
        <v>17</v>
      </c>
    </row>
    <row r="229" spans="2:16" s="14" customFormat="1" x14ac:dyDescent="0.2">
      <c r="B229" s="17" t="s">
        <v>22</v>
      </c>
      <c r="C229" s="26">
        <f>SUM(D229:J229)</f>
        <v>30</v>
      </c>
      <c r="D229" s="28" t="s">
        <v>8</v>
      </c>
      <c r="E229" s="16" t="s">
        <v>8</v>
      </c>
      <c r="F229" s="28" t="s">
        <v>8</v>
      </c>
      <c r="G229" s="16">
        <v>1</v>
      </c>
      <c r="H229" s="28" t="s">
        <v>8</v>
      </c>
      <c r="I229" s="28" t="s">
        <v>8</v>
      </c>
      <c r="J229" s="16">
        <v>29</v>
      </c>
      <c r="K229" s="15"/>
    </row>
    <row r="230" spans="2:16" s="14" customFormat="1" x14ac:dyDescent="0.2">
      <c r="B230" s="17" t="s">
        <v>41</v>
      </c>
      <c r="C230" s="32">
        <f>SUM(C231:C233:C232:C234)</f>
        <v>78</v>
      </c>
      <c r="D230" s="39" t="s">
        <v>8</v>
      </c>
      <c r="E230" s="32">
        <f>+E231+E234</f>
        <v>2</v>
      </c>
      <c r="F230" s="32">
        <f>F231+F234</f>
        <v>2</v>
      </c>
      <c r="G230" s="39">
        <f>G232+G233</f>
        <v>3</v>
      </c>
      <c r="H230" s="30" t="s">
        <v>8</v>
      </c>
      <c r="I230" s="32">
        <f>+I234</f>
        <v>1</v>
      </c>
      <c r="J230" s="30">
        <f>J232</f>
        <v>70</v>
      </c>
      <c r="K230" s="15"/>
    </row>
    <row r="231" spans="2:16" s="14" customFormat="1" x14ac:dyDescent="0.2">
      <c r="B231" s="18" t="s">
        <v>64</v>
      </c>
      <c r="C231" s="26">
        <f>SUM(D231:J231)</f>
        <v>2</v>
      </c>
      <c r="D231" s="28" t="s">
        <v>8</v>
      </c>
      <c r="E231" s="16">
        <v>1</v>
      </c>
      <c r="F231" s="25">
        <v>1</v>
      </c>
      <c r="G231" s="28" t="s">
        <v>8</v>
      </c>
      <c r="H231" s="28" t="s">
        <v>8</v>
      </c>
      <c r="I231" s="28" t="s">
        <v>8</v>
      </c>
      <c r="J231" s="16" t="s">
        <v>8</v>
      </c>
      <c r="K231" s="15"/>
    </row>
    <row r="232" spans="2:16" s="14" customFormat="1" x14ac:dyDescent="0.2">
      <c r="B232" s="17" t="s">
        <v>22</v>
      </c>
      <c r="C232" s="26">
        <f>SUM(D232:J232)</f>
        <v>71</v>
      </c>
      <c r="D232" s="28" t="s">
        <v>8</v>
      </c>
      <c r="E232" s="16" t="s">
        <v>8</v>
      </c>
      <c r="F232" s="25" t="s">
        <v>8</v>
      </c>
      <c r="G232" s="28">
        <v>1</v>
      </c>
      <c r="H232" s="28" t="s">
        <v>8</v>
      </c>
      <c r="I232" s="28" t="s">
        <v>8</v>
      </c>
      <c r="J232" s="16">
        <v>70</v>
      </c>
      <c r="K232" s="15"/>
    </row>
    <row r="233" spans="2:16" s="14" customFormat="1" x14ac:dyDescent="0.2">
      <c r="B233" s="17" t="s">
        <v>25</v>
      </c>
      <c r="C233" s="26">
        <f>SUM(D233:J233)</f>
        <v>2</v>
      </c>
      <c r="D233" s="28" t="s">
        <v>8</v>
      </c>
      <c r="E233" s="16" t="s">
        <v>8</v>
      </c>
      <c r="F233" s="25" t="s">
        <v>8</v>
      </c>
      <c r="G233" s="28">
        <v>2</v>
      </c>
      <c r="H233" s="28" t="s">
        <v>8</v>
      </c>
      <c r="I233" s="28" t="s">
        <v>8</v>
      </c>
      <c r="J233" s="16" t="s">
        <v>8</v>
      </c>
      <c r="K233" s="15"/>
    </row>
    <row r="234" spans="2:16" s="14" customFormat="1" x14ac:dyDescent="0.2">
      <c r="B234" s="17" t="s">
        <v>21</v>
      </c>
      <c r="C234" s="26">
        <f>SUM(D234:J234)</f>
        <v>3</v>
      </c>
      <c r="D234" s="28" t="s">
        <v>8</v>
      </c>
      <c r="E234" s="16">
        <v>1</v>
      </c>
      <c r="F234" s="28">
        <v>1</v>
      </c>
      <c r="G234" s="28" t="s">
        <v>8</v>
      </c>
      <c r="H234" s="28" t="s">
        <v>8</v>
      </c>
      <c r="I234" s="28">
        <v>1</v>
      </c>
      <c r="J234" s="16" t="s">
        <v>8</v>
      </c>
      <c r="K234" s="15"/>
    </row>
    <row r="235" spans="2:16" s="14" customFormat="1" x14ac:dyDescent="0.2">
      <c r="B235" s="17" t="s">
        <v>40</v>
      </c>
      <c r="C235" s="32">
        <f>SUM(C236:C238:C239:C240)</f>
        <v>16</v>
      </c>
      <c r="D235" s="32" t="s">
        <v>8</v>
      </c>
      <c r="E235" s="39">
        <f>E236+E238</f>
        <v>3</v>
      </c>
      <c r="F235" s="32">
        <f>F236</f>
        <v>4</v>
      </c>
      <c r="G235" s="39">
        <f>G240</f>
        <v>5</v>
      </c>
      <c r="H235" s="32" t="s">
        <v>8</v>
      </c>
      <c r="I235" s="32" t="s">
        <v>8</v>
      </c>
      <c r="J235" s="39">
        <f>J239</f>
        <v>4</v>
      </c>
      <c r="K235" s="15"/>
    </row>
    <row r="236" spans="2:16" s="14" customFormat="1" x14ac:dyDescent="0.2">
      <c r="B236" s="17" t="s">
        <v>65</v>
      </c>
      <c r="C236" s="26">
        <f>SUM(D236:J236)</f>
        <v>6</v>
      </c>
      <c r="D236" s="28" t="s">
        <v>8</v>
      </c>
      <c r="E236" s="16">
        <v>2</v>
      </c>
      <c r="F236" s="28">
        <v>4</v>
      </c>
      <c r="G236" s="16" t="s">
        <v>8</v>
      </c>
      <c r="H236" s="28" t="s">
        <v>8</v>
      </c>
      <c r="I236" s="28" t="s">
        <v>8</v>
      </c>
      <c r="J236" s="16" t="s">
        <v>8</v>
      </c>
      <c r="K236" s="15"/>
    </row>
    <row r="237" spans="2:16" s="14" customFormat="1" x14ac:dyDescent="0.2">
      <c r="B237" s="18" t="s">
        <v>29</v>
      </c>
      <c r="C237" s="26"/>
      <c r="D237" s="28"/>
      <c r="E237" s="16"/>
      <c r="F237" s="28"/>
      <c r="G237" s="16"/>
      <c r="H237" s="28"/>
      <c r="I237" s="28"/>
      <c r="J237" s="16"/>
      <c r="K237" s="15"/>
    </row>
    <row r="238" spans="2:16" s="14" customFormat="1" x14ac:dyDescent="0.2">
      <c r="B238" s="17" t="s">
        <v>28</v>
      </c>
      <c r="C238" s="26">
        <f>SUM(D238:J238)</f>
        <v>1</v>
      </c>
      <c r="D238" s="28" t="s">
        <v>8</v>
      </c>
      <c r="E238" s="16">
        <v>1</v>
      </c>
      <c r="F238" s="28" t="s">
        <v>8</v>
      </c>
      <c r="G238" s="16" t="s">
        <v>8</v>
      </c>
      <c r="H238" s="28" t="s">
        <v>8</v>
      </c>
      <c r="I238" s="28" t="s">
        <v>8</v>
      </c>
      <c r="J238" s="16" t="s">
        <v>8</v>
      </c>
      <c r="K238" s="15"/>
    </row>
    <row r="239" spans="2:16" s="14" customFormat="1" x14ac:dyDescent="0.2">
      <c r="B239" s="17" t="s">
        <v>22</v>
      </c>
      <c r="C239" s="26">
        <f>SUM(D239:J239)</f>
        <v>4</v>
      </c>
      <c r="D239" s="28" t="s">
        <v>8</v>
      </c>
      <c r="E239" s="16" t="s">
        <v>8</v>
      </c>
      <c r="F239" s="25" t="s">
        <v>8</v>
      </c>
      <c r="G239" s="28" t="s">
        <v>8</v>
      </c>
      <c r="H239" s="28" t="s">
        <v>8</v>
      </c>
      <c r="I239" s="28" t="s">
        <v>8</v>
      </c>
      <c r="J239" s="16">
        <v>4</v>
      </c>
      <c r="K239" s="15"/>
    </row>
    <row r="240" spans="2:16" s="14" customFormat="1" x14ac:dyDescent="0.2">
      <c r="B240" s="17" t="s">
        <v>25</v>
      </c>
      <c r="C240" s="26">
        <f>SUM(D240:J240)</f>
        <v>5</v>
      </c>
      <c r="D240" s="28" t="s">
        <v>8</v>
      </c>
      <c r="E240" s="16" t="s">
        <v>8</v>
      </c>
      <c r="F240" s="28" t="s">
        <v>8</v>
      </c>
      <c r="G240" s="16">
        <v>5</v>
      </c>
      <c r="H240" s="28" t="s">
        <v>8</v>
      </c>
      <c r="I240" s="28" t="s">
        <v>8</v>
      </c>
      <c r="J240" s="16" t="s">
        <v>8</v>
      </c>
      <c r="K240" s="15"/>
    </row>
    <row r="241" spans="2:11" s="14" customFormat="1" x14ac:dyDescent="0.2">
      <c r="B241" s="17" t="s">
        <v>39</v>
      </c>
      <c r="C241" s="32">
        <f>SUM(C242)</f>
        <v>278</v>
      </c>
      <c r="D241" s="32" t="s">
        <v>8</v>
      </c>
      <c r="E241" s="39" t="s">
        <v>8</v>
      </c>
      <c r="F241" s="32" t="s">
        <v>8</v>
      </c>
      <c r="G241" s="39" t="s">
        <v>8</v>
      </c>
      <c r="H241" s="32" t="s">
        <v>8</v>
      </c>
      <c r="I241" s="32" t="s">
        <v>8</v>
      </c>
      <c r="J241" s="39">
        <f>J242</f>
        <v>278</v>
      </c>
      <c r="K241" s="15"/>
    </row>
    <row r="242" spans="2:11" s="14" customFormat="1" x14ac:dyDescent="0.2">
      <c r="B242" s="17" t="s">
        <v>22</v>
      </c>
      <c r="C242" s="26">
        <f>SUM(D242:J242)</f>
        <v>278</v>
      </c>
      <c r="D242" s="28" t="s">
        <v>8</v>
      </c>
      <c r="E242" s="16" t="s">
        <v>8</v>
      </c>
      <c r="F242" s="28" t="s">
        <v>8</v>
      </c>
      <c r="G242" s="16" t="s">
        <v>8</v>
      </c>
      <c r="H242" s="28" t="s">
        <v>8</v>
      </c>
      <c r="I242" s="28" t="s">
        <v>8</v>
      </c>
      <c r="J242" s="16">
        <v>278</v>
      </c>
      <c r="K242" s="15"/>
    </row>
    <row r="243" spans="2:11" s="14" customFormat="1" x14ac:dyDescent="0.2">
      <c r="B243" s="17" t="s">
        <v>38</v>
      </c>
      <c r="C243" s="32">
        <f>SUM(C244:C246:C245)</f>
        <v>41</v>
      </c>
      <c r="D243" s="32" t="s">
        <v>8</v>
      </c>
      <c r="E243" s="39">
        <f>E246</f>
        <v>3</v>
      </c>
      <c r="F243" s="32">
        <f>F244</f>
        <v>2</v>
      </c>
      <c r="G243" s="39" t="s">
        <v>8</v>
      </c>
      <c r="H243" s="32" t="s">
        <v>8</v>
      </c>
      <c r="I243" s="32">
        <f>SUM(I244:I246)</f>
        <v>8</v>
      </c>
      <c r="J243" s="30">
        <f>J244+J245+J246</f>
        <v>28</v>
      </c>
      <c r="K243" s="15"/>
    </row>
    <row r="244" spans="2:11" s="14" customFormat="1" x14ac:dyDescent="0.2">
      <c r="B244" s="17" t="s">
        <v>72</v>
      </c>
      <c r="C244" s="26">
        <f>SUM(D244:J244)</f>
        <v>9</v>
      </c>
      <c r="D244" s="28" t="s">
        <v>8</v>
      </c>
      <c r="E244" s="16" t="s">
        <v>8</v>
      </c>
      <c r="F244" s="26">
        <v>2</v>
      </c>
      <c r="G244" s="16" t="s">
        <v>8</v>
      </c>
      <c r="H244" s="28" t="s">
        <v>8</v>
      </c>
      <c r="I244" s="28">
        <v>4</v>
      </c>
      <c r="J244" s="17">
        <v>3</v>
      </c>
      <c r="K244" s="15"/>
    </row>
    <row r="245" spans="2:11" s="14" customFormat="1" x14ac:dyDescent="0.2">
      <c r="B245" s="17" t="s">
        <v>22</v>
      </c>
      <c r="C245" s="26">
        <f>SUM(D245:J245)</f>
        <v>21</v>
      </c>
      <c r="D245" s="28" t="s">
        <v>8</v>
      </c>
      <c r="E245" s="16" t="s">
        <v>8</v>
      </c>
      <c r="F245" s="28" t="s">
        <v>8</v>
      </c>
      <c r="G245" s="16" t="s">
        <v>8</v>
      </c>
      <c r="H245" s="28" t="s">
        <v>8</v>
      </c>
      <c r="I245" s="28" t="s">
        <v>8</v>
      </c>
      <c r="J245" s="17">
        <v>21</v>
      </c>
      <c r="K245" s="15"/>
    </row>
    <row r="246" spans="2:11" s="14" customFormat="1" x14ac:dyDescent="0.2">
      <c r="B246" s="17" t="s">
        <v>21</v>
      </c>
      <c r="C246" s="26">
        <f>SUM(D246:J246)</f>
        <v>11</v>
      </c>
      <c r="D246" s="28" t="s">
        <v>8</v>
      </c>
      <c r="E246" s="38">
        <v>3</v>
      </c>
      <c r="F246" s="28" t="s">
        <v>8</v>
      </c>
      <c r="G246" s="16" t="s">
        <v>8</v>
      </c>
      <c r="H246" s="28" t="s">
        <v>8</v>
      </c>
      <c r="I246" s="28">
        <v>4</v>
      </c>
      <c r="J246" s="17">
        <v>4</v>
      </c>
      <c r="K246" s="15"/>
    </row>
    <row r="247" spans="2:11" s="14" customFormat="1" x14ac:dyDescent="0.2">
      <c r="B247" s="17" t="s">
        <v>37</v>
      </c>
      <c r="C247" s="32">
        <f>SUM(C250:C251:C249:C252)</f>
        <v>221</v>
      </c>
      <c r="D247" s="32" t="s">
        <v>8</v>
      </c>
      <c r="E247" s="39">
        <f>E249+E252</f>
        <v>26</v>
      </c>
      <c r="F247" s="32">
        <f>F252</f>
        <v>24</v>
      </c>
      <c r="G247" s="39" t="s">
        <v>8</v>
      </c>
      <c r="H247" s="32" t="s">
        <v>8</v>
      </c>
      <c r="I247" s="32" t="s">
        <v>8</v>
      </c>
      <c r="J247" s="39">
        <f>J250+J251</f>
        <v>171</v>
      </c>
      <c r="K247" s="15"/>
    </row>
    <row r="248" spans="2:11" s="14" customFormat="1" x14ac:dyDescent="0.2">
      <c r="B248" s="17" t="s">
        <v>32</v>
      </c>
      <c r="C248" s="26"/>
      <c r="D248" s="28"/>
      <c r="E248" s="16"/>
      <c r="F248" s="28"/>
      <c r="G248" s="16"/>
      <c r="H248" s="28"/>
      <c r="I248" s="28"/>
      <c r="J248" s="16"/>
      <c r="K248" s="15"/>
    </row>
    <row r="249" spans="2:11" s="14" customFormat="1" x14ac:dyDescent="0.2">
      <c r="B249" s="17" t="s">
        <v>31</v>
      </c>
      <c r="C249" s="26">
        <f>SUM(D249:J249)</f>
        <v>2</v>
      </c>
      <c r="D249" s="28" t="s">
        <v>8</v>
      </c>
      <c r="E249" s="38">
        <v>2</v>
      </c>
      <c r="F249" s="28" t="s">
        <v>8</v>
      </c>
      <c r="G249" s="16" t="s">
        <v>8</v>
      </c>
      <c r="H249" s="28" t="s">
        <v>8</v>
      </c>
      <c r="I249" s="28" t="s">
        <v>8</v>
      </c>
      <c r="J249" s="16" t="s">
        <v>8</v>
      </c>
      <c r="K249" s="15"/>
    </row>
    <row r="250" spans="2:11" s="14" customFormat="1" x14ac:dyDescent="0.2">
      <c r="B250" s="17" t="s">
        <v>72</v>
      </c>
      <c r="C250" s="26">
        <f>SUM(D250:J250)</f>
        <v>1</v>
      </c>
      <c r="D250" s="28" t="s">
        <v>8</v>
      </c>
      <c r="E250" s="16" t="s">
        <v>8</v>
      </c>
      <c r="F250" s="28" t="s">
        <v>8</v>
      </c>
      <c r="G250" s="16" t="s">
        <v>8</v>
      </c>
      <c r="H250" s="28" t="s">
        <v>8</v>
      </c>
      <c r="I250" s="28" t="s">
        <v>8</v>
      </c>
      <c r="J250" s="17">
        <v>1</v>
      </c>
      <c r="K250" s="15"/>
    </row>
    <row r="251" spans="2:11" s="14" customFormat="1" x14ac:dyDescent="0.2">
      <c r="B251" s="17" t="s">
        <v>22</v>
      </c>
      <c r="C251" s="26">
        <f>SUM(D251:J251)</f>
        <v>170</v>
      </c>
      <c r="D251" s="28" t="s">
        <v>8</v>
      </c>
      <c r="E251" s="16" t="s">
        <v>8</v>
      </c>
      <c r="F251" s="28" t="s">
        <v>8</v>
      </c>
      <c r="G251" s="16" t="s">
        <v>8</v>
      </c>
      <c r="H251" s="28" t="s">
        <v>8</v>
      </c>
      <c r="I251" s="28" t="s">
        <v>8</v>
      </c>
      <c r="J251" s="17">
        <v>170</v>
      </c>
      <c r="K251" s="15"/>
    </row>
    <row r="252" spans="2:11" s="14" customFormat="1" x14ac:dyDescent="0.2">
      <c r="B252" s="17" t="s">
        <v>21</v>
      </c>
      <c r="C252" s="26">
        <f>SUM(D252:J252)</f>
        <v>48</v>
      </c>
      <c r="D252" s="28" t="s">
        <v>8</v>
      </c>
      <c r="E252" s="16">
        <v>24</v>
      </c>
      <c r="F252" s="26">
        <v>24</v>
      </c>
      <c r="G252" s="16" t="s">
        <v>8</v>
      </c>
      <c r="H252" s="28" t="s">
        <v>8</v>
      </c>
      <c r="I252" s="28" t="s">
        <v>8</v>
      </c>
      <c r="J252" s="16" t="s">
        <v>8</v>
      </c>
      <c r="K252" s="15"/>
    </row>
    <row r="253" spans="2:11" s="14" customFormat="1" x14ac:dyDescent="0.2">
      <c r="B253" s="27" t="s">
        <v>36</v>
      </c>
      <c r="C253" s="32">
        <f>SUM(C254:C255:C256)</f>
        <v>83</v>
      </c>
      <c r="D253" s="32" t="s">
        <v>8</v>
      </c>
      <c r="E253" s="39">
        <f>+E256</f>
        <v>2</v>
      </c>
      <c r="F253" s="32">
        <f>F256</f>
        <v>2</v>
      </c>
      <c r="G253" s="39">
        <f>G255</f>
        <v>2</v>
      </c>
      <c r="H253" s="32" t="s">
        <v>8</v>
      </c>
      <c r="I253" s="32" t="s">
        <v>8</v>
      </c>
      <c r="J253" s="39">
        <f>J254</f>
        <v>77</v>
      </c>
      <c r="K253" s="15"/>
    </row>
    <row r="254" spans="2:11" s="14" customFormat="1" x14ac:dyDescent="0.2">
      <c r="B254" s="27" t="s">
        <v>22</v>
      </c>
      <c r="C254" s="26">
        <f>SUM(D254:J254)</f>
        <v>77</v>
      </c>
      <c r="D254" s="28" t="s">
        <v>8</v>
      </c>
      <c r="E254" s="16" t="s">
        <v>8</v>
      </c>
      <c r="F254" s="28" t="s">
        <v>8</v>
      </c>
      <c r="G254" s="16" t="s">
        <v>8</v>
      </c>
      <c r="H254" s="28" t="s">
        <v>8</v>
      </c>
      <c r="I254" s="28" t="s">
        <v>8</v>
      </c>
      <c r="J254" s="16">
        <v>77</v>
      </c>
      <c r="K254" s="15"/>
    </row>
    <row r="255" spans="2:11" s="14" customFormat="1" x14ac:dyDescent="0.2">
      <c r="B255" s="27" t="s">
        <v>25</v>
      </c>
      <c r="C255" s="26">
        <f>SUM(D255:J255)</f>
        <v>2</v>
      </c>
      <c r="D255" s="28" t="s">
        <v>8</v>
      </c>
      <c r="E255" s="28" t="s">
        <v>8</v>
      </c>
      <c r="F255" s="28" t="s">
        <v>8</v>
      </c>
      <c r="G255" s="16">
        <v>2</v>
      </c>
      <c r="H255" s="28" t="s">
        <v>8</v>
      </c>
      <c r="I255" s="28" t="s">
        <v>8</v>
      </c>
      <c r="J255" s="16" t="s">
        <v>8</v>
      </c>
      <c r="K255" s="15"/>
    </row>
    <row r="256" spans="2:11" s="14" customFormat="1" x14ac:dyDescent="0.2">
      <c r="B256" s="27" t="s">
        <v>21</v>
      </c>
      <c r="C256" s="26">
        <f>SUM(D256:J256)</f>
        <v>4</v>
      </c>
      <c r="D256" s="28" t="s">
        <v>8</v>
      </c>
      <c r="E256" s="28">
        <v>2</v>
      </c>
      <c r="F256" s="28">
        <v>2</v>
      </c>
      <c r="G256" s="28" t="s">
        <v>8</v>
      </c>
      <c r="H256" s="28" t="s">
        <v>8</v>
      </c>
      <c r="I256" s="28" t="s">
        <v>8</v>
      </c>
      <c r="J256" s="25" t="s">
        <v>8</v>
      </c>
      <c r="K256" s="15"/>
    </row>
    <row r="257" spans="2:11" s="14" customFormat="1" x14ac:dyDescent="0.2">
      <c r="B257" s="38" t="s">
        <v>33</v>
      </c>
      <c r="C257" s="32">
        <f>SUM(C259:C261:C260:C263:C264:C265)</f>
        <v>59</v>
      </c>
      <c r="D257" s="30" t="s">
        <v>8</v>
      </c>
      <c r="E257" s="37">
        <f>E259+E260+E261</f>
        <v>5</v>
      </c>
      <c r="F257" s="37">
        <f>+F259+F263</f>
        <v>2</v>
      </c>
      <c r="G257" s="30" t="s">
        <v>8</v>
      </c>
      <c r="H257" s="30" t="s">
        <v>8</v>
      </c>
      <c r="I257" s="32" t="s">
        <v>8</v>
      </c>
      <c r="J257" s="36">
        <f>J264+J265</f>
        <v>52</v>
      </c>
      <c r="K257" s="15"/>
    </row>
    <row r="258" spans="2:11" x14ac:dyDescent="0.2">
      <c r="B258" s="17" t="s">
        <v>32</v>
      </c>
      <c r="C258" s="60"/>
      <c r="D258" s="60"/>
      <c r="E258" s="60"/>
      <c r="F258" s="60"/>
      <c r="G258" s="60"/>
      <c r="H258" s="60"/>
      <c r="I258" s="60"/>
      <c r="J258" s="74"/>
    </row>
    <row r="259" spans="2:11" s="14" customFormat="1" x14ac:dyDescent="0.2">
      <c r="B259" s="17" t="s">
        <v>31</v>
      </c>
      <c r="C259" s="26">
        <f>SUM(D259:J259)</f>
        <v>3</v>
      </c>
      <c r="D259" s="25" t="s">
        <v>8</v>
      </c>
      <c r="E259" s="28">
        <v>2</v>
      </c>
      <c r="F259" s="25">
        <v>1</v>
      </c>
      <c r="G259" s="25" t="s">
        <v>8</v>
      </c>
      <c r="H259" s="25" t="s">
        <v>8</v>
      </c>
      <c r="I259" s="25" t="s">
        <v>8</v>
      </c>
      <c r="J259" s="25" t="s">
        <v>8</v>
      </c>
      <c r="K259" s="15"/>
    </row>
    <row r="260" spans="2:11" s="14" customFormat="1" x14ac:dyDescent="0.2">
      <c r="B260" s="17" t="s">
        <v>30</v>
      </c>
      <c r="C260" s="26">
        <f>SUM(D260:J260)</f>
        <v>1</v>
      </c>
      <c r="D260" s="25" t="s">
        <v>8</v>
      </c>
      <c r="E260" s="28">
        <v>1</v>
      </c>
      <c r="F260" s="25" t="s">
        <v>8</v>
      </c>
      <c r="G260" s="25" t="s">
        <v>8</v>
      </c>
      <c r="H260" s="25" t="s">
        <v>8</v>
      </c>
      <c r="I260" s="25" t="s">
        <v>8</v>
      </c>
      <c r="J260" s="25" t="s">
        <v>8</v>
      </c>
      <c r="K260" s="15"/>
    </row>
    <row r="261" spans="2:11" s="14" customFormat="1" x14ac:dyDescent="0.2">
      <c r="B261" s="17" t="s">
        <v>65</v>
      </c>
      <c r="C261" s="26">
        <f>SUM(D261:J261)</f>
        <v>2</v>
      </c>
      <c r="D261" s="25" t="s">
        <v>8</v>
      </c>
      <c r="E261" s="28">
        <v>2</v>
      </c>
      <c r="F261" s="25" t="s">
        <v>8</v>
      </c>
      <c r="G261" s="25" t="s">
        <v>8</v>
      </c>
      <c r="H261" s="25" t="s">
        <v>8</v>
      </c>
      <c r="I261" s="25" t="s">
        <v>8</v>
      </c>
      <c r="J261" s="25" t="s">
        <v>8</v>
      </c>
      <c r="K261" s="15"/>
    </row>
    <row r="262" spans="2:11" s="14" customFormat="1" x14ac:dyDescent="0.2">
      <c r="B262" s="18" t="s">
        <v>29</v>
      </c>
      <c r="C262" s="26"/>
      <c r="D262" s="25"/>
      <c r="E262" s="28"/>
      <c r="F262" s="28"/>
      <c r="G262" s="25"/>
      <c r="H262" s="25"/>
      <c r="I262" s="25"/>
      <c r="J262" s="25"/>
      <c r="K262" s="15"/>
    </row>
    <row r="263" spans="2:11" s="14" customFormat="1" x14ac:dyDescent="0.2">
      <c r="B263" s="17" t="s">
        <v>28</v>
      </c>
      <c r="C263" s="26">
        <f>SUM(D263:J263)</f>
        <v>1</v>
      </c>
      <c r="D263" s="25" t="s">
        <v>8</v>
      </c>
      <c r="E263" s="25" t="s">
        <v>8</v>
      </c>
      <c r="F263" s="28">
        <v>1</v>
      </c>
      <c r="G263" s="25" t="s">
        <v>8</v>
      </c>
      <c r="H263" s="25" t="s">
        <v>8</v>
      </c>
      <c r="I263" s="25" t="s">
        <v>8</v>
      </c>
      <c r="J263" s="25" t="s">
        <v>8</v>
      </c>
      <c r="K263" s="15"/>
    </row>
    <row r="264" spans="2:11" s="14" customFormat="1" x14ac:dyDescent="0.2">
      <c r="B264" s="17" t="s">
        <v>72</v>
      </c>
      <c r="C264" s="26">
        <f>SUM(D264:J264)</f>
        <v>2</v>
      </c>
      <c r="D264" s="25" t="s">
        <v>8</v>
      </c>
      <c r="E264" s="25" t="s">
        <v>8</v>
      </c>
      <c r="F264" s="25" t="s">
        <v>8</v>
      </c>
      <c r="G264" s="25" t="s">
        <v>8</v>
      </c>
      <c r="H264" s="25" t="s">
        <v>8</v>
      </c>
      <c r="I264" s="25" t="s">
        <v>8</v>
      </c>
      <c r="J264" s="25">
        <v>2</v>
      </c>
      <c r="K264" s="15"/>
    </row>
    <row r="265" spans="2:11" s="14" customFormat="1" x14ac:dyDescent="0.2">
      <c r="B265" s="27" t="s">
        <v>22</v>
      </c>
      <c r="C265" s="26">
        <f>SUM(D265:J265)</f>
        <v>50</v>
      </c>
      <c r="D265" s="25" t="s">
        <v>8</v>
      </c>
      <c r="E265" s="25" t="s">
        <v>8</v>
      </c>
      <c r="F265" s="25" t="s">
        <v>8</v>
      </c>
      <c r="G265" s="25" t="s">
        <v>8</v>
      </c>
      <c r="H265" s="25" t="s">
        <v>8</v>
      </c>
      <c r="I265" s="25" t="s">
        <v>8</v>
      </c>
      <c r="J265" s="25">
        <v>50</v>
      </c>
      <c r="K265" s="15"/>
    </row>
    <row r="266" spans="2:11" s="14" customFormat="1" x14ac:dyDescent="0.2">
      <c r="B266" s="27" t="s">
        <v>27</v>
      </c>
      <c r="C266" s="32">
        <f>+C267+C268</f>
        <v>30</v>
      </c>
      <c r="D266" s="30" t="s">
        <v>8</v>
      </c>
      <c r="E266" s="30">
        <f>+E267</f>
        <v>1</v>
      </c>
      <c r="F266" s="32">
        <f>F267</f>
        <v>1</v>
      </c>
      <c r="G266" s="30">
        <f>+G267</f>
        <v>1</v>
      </c>
      <c r="H266" s="30" t="s">
        <v>8</v>
      </c>
      <c r="I266" s="30" t="s">
        <v>8</v>
      </c>
      <c r="J266" s="30">
        <f>J268</f>
        <v>27</v>
      </c>
      <c r="K266" s="15"/>
    </row>
    <row r="267" spans="2:11" s="14" customFormat="1" x14ac:dyDescent="0.2">
      <c r="B267" s="17" t="s">
        <v>65</v>
      </c>
      <c r="C267" s="33">
        <f>SUM(D267:J267)</f>
        <v>3</v>
      </c>
      <c r="D267" s="25" t="s">
        <v>8</v>
      </c>
      <c r="E267" s="25">
        <v>1</v>
      </c>
      <c r="F267" s="28">
        <v>1</v>
      </c>
      <c r="G267" s="25">
        <v>1</v>
      </c>
      <c r="H267" s="25" t="s">
        <v>8</v>
      </c>
      <c r="I267" s="25" t="s">
        <v>8</v>
      </c>
      <c r="J267" s="25" t="s">
        <v>8</v>
      </c>
      <c r="K267" s="15"/>
    </row>
    <row r="268" spans="2:11" s="14" customFormat="1" x14ac:dyDescent="0.2">
      <c r="B268" s="27" t="s">
        <v>22</v>
      </c>
      <c r="C268" s="33">
        <f>SUM(D268:J268)</f>
        <v>27</v>
      </c>
      <c r="D268" s="25" t="s">
        <v>8</v>
      </c>
      <c r="E268" s="25" t="s">
        <v>8</v>
      </c>
      <c r="F268" s="25" t="s">
        <v>8</v>
      </c>
      <c r="G268" s="25" t="s">
        <v>8</v>
      </c>
      <c r="H268" s="25" t="s">
        <v>8</v>
      </c>
      <c r="I268" s="25" t="s">
        <v>8</v>
      </c>
      <c r="J268" s="25">
        <v>27</v>
      </c>
      <c r="K268" s="15"/>
    </row>
    <row r="269" spans="2:11" s="14" customFormat="1" x14ac:dyDescent="0.2">
      <c r="B269" s="17" t="s">
        <v>26</v>
      </c>
      <c r="C269" s="32">
        <f>SUM(C270:C271)</f>
        <v>176</v>
      </c>
      <c r="D269" s="30" t="s">
        <v>8</v>
      </c>
      <c r="E269" s="30" t="s">
        <v>8</v>
      </c>
      <c r="F269" s="30" t="s">
        <v>8</v>
      </c>
      <c r="G269" s="30">
        <f>G271</f>
        <v>1</v>
      </c>
      <c r="H269" s="30" t="s">
        <v>8</v>
      </c>
      <c r="I269" s="30" t="s">
        <v>8</v>
      </c>
      <c r="J269" s="30">
        <f>J270</f>
        <v>175</v>
      </c>
      <c r="K269" s="15"/>
    </row>
    <row r="270" spans="2:11" s="14" customFormat="1" x14ac:dyDescent="0.2">
      <c r="B270" s="27" t="s">
        <v>22</v>
      </c>
      <c r="C270" s="26">
        <f>SUM(D270:J270)</f>
        <v>175</v>
      </c>
      <c r="D270" s="25" t="s">
        <v>8</v>
      </c>
      <c r="E270" s="25" t="s">
        <v>8</v>
      </c>
      <c r="F270" s="25" t="s">
        <v>8</v>
      </c>
      <c r="G270" s="25" t="s">
        <v>8</v>
      </c>
      <c r="H270" s="25" t="s">
        <v>8</v>
      </c>
      <c r="I270" s="25" t="s">
        <v>8</v>
      </c>
      <c r="J270" s="25">
        <v>175</v>
      </c>
      <c r="K270" s="15"/>
    </row>
    <row r="271" spans="2:11" s="14" customFormat="1" x14ac:dyDescent="0.2">
      <c r="B271" s="27" t="s">
        <v>25</v>
      </c>
      <c r="C271" s="26">
        <f>SUM(D271:J271)</f>
        <v>1</v>
      </c>
      <c r="D271" s="25" t="s">
        <v>8</v>
      </c>
      <c r="E271" s="25" t="s">
        <v>8</v>
      </c>
      <c r="F271" s="25" t="s">
        <v>8</v>
      </c>
      <c r="G271" s="28">
        <v>1</v>
      </c>
      <c r="H271" s="25" t="s">
        <v>8</v>
      </c>
      <c r="I271" s="25" t="s">
        <v>8</v>
      </c>
      <c r="J271" s="25" t="s">
        <v>8</v>
      </c>
      <c r="K271" s="15"/>
    </row>
    <row r="272" spans="2:11" s="14" customFormat="1" x14ac:dyDescent="0.2">
      <c r="B272" s="27" t="s">
        <v>24</v>
      </c>
      <c r="C272" s="32">
        <f>SUM(C273)</f>
        <v>2</v>
      </c>
      <c r="D272" s="30" t="s">
        <v>8</v>
      </c>
      <c r="E272" s="30">
        <f>E273</f>
        <v>1</v>
      </c>
      <c r="F272" s="30" t="s">
        <v>8</v>
      </c>
      <c r="G272" s="30" t="s">
        <v>8</v>
      </c>
      <c r="H272" s="30" t="s">
        <v>8</v>
      </c>
      <c r="I272" s="30">
        <f>+I273</f>
        <v>1</v>
      </c>
      <c r="J272" s="30" t="s">
        <v>8</v>
      </c>
      <c r="K272" s="15"/>
    </row>
    <row r="273" spans="2:11" s="14" customFormat="1" x14ac:dyDescent="0.2">
      <c r="B273" s="27" t="s">
        <v>21</v>
      </c>
      <c r="C273" s="26">
        <f>SUM(D273:J273)</f>
        <v>2</v>
      </c>
      <c r="D273" s="25" t="s">
        <v>8</v>
      </c>
      <c r="E273" s="28">
        <v>1</v>
      </c>
      <c r="F273" s="25" t="s">
        <v>8</v>
      </c>
      <c r="G273" s="25" t="s">
        <v>8</v>
      </c>
      <c r="H273" s="25" t="s">
        <v>8</v>
      </c>
      <c r="I273" s="25">
        <v>1</v>
      </c>
      <c r="J273" s="25" t="s">
        <v>8</v>
      </c>
      <c r="K273" s="15"/>
    </row>
    <row r="274" spans="2:11" s="14" customFormat="1" x14ac:dyDescent="0.2">
      <c r="B274" s="27" t="s">
        <v>23</v>
      </c>
      <c r="C274" s="31">
        <f>SUM(C275:C276:C277)</f>
        <v>75</v>
      </c>
      <c r="D274" s="30" t="s">
        <v>8</v>
      </c>
      <c r="E274" s="30" t="s">
        <v>8</v>
      </c>
      <c r="F274" s="30">
        <f>F275</f>
        <v>3</v>
      </c>
      <c r="G274" s="30" t="s">
        <v>8</v>
      </c>
      <c r="H274" s="30" t="s">
        <v>8</v>
      </c>
      <c r="I274" s="30">
        <f>+I275</f>
        <v>2</v>
      </c>
      <c r="J274" s="29">
        <f>J275+J276+J277</f>
        <v>70</v>
      </c>
      <c r="K274" s="15"/>
    </row>
    <row r="275" spans="2:11" s="14" customFormat="1" x14ac:dyDescent="0.2">
      <c r="B275" s="17" t="s">
        <v>72</v>
      </c>
      <c r="C275" s="26">
        <f>SUM(D275:J275)</f>
        <v>49</v>
      </c>
      <c r="D275" s="25" t="s">
        <v>8</v>
      </c>
      <c r="E275" s="25" t="s">
        <v>8</v>
      </c>
      <c r="F275" s="28">
        <v>3</v>
      </c>
      <c r="G275" s="25" t="s">
        <v>8</v>
      </c>
      <c r="H275" s="25" t="s">
        <v>8</v>
      </c>
      <c r="I275" s="25">
        <v>2</v>
      </c>
      <c r="J275" s="25">
        <v>44</v>
      </c>
      <c r="K275" s="15"/>
    </row>
    <row r="276" spans="2:11" s="14" customFormat="1" x14ac:dyDescent="0.2">
      <c r="B276" s="27" t="s">
        <v>22</v>
      </c>
      <c r="C276" s="26">
        <f>SUM(D276:J276)</f>
        <v>25</v>
      </c>
      <c r="D276" s="25" t="s">
        <v>8</v>
      </c>
      <c r="E276" s="25" t="s">
        <v>8</v>
      </c>
      <c r="F276" s="25" t="s">
        <v>8</v>
      </c>
      <c r="G276" s="25" t="s">
        <v>8</v>
      </c>
      <c r="H276" s="25" t="s">
        <v>8</v>
      </c>
      <c r="I276" s="25" t="s">
        <v>8</v>
      </c>
      <c r="J276" s="25">
        <v>25</v>
      </c>
      <c r="K276" s="15"/>
    </row>
    <row r="277" spans="2:11" s="14" customFormat="1" x14ac:dyDescent="0.2">
      <c r="B277" s="24" t="s">
        <v>21</v>
      </c>
      <c r="C277" s="23">
        <f>+J277</f>
        <v>1</v>
      </c>
      <c r="D277" s="22" t="s">
        <v>8</v>
      </c>
      <c r="E277" s="22" t="s">
        <v>8</v>
      </c>
      <c r="F277" s="22" t="s">
        <v>8</v>
      </c>
      <c r="G277" s="22" t="s">
        <v>8</v>
      </c>
      <c r="H277" s="22" t="s">
        <v>8</v>
      </c>
      <c r="I277" s="22" t="s">
        <v>8</v>
      </c>
      <c r="J277" s="22">
        <v>1</v>
      </c>
      <c r="K277" s="15"/>
    </row>
    <row r="278" spans="2:11" s="14" customFormat="1" ht="9.75" customHeight="1" x14ac:dyDescent="0.2">
      <c r="B278" s="18"/>
      <c r="C278" s="20"/>
      <c r="D278" s="16"/>
      <c r="E278" s="16"/>
      <c r="F278" s="16"/>
      <c r="G278" s="16"/>
      <c r="H278" s="16"/>
      <c r="I278" s="16"/>
      <c r="J278" s="16"/>
      <c r="K278" s="15"/>
    </row>
    <row r="279" spans="2:11" s="14" customFormat="1" ht="15" customHeight="1" x14ac:dyDescent="0.2">
      <c r="B279" s="19" t="s">
        <v>19</v>
      </c>
      <c r="C279" s="13"/>
      <c r="D279" s="13"/>
      <c r="E279" s="13"/>
      <c r="F279" s="13"/>
      <c r="G279" s="13"/>
      <c r="H279" s="13"/>
      <c r="I279" s="13"/>
      <c r="J279" s="13"/>
      <c r="K279" s="15"/>
    </row>
    <row r="280" spans="2:11" s="14" customFormat="1" ht="15" customHeight="1" x14ac:dyDescent="0.2">
      <c r="B280" s="21" t="s">
        <v>18</v>
      </c>
      <c r="C280" s="20"/>
      <c r="D280" s="16"/>
      <c r="E280" s="16"/>
      <c r="F280" s="16"/>
      <c r="G280" s="16"/>
      <c r="H280" s="16"/>
      <c r="I280" s="16"/>
      <c r="J280" s="16"/>
      <c r="K280" s="15"/>
    </row>
    <row r="281" spans="2:11" s="14" customFormat="1" ht="15" customHeight="1" x14ac:dyDescent="0.2">
      <c r="B281" s="49" t="s">
        <v>66</v>
      </c>
      <c r="C281" s="13"/>
      <c r="D281" s="13"/>
      <c r="E281" s="13"/>
      <c r="F281" s="13"/>
      <c r="G281" s="13"/>
      <c r="H281" s="13"/>
      <c r="I281" s="13"/>
      <c r="J281" s="13"/>
      <c r="K281" s="15"/>
    </row>
    <row r="282" spans="2:11" s="14" customFormat="1" x14ac:dyDescent="0.2">
      <c r="B282" s="18"/>
      <c r="C282" s="17"/>
      <c r="D282" s="16"/>
      <c r="E282" s="16"/>
      <c r="F282" s="16"/>
      <c r="G282" s="16"/>
      <c r="H282" s="16"/>
      <c r="I282" s="16"/>
      <c r="J282" s="16"/>
      <c r="K282" s="15"/>
    </row>
  </sheetData>
  <mergeCells count="36">
    <mergeCell ref="J68:J69"/>
    <mergeCell ref="L2:X2"/>
    <mergeCell ref="B1:J2"/>
    <mergeCell ref="B4:B7"/>
    <mergeCell ref="C4:C7"/>
    <mergeCell ref="D4:J4"/>
    <mergeCell ref="D5:D7"/>
    <mergeCell ref="E5:E7"/>
    <mergeCell ref="F5:F7"/>
    <mergeCell ref="G5:G7"/>
    <mergeCell ref="H5:H7"/>
    <mergeCell ref="I5:I7"/>
    <mergeCell ref="J5:J7"/>
    <mergeCell ref="C68:C69"/>
    <mergeCell ref="D68:D69"/>
    <mergeCell ref="E68:E69"/>
    <mergeCell ref="F68:F69"/>
    <mergeCell ref="G68:G69"/>
    <mergeCell ref="I81:I82"/>
    <mergeCell ref="H68:H69"/>
    <mergeCell ref="I68:I69"/>
    <mergeCell ref="J81:J82"/>
    <mergeCell ref="H81:H82"/>
    <mergeCell ref="C70:C71"/>
    <mergeCell ref="D70:D71"/>
    <mergeCell ref="F70:F71"/>
    <mergeCell ref="G70:G71"/>
    <mergeCell ref="I70:I71"/>
    <mergeCell ref="J70:J71"/>
    <mergeCell ref="H70:H71"/>
    <mergeCell ref="C81:C82"/>
    <mergeCell ref="D81:D82"/>
    <mergeCell ref="E81:E82"/>
    <mergeCell ref="F81:F82"/>
    <mergeCell ref="G81:G82"/>
    <mergeCell ref="E70:E71"/>
  </mergeCells>
  <pageMargins left="1" right="0.5" top="1" bottom="1" header="0.31496062992126" footer="0.31496062992126"/>
  <pageSetup paperSize="119" scale="50" firstPageNumber="33" orientation="portrait" useFirstPageNumber="1" r:id="rId1"/>
  <ignoredErrors>
    <ignoredError sqref="F266 C230 C235 C241 C253 C266 C269 C274 C190 C162 C151 C145 C139 C137 C132 C110 C98 C80 C75 C52 C59 C67 C211 C200 C178 C216 C213 C183 E52 C243 C272 C195 C9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 7</vt:lpstr>
      <vt:lpstr>' 7'!Área_de_impresión</vt:lpstr>
      <vt:lpstr>' 7'!Títulos_a_imprimir</vt:lpstr>
    </vt:vector>
  </TitlesOfParts>
  <Company>cgr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KENIA RAWLINS</dc:creator>
  <cp:lastModifiedBy>ARTURO CAICEDO</cp:lastModifiedBy>
  <cp:lastPrinted>2025-09-10T16:39:11Z</cp:lastPrinted>
  <dcterms:created xsi:type="dcterms:W3CDTF">2023-05-29T21:09:23Z</dcterms:created>
  <dcterms:modified xsi:type="dcterms:W3CDTF">2025-10-03T14:21:52Z</dcterms:modified>
</cp:coreProperties>
</file>