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SV DEL BOLETIN 2024\"/>
    </mc:Choice>
  </mc:AlternateContent>
  <bookViews>
    <workbookView xWindow="0" yWindow="0" windowWidth="21600" windowHeight="9435"/>
  </bookViews>
  <sheets>
    <sheet name="2 " sheetId="3" r:id="rId1"/>
  </sheets>
  <definedNames>
    <definedName name="_xlnm.Print_Titles" localSheetId="0">'2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23" i="3"/>
  <c r="C28" i="3"/>
  <c r="C34" i="3"/>
  <c r="K12" i="3" l="1"/>
  <c r="I56" i="3" l="1"/>
  <c r="E56" i="3"/>
  <c r="I55" i="3"/>
  <c r="E55" i="3"/>
  <c r="C55" i="3" s="1"/>
  <c r="I54" i="3"/>
  <c r="E54" i="3"/>
  <c r="C54" i="3" s="1"/>
  <c r="I53" i="3"/>
  <c r="E53" i="3"/>
  <c r="I52" i="3"/>
  <c r="E52" i="3"/>
  <c r="C52" i="3" s="1"/>
  <c r="I51" i="3"/>
  <c r="E51" i="3"/>
  <c r="C51" i="3" s="1"/>
  <c r="I50" i="3"/>
  <c r="E50" i="3"/>
  <c r="C50" i="3"/>
  <c r="I49" i="3"/>
  <c r="E49" i="3"/>
  <c r="I48" i="3"/>
  <c r="E48" i="3"/>
  <c r="I47" i="3"/>
  <c r="E47" i="3"/>
  <c r="I45" i="3"/>
  <c r="E45" i="3"/>
  <c r="C45" i="3" s="1"/>
  <c r="I44" i="3"/>
  <c r="E44" i="3"/>
  <c r="C44" i="3" s="1"/>
  <c r="I43" i="3"/>
  <c r="E43" i="3"/>
  <c r="I41" i="3"/>
  <c r="E41" i="3"/>
  <c r="I40" i="3"/>
  <c r="C40" i="3" s="1"/>
  <c r="E40" i="3"/>
  <c r="I39" i="3"/>
  <c r="E39" i="3"/>
  <c r="I38" i="3"/>
  <c r="E38" i="3"/>
  <c r="I37" i="3"/>
  <c r="E37" i="3"/>
  <c r="I36" i="3"/>
  <c r="E36" i="3"/>
  <c r="I35" i="3"/>
  <c r="E35" i="3"/>
  <c r="C35" i="3" s="1"/>
  <c r="I34" i="3"/>
  <c r="E34" i="3"/>
  <c r="I33" i="3"/>
  <c r="E33" i="3"/>
  <c r="C33" i="3" s="1"/>
  <c r="I32" i="3"/>
  <c r="E32" i="3"/>
  <c r="I31" i="3"/>
  <c r="E31" i="3"/>
  <c r="I30" i="3"/>
  <c r="E30" i="3"/>
  <c r="C30" i="3" s="1"/>
  <c r="I29" i="3"/>
  <c r="E29" i="3"/>
  <c r="C29" i="3" s="1"/>
  <c r="I28" i="3"/>
  <c r="E28" i="3"/>
  <c r="I27" i="3"/>
  <c r="E27" i="3"/>
  <c r="C27" i="3"/>
  <c r="I26" i="3"/>
  <c r="E26" i="3"/>
  <c r="C26" i="3" s="1"/>
  <c r="K25" i="3"/>
  <c r="J25" i="3"/>
  <c r="H25" i="3"/>
  <c r="G25" i="3"/>
  <c r="F25" i="3"/>
  <c r="I24" i="3"/>
  <c r="E24" i="3"/>
  <c r="C24" i="3" s="1"/>
  <c r="I23" i="3"/>
  <c r="E23" i="3"/>
  <c r="I22" i="3"/>
  <c r="E22" i="3"/>
  <c r="K21" i="3"/>
  <c r="K11" i="3" s="1"/>
  <c r="J21" i="3"/>
  <c r="G21" i="3"/>
  <c r="F21" i="3"/>
  <c r="I20" i="3"/>
  <c r="E20" i="3"/>
  <c r="C20" i="3" s="1"/>
  <c r="I19" i="3"/>
  <c r="E19" i="3"/>
  <c r="I18" i="3"/>
  <c r="E18" i="3"/>
  <c r="I16" i="3"/>
  <c r="E16" i="3"/>
  <c r="I15" i="3"/>
  <c r="E15" i="3"/>
  <c r="I14" i="3"/>
  <c r="E14" i="3"/>
  <c r="J12" i="3"/>
  <c r="G12" i="3"/>
  <c r="F12" i="3"/>
  <c r="H11" i="3"/>
  <c r="C53" i="3" l="1"/>
  <c r="C37" i="3"/>
  <c r="C56" i="3"/>
  <c r="C18" i="3"/>
  <c r="C31" i="3"/>
  <c r="C19" i="3"/>
  <c r="C38" i="3"/>
  <c r="C39" i="3"/>
  <c r="C48" i="3"/>
  <c r="C32" i="3"/>
  <c r="C36" i="3"/>
  <c r="C15" i="3"/>
  <c r="I12" i="3"/>
  <c r="E12" i="3"/>
  <c r="C49" i="3"/>
  <c r="F11" i="3"/>
  <c r="J11" i="3"/>
  <c r="C47" i="3"/>
  <c r="G11" i="3"/>
  <c r="E25" i="3"/>
  <c r="C22" i="3"/>
  <c r="I25" i="3"/>
  <c r="C43" i="3"/>
  <c r="I21" i="3"/>
  <c r="C16" i="3"/>
  <c r="C12" i="3" s="1"/>
  <c r="C41" i="3"/>
  <c r="E21" i="3"/>
  <c r="C21" i="3" l="1"/>
  <c r="C25" i="3"/>
  <c r="I11" i="3"/>
  <c r="E11" i="3"/>
  <c r="C11" i="3" l="1"/>
  <c r="D21" i="3" s="1"/>
  <c r="D15" i="3"/>
  <c r="D16" i="3"/>
  <c r="D40" i="3"/>
  <c r="D18" i="3"/>
  <c r="D41" i="3"/>
  <c r="D52" i="3"/>
  <c r="D32" i="3"/>
  <c r="D48" i="3"/>
  <c r="D25" i="3"/>
  <c r="D29" i="3" l="1"/>
  <c r="D43" i="3"/>
  <c r="D23" i="3"/>
  <c r="D24" i="3"/>
  <c r="D37" i="3"/>
  <c r="D20" i="3"/>
  <c r="D27" i="3"/>
  <c r="D14" i="3"/>
  <c r="D26" i="3"/>
  <c r="D36" i="3"/>
  <c r="D19" i="3"/>
  <c r="D12" i="3"/>
  <c r="D49" i="3"/>
  <c r="D47" i="3"/>
  <c r="D22" i="3"/>
  <c r="D28" i="3"/>
  <c r="D56" i="3"/>
  <c r="D45" i="3"/>
  <c r="D38" i="3"/>
  <c r="D31" i="3"/>
  <c r="D33" i="3"/>
  <c r="D54" i="3"/>
  <c r="D55" i="3"/>
  <c r="D35" i="3"/>
  <c r="D34" i="3"/>
  <c r="D39" i="3"/>
  <c r="D53" i="3"/>
  <c r="D30" i="3"/>
  <c r="D44" i="3"/>
  <c r="D50" i="3"/>
  <c r="D51" i="3"/>
  <c r="D11" i="3"/>
</calcChain>
</file>

<file path=xl/sharedStrings.xml><?xml version="1.0" encoding="utf-8"?>
<sst xmlns="http://schemas.openxmlformats.org/spreadsheetml/2006/main" count="102" uniqueCount="63">
  <si>
    <t xml:space="preserve">Vía y puerto </t>
  </si>
  <si>
    <t>Entrada de pasajeros</t>
  </si>
  <si>
    <t>Total</t>
  </si>
  <si>
    <t>Porcentaje (1)</t>
  </si>
  <si>
    <t>Clase</t>
  </si>
  <si>
    <t>Visitantes</t>
  </si>
  <si>
    <t>Residentes</t>
  </si>
  <si>
    <t>Turistas</t>
  </si>
  <si>
    <t>Excursio- nistas</t>
  </si>
  <si>
    <t>Pasa-                                                                                                                                                                  jeros en cruceros</t>
  </si>
  <si>
    <t>Pana-meños</t>
  </si>
  <si>
    <t>Extran-                                                                                                                                                                jeros</t>
  </si>
  <si>
    <t>TOTAL</t>
  </si>
  <si>
    <t>Aérea</t>
  </si>
  <si>
    <t>..</t>
  </si>
  <si>
    <t>Aeropuerto Internacional de</t>
  </si>
  <si>
    <t>Bocas, Isla</t>
  </si>
  <si>
    <t>Enrique Malek (David)</t>
  </si>
  <si>
    <t xml:space="preserve">Aeropuerto Internacional de </t>
  </si>
  <si>
    <t>Marcos A. Gelabert</t>
  </si>
  <si>
    <t>Río Hato</t>
  </si>
  <si>
    <t>Terrestre</t>
  </si>
  <si>
    <t>Guabito (Bocas del Toro)</t>
  </si>
  <si>
    <t>Paso Canoas Internacional</t>
  </si>
  <si>
    <t>Río Sereno (Chiriquí)</t>
  </si>
  <si>
    <t>Marítima</t>
  </si>
  <si>
    <t>Almirante</t>
  </si>
  <si>
    <t>Amador</t>
  </si>
  <si>
    <t>Balboa</t>
  </si>
  <si>
    <t>Bahía Las Minas</t>
  </si>
  <si>
    <t>Colón 2000</t>
  </si>
  <si>
    <t>Colón 2000 (crucero)</t>
  </si>
  <si>
    <t>Colon Container Terminal</t>
  </si>
  <si>
    <t>Cristóbal</t>
  </si>
  <si>
    <t>Cristóbal (crucero)</t>
  </si>
  <si>
    <t>Charco Azul</t>
  </si>
  <si>
    <t>Chiriquí Grande</t>
  </si>
  <si>
    <t>El Porvenir</t>
  </si>
  <si>
    <t>Flamenco</t>
  </si>
  <si>
    <t>Home Port</t>
  </si>
  <si>
    <t>Home Port (crucero)</t>
  </si>
  <si>
    <t>Jaqué</t>
  </si>
  <si>
    <t>Manzanillo</t>
  </si>
  <si>
    <t>Muelle 3</t>
  </si>
  <si>
    <t>Muelle 16</t>
  </si>
  <si>
    <t>Portobelo</t>
  </si>
  <si>
    <t>Puerto Armuelles</t>
  </si>
  <si>
    <t>Puerto Mutis</t>
  </si>
  <si>
    <t>Puerto Obaldía</t>
  </si>
  <si>
    <t>Marítima: (Continuación)</t>
  </si>
  <si>
    <t>Puerto Pedregal</t>
  </si>
  <si>
    <t>Rodman</t>
  </si>
  <si>
    <t>Shelter Bay</t>
  </si>
  <si>
    <t>Vacamonte</t>
  </si>
  <si>
    <r>
      <t>..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Dato no aplicable al grupo o categoría.   </t>
    </r>
  </si>
  <si>
    <t xml:space="preserve">- Cantidad nula o cero.      </t>
  </si>
  <si>
    <t>0.0 Cuando la cantidad es menor a la midad de la unidad o fracción decimal adoptada, para la expresión del dato.</t>
  </si>
  <si>
    <t>Fuente: Servicio Nacional de Migración.</t>
  </si>
  <si>
    <t>(1) De existir diferencia entre el total y los parciales se debe al redondeo.</t>
  </si>
  <si>
    <t>Tocumen</t>
  </si>
  <si>
    <t>Panamá Pacifico (Howard)</t>
  </si>
  <si>
    <t>Port Colón Panamá Pacífico</t>
  </si>
  <si>
    <t>Cuadro 2. ENTRADA DE PASAJEROS A LA REPÚBLICA, POR CLASE, SEGÚN VÍA Y PUERTO: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</si>
</sst>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#,##0;&quot;-&quot;;&quot;-&quot;"/>
    <numFmt numFmtId="166" formatCode="#,##0.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/>
    <xf numFmtId="3" fontId="2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 applyAlignment="1">
      <alignment horizontal="right"/>
    </xf>
    <xf numFmtId="3" fontId="2" fillId="0" borderId="5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3" fillId="0" borderId="1" xfId="1" applyFont="1" applyBorder="1"/>
    <xf numFmtId="165" fontId="3" fillId="0" borderId="2" xfId="2" applyNumberFormat="1" applyFont="1" applyFill="1" applyBorder="1" applyAlignment="1">
      <alignment horizontal="right"/>
    </xf>
    <xf numFmtId="165" fontId="2" fillId="0" borderId="2" xfId="2" applyNumberFormat="1" applyFont="1" applyFill="1" applyBorder="1" applyAlignment="1">
      <alignment horizontal="right"/>
    </xf>
    <xf numFmtId="166" fontId="3" fillId="0" borderId="2" xfId="2" applyNumberFormat="1" applyFont="1" applyFill="1" applyBorder="1" applyAlignment="1">
      <alignment horizontal="right"/>
    </xf>
    <xf numFmtId="165" fontId="3" fillId="0" borderId="5" xfId="2" applyNumberFormat="1" applyFont="1" applyFill="1" applyBorder="1" applyAlignment="1">
      <alignment horizontal="right"/>
    </xf>
    <xf numFmtId="165" fontId="3" fillId="0" borderId="5" xfId="2" applyNumberFormat="1" applyFont="1" applyBorder="1" applyAlignment="1">
      <alignment horizontal="right"/>
    </xf>
    <xf numFmtId="165" fontId="2" fillId="0" borderId="0" xfId="1" applyNumberFormat="1" applyFont="1"/>
    <xf numFmtId="165" fontId="3" fillId="0" borderId="5" xfId="2" applyNumberFormat="1" applyFont="1" applyFill="1" applyBorder="1" applyAlignment="1">
      <alignment horizontal="right" wrapText="1"/>
    </xf>
    <xf numFmtId="165" fontId="2" fillId="0" borderId="2" xfId="2" applyNumberFormat="1" applyFont="1" applyFill="1" applyBorder="1" applyAlignment="1">
      <alignment horizontal="right" wrapText="1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1" applyNumberFormat="1" applyFont="1"/>
    <xf numFmtId="165" fontId="2" fillId="0" borderId="0" xfId="2" applyNumberFormat="1" applyFont="1" applyFill="1" applyBorder="1" applyAlignment="1">
      <alignment horizontal="right" wrapText="1"/>
    </xf>
    <xf numFmtId="0" fontId="3" fillId="0" borderId="3" xfId="1" applyFont="1" applyBorder="1"/>
    <xf numFmtId="3" fontId="3" fillId="0" borderId="4" xfId="2" applyNumberFormat="1" applyFont="1" applyFill="1" applyBorder="1" applyAlignment="1">
      <alignment horizontal="right"/>
    </xf>
    <xf numFmtId="167" fontId="3" fillId="0" borderId="4" xfId="2" applyNumberFormat="1" applyFont="1" applyFill="1" applyBorder="1" applyAlignment="1">
      <alignment horizontal="right"/>
    </xf>
    <xf numFmtId="41" fontId="3" fillId="0" borderId="4" xfId="2" applyNumberFormat="1" applyFont="1" applyFill="1" applyBorder="1" applyAlignment="1">
      <alignment horizontal="right" wrapText="1"/>
    </xf>
    <xf numFmtId="3" fontId="3" fillId="0" borderId="6" xfId="2" applyNumberFormat="1" applyFont="1" applyFill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167" fontId="3" fillId="0" borderId="0" xfId="2" applyNumberFormat="1" applyFont="1" applyBorder="1" applyAlignment="1">
      <alignment horizontal="right"/>
    </xf>
    <xf numFmtId="49" fontId="3" fillId="0" borderId="0" xfId="1" applyNumberFormat="1" applyFont="1"/>
    <xf numFmtId="0" fontId="3" fillId="0" borderId="1" xfId="1" applyFont="1" applyFill="1" applyBorder="1"/>
    <xf numFmtId="165" fontId="3" fillId="0" borderId="2" xfId="1" applyNumberFormat="1" applyFont="1" applyBorder="1"/>
    <xf numFmtId="0" fontId="3" fillId="0" borderId="2" xfId="1" applyFont="1" applyBorder="1"/>
    <xf numFmtId="0" fontId="2" fillId="0" borderId="0" xfId="1" applyFont="1"/>
    <xf numFmtId="3" fontId="3" fillId="0" borderId="0" xfId="1" applyNumberFormat="1" applyFont="1"/>
    <xf numFmtId="165" fontId="4" fillId="0" borderId="0" xfId="1" applyNumberFormat="1" applyFont="1"/>
    <xf numFmtId="166" fontId="1" fillId="0" borderId="2" xfId="2" applyNumberFormat="1" applyFont="1" applyFill="1" applyBorder="1" applyAlignment="1">
      <alignment horizontal="right"/>
    </xf>
    <xf numFmtId="0" fontId="1" fillId="0" borderId="0" xfId="0" applyFont="1"/>
    <xf numFmtId="0" fontId="3" fillId="0" borderId="0" xfId="1" applyFont="1" applyBorder="1"/>
    <xf numFmtId="0" fontId="3" fillId="0" borderId="0" xfId="1" applyFont="1" applyFill="1" applyBorder="1"/>
    <xf numFmtId="0" fontId="3" fillId="0" borderId="9" xfId="1" applyFont="1" applyBorder="1"/>
    <xf numFmtId="0" fontId="1" fillId="0" borderId="1" xfId="1" applyFont="1" applyFill="1" applyBorder="1"/>
    <xf numFmtId="0" fontId="1" fillId="0" borderId="0" xfId="1" applyFont="1" applyFill="1" applyBorder="1"/>
    <xf numFmtId="0" fontId="2" fillId="0" borderId="0" xfId="1" applyFont="1" applyAlignment="1">
      <alignment horizont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5" fillId="2" borderId="7" xfId="1" applyNumberFormat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Normal="100" workbookViewId="0">
      <selection sqref="A1:XFD1"/>
    </sheetView>
  </sheetViews>
  <sheetFormatPr baseColWidth="10" defaultColWidth="11.42578125" defaultRowHeight="12.75" x14ac:dyDescent="0.2"/>
  <cols>
    <col min="1" max="1" width="1.85546875" style="1" customWidth="1"/>
    <col min="2" max="2" width="23.7109375" style="1" customWidth="1"/>
    <col min="3" max="4" width="10.7109375" style="1" customWidth="1"/>
    <col min="5" max="5" width="9.7109375" style="1" customWidth="1"/>
    <col min="6" max="6" width="8.85546875" style="1" customWidth="1"/>
    <col min="7" max="7" width="9.140625" style="1" customWidth="1"/>
    <col min="8" max="8" width="8.85546875" style="1" customWidth="1"/>
    <col min="9" max="9" width="9.28515625" style="1" customWidth="1"/>
    <col min="10" max="11" width="8.28515625" style="1" customWidth="1"/>
    <col min="12" max="12" width="11.42578125" style="1"/>
    <col min="13" max="13" width="11.85546875" style="1" customWidth="1"/>
    <col min="14" max="16384" width="11.42578125" style="1"/>
  </cols>
  <sheetData>
    <row r="1" spans="1:16" ht="18" customHeight="1" x14ac:dyDescent="0.2">
      <c r="A1" s="46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N1" s="2"/>
      <c r="O1" s="2"/>
      <c r="P1" s="3"/>
    </row>
    <row r="2" spans="1:16" ht="12.75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P2" s="3"/>
    </row>
    <row r="3" spans="1:16" ht="21.95" customHeight="1" x14ac:dyDescent="0.2">
      <c r="A3" s="47" t="s">
        <v>0</v>
      </c>
      <c r="B3" s="48"/>
      <c r="C3" s="55" t="s">
        <v>1</v>
      </c>
      <c r="D3" s="55"/>
      <c r="E3" s="55"/>
      <c r="F3" s="55"/>
      <c r="G3" s="55"/>
      <c r="H3" s="55"/>
      <c r="I3" s="55"/>
      <c r="J3" s="55"/>
      <c r="K3" s="55"/>
      <c r="P3" s="4"/>
    </row>
    <row r="4" spans="1:16" ht="21.95" customHeight="1" x14ac:dyDescent="0.2">
      <c r="A4" s="47"/>
      <c r="B4" s="48"/>
      <c r="C4" s="55" t="s">
        <v>2</v>
      </c>
      <c r="D4" s="55" t="s">
        <v>3</v>
      </c>
      <c r="E4" s="55" t="s">
        <v>4</v>
      </c>
      <c r="F4" s="55"/>
      <c r="G4" s="55"/>
      <c r="H4" s="55"/>
      <c r="I4" s="55"/>
      <c r="J4" s="55"/>
      <c r="K4" s="55"/>
      <c r="N4" s="4"/>
      <c r="O4" s="4"/>
      <c r="P4" s="4"/>
    </row>
    <row r="5" spans="1:16" ht="21.95" customHeight="1" x14ac:dyDescent="0.2">
      <c r="A5" s="47"/>
      <c r="B5" s="48"/>
      <c r="C5" s="55"/>
      <c r="D5" s="55"/>
      <c r="E5" s="57" t="s">
        <v>5</v>
      </c>
      <c r="F5" s="57"/>
      <c r="G5" s="57"/>
      <c r="H5" s="57"/>
      <c r="I5" s="55" t="s">
        <v>6</v>
      </c>
      <c r="J5" s="55"/>
      <c r="K5" s="55"/>
      <c r="N5" s="4"/>
      <c r="O5" s="4"/>
      <c r="P5" s="4"/>
    </row>
    <row r="6" spans="1:16" ht="13.5" customHeight="1" x14ac:dyDescent="0.2">
      <c r="A6" s="47"/>
      <c r="B6" s="48"/>
      <c r="C6" s="55"/>
      <c r="D6" s="55"/>
      <c r="E6" s="55" t="s">
        <v>2</v>
      </c>
      <c r="F6" s="55" t="s">
        <v>7</v>
      </c>
      <c r="G6" s="55" t="s">
        <v>8</v>
      </c>
      <c r="H6" s="55" t="s">
        <v>9</v>
      </c>
      <c r="I6" s="55" t="s">
        <v>2</v>
      </c>
      <c r="J6" s="55" t="s">
        <v>10</v>
      </c>
      <c r="K6" s="55" t="s">
        <v>11</v>
      </c>
      <c r="N6" s="2"/>
      <c r="O6" s="2"/>
      <c r="P6" s="3"/>
    </row>
    <row r="7" spans="1:16" ht="14.1" customHeight="1" x14ac:dyDescent="0.2">
      <c r="A7" s="47"/>
      <c r="B7" s="48"/>
      <c r="C7" s="55"/>
      <c r="D7" s="55"/>
      <c r="E7" s="55"/>
      <c r="F7" s="55"/>
      <c r="G7" s="55"/>
      <c r="H7" s="55"/>
      <c r="I7" s="55"/>
      <c r="J7" s="55"/>
      <c r="K7" s="55"/>
      <c r="N7" s="2"/>
      <c r="O7" s="2"/>
      <c r="P7" s="4"/>
    </row>
    <row r="8" spans="1:16" ht="14.1" customHeight="1" x14ac:dyDescent="0.2">
      <c r="A8" s="47"/>
      <c r="B8" s="48"/>
      <c r="C8" s="55"/>
      <c r="D8" s="55"/>
      <c r="E8" s="55"/>
      <c r="F8" s="55"/>
      <c r="G8" s="55"/>
      <c r="H8" s="55"/>
      <c r="I8" s="55"/>
      <c r="J8" s="55"/>
      <c r="K8" s="55"/>
      <c r="N8" s="2"/>
      <c r="O8" s="2"/>
      <c r="P8" s="3"/>
    </row>
    <row r="9" spans="1:16" ht="14.1" customHeight="1" x14ac:dyDescent="0.2">
      <c r="A9" s="47"/>
      <c r="B9" s="48"/>
      <c r="C9" s="55"/>
      <c r="D9" s="55"/>
      <c r="E9" s="55"/>
      <c r="F9" s="55"/>
      <c r="G9" s="55"/>
      <c r="H9" s="55"/>
      <c r="I9" s="55"/>
      <c r="J9" s="55"/>
      <c r="K9" s="55"/>
      <c r="P9" s="3"/>
    </row>
    <row r="10" spans="1:16" ht="12.75" customHeight="1" x14ac:dyDescent="0.2">
      <c r="B10" s="5"/>
      <c r="C10" s="6"/>
      <c r="D10" s="7"/>
      <c r="E10" s="6"/>
      <c r="F10" s="6"/>
      <c r="G10" s="6"/>
      <c r="H10" s="6"/>
      <c r="I10" s="6"/>
      <c r="J10" s="8"/>
      <c r="K10" s="8"/>
      <c r="N10" s="2"/>
      <c r="O10" s="2"/>
      <c r="P10" s="3"/>
    </row>
    <row r="11" spans="1:16" ht="25.5" customHeight="1" x14ac:dyDescent="0.2">
      <c r="A11" s="53" t="s">
        <v>12</v>
      </c>
      <c r="B11" s="54"/>
      <c r="C11" s="9">
        <f>SUM(C12+C21+C25)</f>
        <v>3607977</v>
      </c>
      <c r="D11" s="10">
        <f>SUM(D12,D21,D25)</f>
        <v>100</v>
      </c>
      <c r="E11" s="9">
        <f t="shared" ref="E11:J11" si="0">SUM(E12+E21+E25)</f>
        <v>2498612</v>
      </c>
      <c r="F11" s="9">
        <f t="shared" si="0"/>
        <v>2098836</v>
      </c>
      <c r="G11" s="9">
        <f t="shared" si="0"/>
        <v>366333</v>
      </c>
      <c r="H11" s="9">
        <f>SUM(H25)</f>
        <v>33443</v>
      </c>
      <c r="I11" s="9">
        <f t="shared" si="0"/>
        <v>1109365</v>
      </c>
      <c r="J11" s="9">
        <f t="shared" si="0"/>
        <v>880957</v>
      </c>
      <c r="K11" s="11">
        <f>SUM(K12+K21+K25)</f>
        <v>228408</v>
      </c>
      <c r="M11" s="2"/>
      <c r="P11" s="3"/>
    </row>
    <row r="12" spans="1:16" s="36" customFormat="1" ht="24.95" customHeight="1" x14ac:dyDescent="0.2">
      <c r="A12" s="51" t="s">
        <v>13</v>
      </c>
      <c r="B12" s="52"/>
      <c r="C12" s="9">
        <f>SUM(C14:C20)</f>
        <v>3273622</v>
      </c>
      <c r="D12" s="39">
        <f>(C12/$C$11)*100</f>
        <v>90.732895470231654</v>
      </c>
      <c r="E12" s="9">
        <f t="shared" ref="E12:J12" si="1">SUM(E14:E20)</f>
        <v>2227250</v>
      </c>
      <c r="F12" s="9">
        <f t="shared" si="1"/>
        <v>1897439</v>
      </c>
      <c r="G12" s="9">
        <f t="shared" si="1"/>
        <v>329811</v>
      </c>
      <c r="H12" s="9" t="s">
        <v>14</v>
      </c>
      <c r="I12" s="9">
        <f t="shared" si="1"/>
        <v>1046372</v>
      </c>
      <c r="J12" s="9">
        <f t="shared" si="1"/>
        <v>818286</v>
      </c>
      <c r="K12" s="11">
        <f>SUM(K14:K20)</f>
        <v>228086</v>
      </c>
      <c r="L12" s="1"/>
      <c r="M12" s="4"/>
      <c r="N12" s="12"/>
      <c r="O12" s="1"/>
      <c r="P12" s="3"/>
    </row>
    <row r="13" spans="1:16" ht="19.5" customHeight="1" x14ac:dyDescent="0.2">
      <c r="A13" s="41" t="s">
        <v>15</v>
      </c>
      <c r="B13" s="13"/>
      <c r="C13" s="9"/>
      <c r="D13" s="14"/>
      <c r="E13" s="15"/>
      <c r="F13" s="14"/>
      <c r="G13" s="14"/>
      <c r="H13" s="14"/>
      <c r="I13" s="15"/>
      <c r="J13" s="34"/>
      <c r="K13" s="23"/>
      <c r="M13" s="4"/>
      <c r="N13" s="12"/>
      <c r="O13" s="2"/>
      <c r="P13" s="4"/>
    </row>
    <row r="14" spans="1:16" ht="12" customHeight="1" x14ac:dyDescent="0.2">
      <c r="A14" s="42"/>
      <c r="B14" s="44" t="s">
        <v>59</v>
      </c>
      <c r="C14" s="9">
        <f>SUM(E14+I14)</f>
        <v>3032621</v>
      </c>
      <c r="D14" s="16">
        <f>(C14/$C$11)*100</f>
        <v>84.053224286074993</v>
      </c>
      <c r="E14" s="15">
        <f t="shared" ref="E14:E20" si="2">SUM(F14:H14)</f>
        <v>2040238</v>
      </c>
      <c r="F14" s="17">
        <v>1725505</v>
      </c>
      <c r="G14" s="17">
        <v>314733</v>
      </c>
      <c r="H14" s="14" t="s">
        <v>14</v>
      </c>
      <c r="I14" s="15">
        <f t="shared" ref="I14:I20" si="3">SUM(J14:K14)</f>
        <v>992383</v>
      </c>
      <c r="J14" s="18">
        <v>766462</v>
      </c>
      <c r="K14" s="18">
        <v>225921</v>
      </c>
      <c r="M14" s="37"/>
      <c r="N14" s="12"/>
      <c r="P14" s="3"/>
    </row>
    <row r="15" spans="1:16" ht="19.5" customHeight="1" x14ac:dyDescent="0.2">
      <c r="A15" s="42" t="s">
        <v>16</v>
      </c>
      <c r="B15" s="33"/>
      <c r="C15" s="9">
        <f t="shared" ref="C15:C24" si="4">SUM(E15+I15)</f>
        <v>1968</v>
      </c>
      <c r="D15" s="16">
        <f>(C15/$C$11)*100</f>
        <v>5.4545802259825936E-2</v>
      </c>
      <c r="E15" s="15">
        <f t="shared" si="2"/>
        <v>1958</v>
      </c>
      <c r="F15" s="14">
        <v>1475</v>
      </c>
      <c r="G15" s="14">
        <v>483</v>
      </c>
      <c r="H15" s="14" t="s">
        <v>14</v>
      </c>
      <c r="I15" s="15">
        <f t="shared" si="3"/>
        <v>10</v>
      </c>
      <c r="J15" s="35">
        <v>6</v>
      </c>
      <c r="K15" s="17">
        <v>4</v>
      </c>
      <c r="M15" s="19"/>
      <c r="N15" s="2"/>
      <c r="O15" s="2"/>
      <c r="P15" s="3"/>
    </row>
    <row r="16" spans="1:16" ht="19.5" customHeight="1" x14ac:dyDescent="0.2">
      <c r="A16" s="42" t="s">
        <v>17</v>
      </c>
      <c r="B16" s="33"/>
      <c r="C16" s="9">
        <f t="shared" si="4"/>
        <v>637</v>
      </c>
      <c r="D16" s="16">
        <f>(C16/$C$11)*100</f>
        <v>1.7655323190807481E-2</v>
      </c>
      <c r="E16" s="15">
        <f t="shared" si="2"/>
        <v>581</v>
      </c>
      <c r="F16" s="14">
        <v>484</v>
      </c>
      <c r="G16" s="14">
        <v>97</v>
      </c>
      <c r="H16" s="14" t="s">
        <v>14</v>
      </c>
      <c r="I16" s="15">
        <f t="shared" si="3"/>
        <v>56</v>
      </c>
      <c r="J16" s="14">
        <v>55</v>
      </c>
      <c r="K16" s="4">
        <v>1</v>
      </c>
      <c r="N16" s="2"/>
      <c r="O16" s="2"/>
      <c r="P16" s="3"/>
    </row>
    <row r="17" spans="1:16" ht="19.5" customHeight="1" x14ac:dyDescent="0.2">
      <c r="A17" s="42" t="s">
        <v>18</v>
      </c>
      <c r="B17" s="33"/>
      <c r="C17" s="9"/>
      <c r="D17" s="16"/>
      <c r="E17" s="15"/>
      <c r="F17" s="14"/>
      <c r="G17" s="14"/>
      <c r="H17" s="14"/>
      <c r="I17" s="15"/>
      <c r="J17" s="14"/>
      <c r="K17" s="4"/>
      <c r="N17" s="2"/>
      <c r="O17" s="2"/>
      <c r="P17" s="3"/>
    </row>
    <row r="18" spans="1:16" ht="12" customHeight="1" x14ac:dyDescent="0.2">
      <c r="A18" s="42"/>
      <c r="B18" s="44" t="s">
        <v>60</v>
      </c>
      <c r="C18" s="9">
        <f t="shared" si="4"/>
        <v>198556</v>
      </c>
      <c r="D18" s="16">
        <f t="shared" ref="D18:D40" si="5">(C18/$C$11)*100</f>
        <v>5.503250159299796</v>
      </c>
      <c r="E18" s="15">
        <f t="shared" si="2"/>
        <v>147440</v>
      </c>
      <c r="F18" s="14">
        <v>134170</v>
      </c>
      <c r="G18" s="14">
        <v>13270</v>
      </c>
      <c r="H18" s="14" t="s">
        <v>14</v>
      </c>
      <c r="I18" s="15">
        <f t="shared" si="3"/>
        <v>51116</v>
      </c>
      <c r="J18" s="14">
        <v>49029</v>
      </c>
      <c r="K18" s="4">
        <v>2087</v>
      </c>
      <c r="P18" s="3"/>
    </row>
    <row r="19" spans="1:16" ht="19.5" customHeight="1" x14ac:dyDescent="0.2">
      <c r="A19" s="42" t="s">
        <v>19</v>
      </c>
      <c r="B19" s="33"/>
      <c r="C19" s="9">
        <f t="shared" si="4"/>
        <v>6832</v>
      </c>
      <c r="D19" s="16">
        <f>(C19/$C$11)*100</f>
        <v>0.18935819158492417</v>
      </c>
      <c r="E19" s="15">
        <f t="shared" si="2"/>
        <v>4292</v>
      </c>
      <c r="F19" s="14">
        <v>3688</v>
      </c>
      <c r="G19" s="14">
        <v>604</v>
      </c>
      <c r="H19" s="14" t="s">
        <v>14</v>
      </c>
      <c r="I19" s="15">
        <f t="shared" si="3"/>
        <v>2540</v>
      </c>
      <c r="J19" s="14">
        <v>2516</v>
      </c>
      <c r="K19" s="4">
        <v>24</v>
      </c>
      <c r="M19" s="4"/>
      <c r="N19" s="2"/>
      <c r="O19" s="2"/>
      <c r="P19" s="4"/>
    </row>
    <row r="20" spans="1:16" ht="19.5" customHeight="1" x14ac:dyDescent="0.2">
      <c r="A20" s="42" t="s">
        <v>20</v>
      </c>
      <c r="B20" s="33"/>
      <c r="C20" s="9">
        <f t="shared" si="4"/>
        <v>33008</v>
      </c>
      <c r="D20" s="16">
        <f t="shared" si="5"/>
        <v>0.91486170782130816</v>
      </c>
      <c r="E20" s="15">
        <f t="shared" si="2"/>
        <v>32741</v>
      </c>
      <c r="F20" s="14">
        <v>32117</v>
      </c>
      <c r="G20" s="14">
        <v>624</v>
      </c>
      <c r="H20" s="14" t="s">
        <v>14</v>
      </c>
      <c r="I20" s="15">
        <f t="shared" si="3"/>
        <v>267</v>
      </c>
      <c r="J20" s="14">
        <v>218</v>
      </c>
      <c r="K20" s="4">
        <v>49</v>
      </c>
      <c r="P20" s="4"/>
    </row>
    <row r="21" spans="1:16" s="36" customFormat="1" ht="24.95" customHeight="1" x14ac:dyDescent="0.2">
      <c r="A21" s="49" t="s">
        <v>21</v>
      </c>
      <c r="B21" s="50"/>
      <c r="C21" s="9">
        <f>SUM(C22:C24)</f>
        <v>257963</v>
      </c>
      <c r="D21" s="39">
        <f t="shared" si="5"/>
        <v>7.1497961322924173</v>
      </c>
      <c r="E21" s="9">
        <f t="shared" ref="E21:K21" si="6">SUM(E22:E24)</f>
        <v>195572</v>
      </c>
      <c r="F21" s="9">
        <f t="shared" si="6"/>
        <v>185342</v>
      </c>
      <c r="G21" s="9">
        <f t="shared" si="6"/>
        <v>10230</v>
      </c>
      <c r="H21" s="9" t="s">
        <v>14</v>
      </c>
      <c r="I21" s="9">
        <f t="shared" si="6"/>
        <v>62391</v>
      </c>
      <c r="J21" s="9">
        <f t="shared" si="6"/>
        <v>62131</v>
      </c>
      <c r="K21" s="11">
        <f t="shared" si="6"/>
        <v>260</v>
      </c>
      <c r="L21" s="1"/>
      <c r="M21" s="23"/>
      <c r="N21" s="1"/>
      <c r="O21" s="1"/>
      <c r="P21" s="4"/>
    </row>
    <row r="22" spans="1:16" ht="19.5" customHeight="1" x14ac:dyDescent="0.2">
      <c r="A22" s="42" t="s">
        <v>22</v>
      </c>
      <c r="B22" s="33"/>
      <c r="C22" s="9">
        <f t="shared" si="4"/>
        <v>95303</v>
      </c>
      <c r="D22" s="16">
        <f t="shared" si="5"/>
        <v>2.6414525369757071</v>
      </c>
      <c r="E22" s="15">
        <f>SUM(F22:H22)</f>
        <v>86738</v>
      </c>
      <c r="F22" s="14">
        <v>84502</v>
      </c>
      <c r="G22" s="20">
        <v>2236</v>
      </c>
      <c r="H22" s="14" t="s">
        <v>14</v>
      </c>
      <c r="I22" s="15">
        <f>SUM(J22:K22)</f>
        <v>8565</v>
      </c>
      <c r="J22" s="14">
        <v>8498</v>
      </c>
      <c r="K22" s="4">
        <v>67</v>
      </c>
      <c r="M22" s="19"/>
      <c r="N22" s="4"/>
      <c r="O22" s="4"/>
      <c r="P22" s="3"/>
    </row>
    <row r="23" spans="1:16" ht="19.5" customHeight="1" x14ac:dyDescent="0.2">
      <c r="A23" s="42" t="s">
        <v>23</v>
      </c>
      <c r="B23" s="33"/>
      <c r="C23" s="9">
        <f t="shared" si="4"/>
        <v>152756</v>
      </c>
      <c r="D23" s="16">
        <f t="shared" si="5"/>
        <v>4.2338407367896194</v>
      </c>
      <c r="E23" s="15">
        <f>SUM(F23:H23)</f>
        <v>102996</v>
      </c>
      <c r="F23" s="14">
        <v>95419</v>
      </c>
      <c r="G23" s="4">
        <v>7577</v>
      </c>
      <c r="H23" s="14" t="s">
        <v>14</v>
      </c>
      <c r="I23" s="15">
        <f>SUM(J23:K23)</f>
        <v>49760</v>
      </c>
      <c r="J23" s="14">
        <v>49569</v>
      </c>
      <c r="K23" s="4">
        <v>191</v>
      </c>
      <c r="N23" s="4"/>
      <c r="O23" s="4"/>
      <c r="P23" s="3"/>
    </row>
    <row r="24" spans="1:16" ht="19.5" customHeight="1" x14ac:dyDescent="0.2">
      <c r="A24" s="42" t="s">
        <v>24</v>
      </c>
      <c r="B24" s="33"/>
      <c r="C24" s="9">
        <f t="shared" si="4"/>
        <v>9904</v>
      </c>
      <c r="D24" s="16">
        <f t="shared" si="5"/>
        <v>0.2745028585270915</v>
      </c>
      <c r="E24" s="15">
        <f>SUM(F24:H24)</f>
        <v>5838</v>
      </c>
      <c r="F24" s="14">
        <v>5421</v>
      </c>
      <c r="G24" s="4">
        <v>417</v>
      </c>
      <c r="H24" s="14" t="s">
        <v>14</v>
      </c>
      <c r="I24" s="15">
        <f>SUM(J24:K24)</f>
        <v>4066</v>
      </c>
      <c r="J24" s="14">
        <v>4064</v>
      </c>
      <c r="K24" s="4">
        <v>2</v>
      </c>
      <c r="N24" s="4"/>
      <c r="O24" s="4"/>
      <c r="P24" s="3"/>
    </row>
    <row r="25" spans="1:16" s="36" customFormat="1" ht="24.95" customHeight="1" x14ac:dyDescent="0.2">
      <c r="A25" s="49" t="s">
        <v>25</v>
      </c>
      <c r="B25" s="50"/>
      <c r="C25" s="9">
        <f>SUM(C26:C56)</f>
        <v>76392</v>
      </c>
      <c r="D25" s="39">
        <f>(C25/$C$11)*100</f>
        <v>2.1173083974759264</v>
      </c>
      <c r="E25" s="9">
        <f t="shared" ref="E25:K25" si="7">SUM(E26:E56)</f>
        <v>75790</v>
      </c>
      <c r="F25" s="9">
        <f t="shared" si="7"/>
        <v>16055</v>
      </c>
      <c r="G25" s="9">
        <f t="shared" si="7"/>
        <v>26292</v>
      </c>
      <c r="H25" s="9">
        <f t="shared" si="7"/>
        <v>33443</v>
      </c>
      <c r="I25" s="9">
        <f t="shared" si="7"/>
        <v>602</v>
      </c>
      <c r="J25" s="9">
        <f t="shared" si="7"/>
        <v>540</v>
      </c>
      <c r="K25" s="11">
        <f t="shared" si="7"/>
        <v>62</v>
      </c>
      <c r="L25" s="1"/>
      <c r="M25" s="4"/>
      <c r="N25" s="4"/>
      <c r="O25" s="4"/>
      <c r="P25" s="2"/>
    </row>
    <row r="26" spans="1:16" ht="19.5" customHeight="1" x14ac:dyDescent="0.2">
      <c r="A26" s="42" t="s">
        <v>26</v>
      </c>
      <c r="B26" s="33"/>
      <c r="C26" s="9">
        <f>SUM(E26+I26)</f>
        <v>3277</v>
      </c>
      <c r="D26" s="16">
        <f>(C26/$C$11)*100</f>
        <v>9.0826521344232511E-2</v>
      </c>
      <c r="E26" s="15">
        <f>SUM(F26:H26)</f>
        <v>3268</v>
      </c>
      <c r="F26" s="14">
        <v>3268</v>
      </c>
      <c r="G26" s="20">
        <v>0</v>
      </c>
      <c r="H26" s="14" t="s">
        <v>14</v>
      </c>
      <c r="I26" s="21">
        <f t="shared" ref="I26:I56" si="8">SUM(J26:K26)</f>
        <v>9</v>
      </c>
      <c r="J26" s="20">
        <v>9</v>
      </c>
      <c r="K26" s="20">
        <v>0</v>
      </c>
      <c r="N26" s="4"/>
      <c r="O26" s="2"/>
      <c r="P26" s="4"/>
    </row>
    <row r="27" spans="1:16" ht="19.5" customHeight="1" x14ac:dyDescent="0.2">
      <c r="A27" s="42" t="s">
        <v>27</v>
      </c>
      <c r="B27" s="33"/>
      <c r="C27" s="9">
        <f t="shared" ref="C27:C56" si="9">SUM(E27+I27)</f>
        <v>8263</v>
      </c>
      <c r="D27" s="16">
        <f t="shared" si="5"/>
        <v>0.22902030694763298</v>
      </c>
      <c r="E27" s="15">
        <f t="shared" ref="E27:E56" si="10">SUM(F27:H27)</f>
        <v>8159</v>
      </c>
      <c r="F27" s="14">
        <v>99</v>
      </c>
      <c r="G27" s="20">
        <v>8060</v>
      </c>
      <c r="H27" s="14" t="s">
        <v>14</v>
      </c>
      <c r="I27" s="21">
        <f t="shared" si="8"/>
        <v>104</v>
      </c>
      <c r="J27" s="4">
        <v>98</v>
      </c>
      <c r="K27" s="20">
        <v>6</v>
      </c>
      <c r="M27" s="23"/>
      <c r="N27" s="22"/>
      <c r="O27" s="22"/>
      <c r="P27" s="3"/>
    </row>
    <row r="28" spans="1:16" ht="19.5" customHeight="1" x14ac:dyDescent="0.2">
      <c r="A28" s="42" t="s">
        <v>28</v>
      </c>
      <c r="B28" s="33"/>
      <c r="C28" s="9">
        <f t="shared" si="9"/>
        <v>2129</v>
      </c>
      <c r="D28" s="16">
        <f>(C28/$C$11)*100</f>
        <v>5.9008136692667384E-2</v>
      </c>
      <c r="E28" s="15">
        <f t="shared" si="10"/>
        <v>2055</v>
      </c>
      <c r="F28" s="14">
        <v>480</v>
      </c>
      <c r="G28" s="20">
        <v>1575</v>
      </c>
      <c r="H28" s="14" t="s">
        <v>14</v>
      </c>
      <c r="I28" s="21">
        <f t="shared" si="8"/>
        <v>74</v>
      </c>
      <c r="J28" s="20">
        <v>71</v>
      </c>
      <c r="K28" s="20">
        <v>3</v>
      </c>
      <c r="M28" s="23"/>
      <c r="P28" s="3"/>
    </row>
    <row r="29" spans="1:16" ht="19.5" customHeight="1" x14ac:dyDescent="0.2">
      <c r="A29" s="42" t="s">
        <v>29</v>
      </c>
      <c r="B29" s="33"/>
      <c r="C29" s="9">
        <f t="shared" si="9"/>
        <v>97</v>
      </c>
      <c r="D29" s="16">
        <f t="shared" si="5"/>
        <v>2.6884872048796317E-3</v>
      </c>
      <c r="E29" s="15">
        <f t="shared" si="10"/>
        <v>91</v>
      </c>
      <c r="F29" s="14">
        <v>78</v>
      </c>
      <c r="G29" s="20">
        <v>13</v>
      </c>
      <c r="H29" s="14" t="s">
        <v>14</v>
      </c>
      <c r="I29" s="21">
        <f t="shared" si="8"/>
        <v>6</v>
      </c>
      <c r="J29" s="20">
        <v>6</v>
      </c>
      <c r="K29" s="20">
        <v>0</v>
      </c>
    </row>
    <row r="30" spans="1:16" ht="19.5" customHeight="1" x14ac:dyDescent="0.2">
      <c r="A30" s="42" t="s">
        <v>16</v>
      </c>
      <c r="B30" s="33"/>
      <c r="C30" s="9">
        <f t="shared" si="9"/>
        <v>132</v>
      </c>
      <c r="D30" s="16">
        <f t="shared" si="5"/>
        <v>3.6585599076712516E-3</v>
      </c>
      <c r="E30" s="15">
        <f t="shared" si="10"/>
        <v>132</v>
      </c>
      <c r="F30" s="14">
        <v>41</v>
      </c>
      <c r="G30" s="20">
        <v>91</v>
      </c>
      <c r="H30" s="14" t="s">
        <v>14</v>
      </c>
      <c r="I30" s="21">
        <f t="shared" si="8"/>
        <v>0</v>
      </c>
      <c r="J30" s="20">
        <v>0</v>
      </c>
      <c r="K30" s="20">
        <v>0</v>
      </c>
      <c r="M30" s="23"/>
    </row>
    <row r="31" spans="1:16" ht="19.5" customHeight="1" x14ac:dyDescent="0.2">
      <c r="A31" s="42" t="s">
        <v>30</v>
      </c>
      <c r="B31" s="33"/>
      <c r="C31" s="9">
        <f t="shared" si="9"/>
        <v>54</v>
      </c>
      <c r="D31" s="16">
        <f t="shared" si="5"/>
        <v>1.4966835985927847E-3</v>
      </c>
      <c r="E31" s="15">
        <f t="shared" si="10"/>
        <v>44</v>
      </c>
      <c r="F31" s="20">
        <v>19</v>
      </c>
      <c r="G31" s="20">
        <v>25</v>
      </c>
      <c r="H31" s="14" t="s">
        <v>14</v>
      </c>
      <c r="I31" s="21">
        <f t="shared" si="8"/>
        <v>10</v>
      </c>
      <c r="J31" s="20">
        <v>10</v>
      </c>
      <c r="K31" s="20">
        <v>0</v>
      </c>
    </row>
    <row r="32" spans="1:16" ht="19.5" customHeight="1" x14ac:dyDescent="0.2">
      <c r="A32" s="42" t="s">
        <v>31</v>
      </c>
      <c r="B32" s="33"/>
      <c r="C32" s="9">
        <f t="shared" si="9"/>
        <v>393</v>
      </c>
      <c r="D32" s="16">
        <f t="shared" si="5"/>
        <v>1.0892530634203045E-2</v>
      </c>
      <c r="E32" s="15">
        <f t="shared" si="10"/>
        <v>393</v>
      </c>
      <c r="F32" s="20">
        <v>0</v>
      </c>
      <c r="G32" s="20">
        <v>0</v>
      </c>
      <c r="H32" s="14">
        <v>393</v>
      </c>
      <c r="I32" s="21">
        <f t="shared" si="8"/>
        <v>0</v>
      </c>
      <c r="J32" s="20">
        <v>0</v>
      </c>
      <c r="K32" s="20">
        <v>0</v>
      </c>
      <c r="M32" s="23"/>
    </row>
    <row r="33" spans="1:16" ht="19.5" customHeight="1" x14ac:dyDescent="0.2">
      <c r="A33" s="42" t="s">
        <v>32</v>
      </c>
      <c r="B33" s="33"/>
      <c r="C33" s="9">
        <f t="shared" si="9"/>
        <v>838</v>
      </c>
      <c r="D33" s="16">
        <f t="shared" si="5"/>
        <v>2.3226312141125069E-2</v>
      </c>
      <c r="E33" s="15">
        <f t="shared" si="10"/>
        <v>825</v>
      </c>
      <c r="F33" s="20">
        <v>218</v>
      </c>
      <c r="G33" s="20">
        <v>607</v>
      </c>
      <c r="H33" s="14" t="s">
        <v>14</v>
      </c>
      <c r="I33" s="21">
        <f t="shared" si="8"/>
        <v>13</v>
      </c>
      <c r="J33" s="4">
        <v>13</v>
      </c>
      <c r="K33" s="20">
        <v>0</v>
      </c>
    </row>
    <row r="34" spans="1:16" ht="19.5" customHeight="1" x14ac:dyDescent="0.2">
      <c r="A34" s="42" t="s">
        <v>33</v>
      </c>
      <c r="B34" s="33"/>
      <c r="C34" s="9">
        <f t="shared" si="9"/>
        <v>829</v>
      </c>
      <c r="D34" s="16">
        <f t="shared" si="5"/>
        <v>2.2976864874692936E-2</v>
      </c>
      <c r="E34" s="15">
        <f t="shared" si="10"/>
        <v>807</v>
      </c>
      <c r="F34" s="20">
        <v>263</v>
      </c>
      <c r="G34" s="20">
        <v>544</v>
      </c>
      <c r="H34" s="14" t="s">
        <v>14</v>
      </c>
      <c r="I34" s="21">
        <f t="shared" si="8"/>
        <v>22</v>
      </c>
      <c r="J34" s="4">
        <v>17</v>
      </c>
      <c r="K34" s="20">
        <v>5</v>
      </c>
      <c r="M34" s="23"/>
    </row>
    <row r="35" spans="1:16" ht="19.5" customHeight="1" x14ac:dyDescent="0.2">
      <c r="A35" s="42" t="s">
        <v>34</v>
      </c>
      <c r="B35" s="33"/>
      <c r="C35" s="9">
        <f t="shared" si="9"/>
        <v>1485</v>
      </c>
      <c r="D35" s="16">
        <f t="shared" si="5"/>
        <v>4.1158798961301583E-2</v>
      </c>
      <c r="E35" s="15">
        <f t="shared" ref="E35" si="11">SUM(F35:H35)</f>
        <v>1485</v>
      </c>
      <c r="F35" s="20">
        <v>0</v>
      </c>
      <c r="G35" s="20">
        <v>0</v>
      </c>
      <c r="H35" s="14">
        <v>1485</v>
      </c>
      <c r="I35" s="21">
        <f t="shared" si="8"/>
        <v>0</v>
      </c>
      <c r="J35" s="20">
        <v>0</v>
      </c>
      <c r="K35" s="20">
        <v>0</v>
      </c>
      <c r="M35" s="23"/>
    </row>
    <row r="36" spans="1:16" ht="19.5" customHeight="1" x14ac:dyDescent="0.2">
      <c r="A36" s="42" t="s">
        <v>35</v>
      </c>
      <c r="B36" s="33"/>
      <c r="C36" s="9">
        <f t="shared" si="9"/>
        <v>159</v>
      </c>
      <c r="D36" s="16">
        <f t="shared" si="5"/>
        <v>4.4069017069676445E-3</v>
      </c>
      <c r="E36" s="15">
        <f t="shared" si="10"/>
        <v>153</v>
      </c>
      <c r="F36" s="20">
        <v>153</v>
      </c>
      <c r="G36" s="20">
        <v>0</v>
      </c>
      <c r="H36" s="14" t="s">
        <v>14</v>
      </c>
      <c r="I36" s="21">
        <f t="shared" si="8"/>
        <v>6</v>
      </c>
      <c r="J36" s="20">
        <v>6</v>
      </c>
      <c r="K36" s="20">
        <v>0</v>
      </c>
    </row>
    <row r="37" spans="1:16" ht="19.5" customHeight="1" x14ac:dyDescent="0.2">
      <c r="A37" s="42" t="s">
        <v>36</v>
      </c>
      <c r="B37" s="33"/>
      <c r="C37" s="9">
        <f t="shared" si="9"/>
        <v>252</v>
      </c>
      <c r="D37" s="16">
        <f t="shared" si="5"/>
        <v>6.9845234600996618E-3</v>
      </c>
      <c r="E37" s="15">
        <f t="shared" si="10"/>
        <v>250</v>
      </c>
      <c r="F37" s="20">
        <v>219</v>
      </c>
      <c r="G37" s="20">
        <v>31</v>
      </c>
      <c r="H37" s="14" t="s">
        <v>14</v>
      </c>
      <c r="I37" s="21">
        <f t="shared" si="8"/>
        <v>2</v>
      </c>
      <c r="J37" s="4">
        <v>2</v>
      </c>
      <c r="K37" s="20">
        <v>0</v>
      </c>
      <c r="M37" s="23"/>
    </row>
    <row r="38" spans="1:16" ht="19.5" customHeight="1" x14ac:dyDescent="0.2">
      <c r="A38" s="42" t="s">
        <v>37</v>
      </c>
      <c r="B38" s="33"/>
      <c r="C38" s="9">
        <f t="shared" si="9"/>
        <v>8257</v>
      </c>
      <c r="D38" s="16">
        <f t="shared" si="5"/>
        <v>0.22885400877001158</v>
      </c>
      <c r="E38" s="15">
        <f t="shared" si="10"/>
        <v>8234</v>
      </c>
      <c r="F38" s="20">
        <v>2595</v>
      </c>
      <c r="G38" s="20">
        <v>5639</v>
      </c>
      <c r="H38" s="14" t="s">
        <v>14</v>
      </c>
      <c r="I38" s="21">
        <f t="shared" si="8"/>
        <v>23</v>
      </c>
      <c r="J38" s="4">
        <v>20</v>
      </c>
      <c r="K38" s="20">
        <v>3</v>
      </c>
    </row>
    <row r="39" spans="1:16" ht="19.5" customHeight="1" x14ac:dyDescent="0.2">
      <c r="A39" s="42" t="s">
        <v>38</v>
      </c>
      <c r="B39" s="33"/>
      <c r="C39" s="9">
        <f t="shared" si="9"/>
        <v>1236</v>
      </c>
      <c r="D39" s="16">
        <f t="shared" si="5"/>
        <v>3.4257424590012631E-2</v>
      </c>
      <c r="E39" s="15">
        <f t="shared" si="10"/>
        <v>1194</v>
      </c>
      <c r="F39" s="20">
        <v>511</v>
      </c>
      <c r="G39" s="20">
        <v>683</v>
      </c>
      <c r="H39" s="14" t="s">
        <v>14</v>
      </c>
      <c r="I39" s="21">
        <f t="shared" si="8"/>
        <v>42</v>
      </c>
      <c r="J39" s="4">
        <v>42</v>
      </c>
      <c r="K39" s="20">
        <v>0</v>
      </c>
      <c r="M39" s="23"/>
    </row>
    <row r="40" spans="1:16" ht="19.5" customHeight="1" x14ac:dyDescent="0.2">
      <c r="A40" s="42" t="s">
        <v>39</v>
      </c>
      <c r="B40" s="33"/>
      <c r="C40" s="9">
        <f t="shared" si="9"/>
        <v>5417</v>
      </c>
      <c r="D40" s="16">
        <f t="shared" si="5"/>
        <v>0.15013953802920585</v>
      </c>
      <c r="E40" s="15">
        <f t="shared" si="10"/>
        <v>5336</v>
      </c>
      <c r="F40" s="20">
        <v>1504</v>
      </c>
      <c r="G40" s="20">
        <v>3832</v>
      </c>
      <c r="H40" s="14" t="s">
        <v>14</v>
      </c>
      <c r="I40" s="21">
        <f t="shared" si="8"/>
        <v>81</v>
      </c>
      <c r="J40" s="4">
        <v>53</v>
      </c>
      <c r="K40" s="20">
        <v>28</v>
      </c>
    </row>
    <row r="41" spans="1:16" ht="19.5" customHeight="1" x14ac:dyDescent="0.2">
      <c r="A41" s="42" t="s">
        <v>40</v>
      </c>
      <c r="B41" s="33"/>
      <c r="C41" s="9">
        <f t="shared" si="9"/>
        <v>23902</v>
      </c>
      <c r="D41" s="16">
        <f>(C41/$C$11)*100</f>
        <v>0.66247650691786564</v>
      </c>
      <c r="E41" s="15">
        <f t="shared" si="10"/>
        <v>23902</v>
      </c>
      <c r="F41" s="20">
        <v>0</v>
      </c>
      <c r="G41" s="20">
        <v>0</v>
      </c>
      <c r="H41" s="14">
        <v>23902</v>
      </c>
      <c r="I41" s="21">
        <f t="shared" si="8"/>
        <v>0</v>
      </c>
      <c r="J41" s="20">
        <v>0</v>
      </c>
      <c r="K41" s="20">
        <v>0</v>
      </c>
      <c r="M41" s="19"/>
      <c r="N41" s="24"/>
      <c r="O41" s="24"/>
    </row>
    <row r="42" spans="1:16" ht="19.5" customHeight="1" x14ac:dyDescent="0.2">
      <c r="A42" s="45" t="s">
        <v>61</v>
      </c>
      <c r="B42" s="33"/>
      <c r="C42" s="9"/>
      <c r="D42" s="16"/>
      <c r="E42" s="15"/>
      <c r="F42" s="20"/>
      <c r="G42" s="20"/>
      <c r="H42" s="14"/>
      <c r="I42" s="21"/>
      <c r="J42" s="4"/>
      <c r="K42" s="20"/>
      <c r="M42" s="19"/>
      <c r="N42" s="4"/>
      <c r="O42" s="4"/>
      <c r="P42" s="4"/>
    </row>
    <row r="43" spans="1:16" ht="15" customHeight="1" x14ac:dyDescent="0.2">
      <c r="A43" s="42"/>
      <c r="B43" s="44" t="s">
        <v>31</v>
      </c>
      <c r="C43" s="9">
        <f>SUM(E43+I43)</f>
        <v>7663</v>
      </c>
      <c r="D43" s="16">
        <f>(C43/$C$11)*100</f>
        <v>0.21239048918549092</v>
      </c>
      <c r="E43" s="15">
        <f t="shared" si="10"/>
        <v>7663</v>
      </c>
      <c r="F43" s="20">
        <v>0</v>
      </c>
      <c r="G43" s="20">
        <v>0</v>
      </c>
      <c r="H43" s="14">
        <v>7663</v>
      </c>
      <c r="I43" s="21">
        <f t="shared" si="8"/>
        <v>0</v>
      </c>
      <c r="J43" s="20">
        <v>0</v>
      </c>
      <c r="K43" s="20">
        <v>0</v>
      </c>
      <c r="P43" s="4"/>
    </row>
    <row r="44" spans="1:16" ht="19.5" customHeight="1" x14ac:dyDescent="0.2">
      <c r="A44" s="42" t="s">
        <v>41</v>
      </c>
      <c r="B44" s="33"/>
      <c r="C44" s="9">
        <f>SUM(E44+I44)</f>
        <v>108</v>
      </c>
      <c r="D44" s="16">
        <f t="shared" ref="D44:D56" si="12">(C44/$C$11)*100</f>
        <v>2.9933671971855693E-3</v>
      </c>
      <c r="E44" s="15">
        <f t="shared" si="10"/>
        <v>105</v>
      </c>
      <c r="F44" s="20">
        <v>104</v>
      </c>
      <c r="G44" s="20">
        <v>1</v>
      </c>
      <c r="H44" s="14" t="s">
        <v>14</v>
      </c>
      <c r="I44" s="21">
        <f t="shared" si="8"/>
        <v>3</v>
      </c>
      <c r="J44" s="4">
        <v>3</v>
      </c>
      <c r="K44" s="20">
        <v>0</v>
      </c>
      <c r="M44" s="19"/>
      <c r="P44" s="4"/>
    </row>
    <row r="45" spans="1:16" ht="19.5" customHeight="1" x14ac:dyDescent="0.2">
      <c r="A45" s="42" t="s">
        <v>42</v>
      </c>
      <c r="B45" s="33"/>
      <c r="C45" s="9">
        <f t="shared" si="9"/>
        <v>1935</v>
      </c>
      <c r="D45" s="16">
        <f t="shared" si="12"/>
        <v>5.3631162282908124E-2</v>
      </c>
      <c r="E45" s="15">
        <f t="shared" si="10"/>
        <v>1907</v>
      </c>
      <c r="F45" s="20">
        <v>379</v>
      </c>
      <c r="G45" s="20">
        <v>1528</v>
      </c>
      <c r="H45" s="14" t="s">
        <v>14</v>
      </c>
      <c r="I45" s="21">
        <f t="shared" si="8"/>
        <v>28</v>
      </c>
      <c r="J45" s="4">
        <v>27</v>
      </c>
      <c r="K45" s="20">
        <v>1</v>
      </c>
      <c r="P45" s="4"/>
    </row>
    <row r="46" spans="1:16" ht="22.5" customHeight="1" x14ac:dyDescent="0.2">
      <c r="A46" s="49" t="s">
        <v>49</v>
      </c>
      <c r="B46" s="50"/>
      <c r="C46" s="9"/>
      <c r="D46" s="16"/>
      <c r="E46" s="15"/>
      <c r="F46" s="20"/>
      <c r="G46" s="20"/>
      <c r="H46" s="14"/>
      <c r="I46" s="21"/>
      <c r="J46" s="4"/>
      <c r="K46" s="20"/>
      <c r="P46" s="4"/>
    </row>
    <row r="47" spans="1:16" ht="21" customHeight="1" x14ac:dyDescent="0.2">
      <c r="A47" s="42" t="s">
        <v>43</v>
      </c>
      <c r="B47" s="33"/>
      <c r="C47" s="9">
        <f t="shared" si="9"/>
        <v>112</v>
      </c>
      <c r="D47" s="16">
        <f t="shared" si="12"/>
        <v>3.1042326489331834E-3</v>
      </c>
      <c r="E47" s="15">
        <f t="shared" si="10"/>
        <v>88</v>
      </c>
      <c r="F47" s="20">
        <v>54</v>
      </c>
      <c r="G47" s="20">
        <v>34</v>
      </c>
      <c r="H47" s="14" t="s">
        <v>14</v>
      </c>
      <c r="I47" s="21">
        <f t="shared" si="8"/>
        <v>24</v>
      </c>
      <c r="J47" s="4">
        <v>23</v>
      </c>
      <c r="K47" s="20">
        <v>1</v>
      </c>
      <c r="M47" s="23"/>
      <c r="N47" s="23"/>
      <c r="O47" s="23"/>
      <c r="P47" s="3"/>
    </row>
    <row r="48" spans="1:16" ht="19.5" customHeight="1" x14ac:dyDescent="0.2">
      <c r="A48" s="42" t="s">
        <v>44</v>
      </c>
      <c r="B48" s="33"/>
      <c r="C48" s="9">
        <f t="shared" si="9"/>
        <v>9</v>
      </c>
      <c r="D48" s="16">
        <f t="shared" si="12"/>
        <v>2.4944726643213078E-4</v>
      </c>
      <c r="E48" s="15">
        <f t="shared" ref="E48" si="13">SUM(F48:H48)</f>
        <v>9</v>
      </c>
      <c r="F48" s="20">
        <v>0</v>
      </c>
      <c r="G48" s="20">
        <v>9</v>
      </c>
      <c r="H48" s="14" t="s">
        <v>14</v>
      </c>
      <c r="I48" s="21">
        <f t="shared" si="8"/>
        <v>0</v>
      </c>
      <c r="J48" s="4">
        <v>0</v>
      </c>
      <c r="K48" s="20">
        <v>0</v>
      </c>
      <c r="M48" s="23"/>
      <c r="N48" s="23"/>
      <c r="O48" s="23"/>
      <c r="P48" s="3"/>
    </row>
    <row r="49" spans="1:16" ht="19.5" customHeight="1" x14ac:dyDescent="0.2">
      <c r="A49" s="42" t="s">
        <v>45</v>
      </c>
      <c r="B49" s="33"/>
      <c r="C49" s="9">
        <f t="shared" si="9"/>
        <v>2601</v>
      </c>
      <c r="D49" s="16">
        <f t="shared" si="12"/>
        <v>7.2090259998885797E-2</v>
      </c>
      <c r="E49" s="15">
        <f t="shared" si="10"/>
        <v>2563</v>
      </c>
      <c r="F49" s="20">
        <v>1655</v>
      </c>
      <c r="G49" s="20">
        <v>908</v>
      </c>
      <c r="H49" s="14" t="s">
        <v>14</v>
      </c>
      <c r="I49" s="21">
        <f t="shared" si="8"/>
        <v>38</v>
      </c>
      <c r="J49" s="4">
        <v>38</v>
      </c>
      <c r="K49" s="20">
        <v>0</v>
      </c>
      <c r="N49" s="38"/>
      <c r="O49" s="38"/>
      <c r="P49" s="3"/>
    </row>
    <row r="50" spans="1:16" ht="19.5" customHeight="1" x14ac:dyDescent="0.2">
      <c r="A50" s="42" t="s">
        <v>46</v>
      </c>
      <c r="B50" s="33"/>
      <c r="C50" s="9">
        <f>SUM(E50+I50)</f>
        <v>26</v>
      </c>
      <c r="D50" s="16">
        <f t="shared" si="12"/>
        <v>7.2062543635948893E-4</v>
      </c>
      <c r="E50" s="15">
        <f t="shared" si="10"/>
        <v>26</v>
      </c>
      <c r="F50" s="20">
        <v>26</v>
      </c>
      <c r="G50" s="20">
        <v>0</v>
      </c>
      <c r="H50" s="14" t="s">
        <v>14</v>
      </c>
      <c r="I50" s="21">
        <f t="shared" si="8"/>
        <v>0</v>
      </c>
      <c r="J50" s="4">
        <v>0</v>
      </c>
      <c r="K50" s="20">
        <v>0</v>
      </c>
      <c r="N50" s="38"/>
      <c r="O50" s="38"/>
      <c r="P50" s="3"/>
    </row>
    <row r="51" spans="1:16" ht="19.5" customHeight="1" x14ac:dyDescent="0.2">
      <c r="A51" s="42" t="s">
        <v>47</v>
      </c>
      <c r="B51" s="33"/>
      <c r="C51" s="9">
        <f>SUM(E51+I51)</f>
        <v>1</v>
      </c>
      <c r="D51" s="16">
        <f t="shared" si="12"/>
        <v>2.7716362936903421E-5</v>
      </c>
      <c r="E51" s="15">
        <f t="shared" si="10"/>
        <v>1</v>
      </c>
      <c r="F51" s="20">
        <v>1</v>
      </c>
      <c r="G51" s="20">
        <v>0</v>
      </c>
      <c r="H51" s="14" t="s">
        <v>14</v>
      </c>
      <c r="I51" s="21">
        <f t="shared" si="8"/>
        <v>0</v>
      </c>
      <c r="J51" s="4">
        <v>0</v>
      </c>
      <c r="K51" s="20">
        <v>0</v>
      </c>
      <c r="N51" s="38"/>
      <c r="O51" s="38"/>
      <c r="P51" s="3"/>
    </row>
    <row r="52" spans="1:16" ht="19.5" customHeight="1" x14ac:dyDescent="0.2">
      <c r="A52" s="42" t="s">
        <v>48</v>
      </c>
      <c r="B52" s="33"/>
      <c r="C52" s="9">
        <f t="shared" si="9"/>
        <v>3571</v>
      </c>
      <c r="D52" s="16">
        <f t="shared" si="12"/>
        <v>9.8975132047682116E-2</v>
      </c>
      <c r="E52" s="15">
        <f t="shared" si="10"/>
        <v>3504</v>
      </c>
      <c r="F52" s="20">
        <v>3384</v>
      </c>
      <c r="G52" s="20">
        <v>120</v>
      </c>
      <c r="H52" s="14" t="s">
        <v>14</v>
      </c>
      <c r="I52" s="21">
        <f t="shared" si="8"/>
        <v>67</v>
      </c>
      <c r="J52" s="4">
        <v>64</v>
      </c>
      <c r="K52" s="20">
        <v>3</v>
      </c>
      <c r="P52" s="3"/>
    </row>
    <row r="53" spans="1:16" ht="19.5" customHeight="1" x14ac:dyDescent="0.2">
      <c r="A53" s="42" t="s">
        <v>50</v>
      </c>
      <c r="B53" s="33"/>
      <c r="C53" s="9">
        <f t="shared" si="9"/>
        <v>269</v>
      </c>
      <c r="D53" s="16">
        <f t="shared" si="12"/>
        <v>7.4557016300270213E-3</v>
      </c>
      <c r="E53" s="15">
        <f t="shared" si="10"/>
        <v>263</v>
      </c>
      <c r="F53" s="20">
        <v>144</v>
      </c>
      <c r="G53" s="20">
        <v>119</v>
      </c>
      <c r="H53" s="14" t="s">
        <v>14</v>
      </c>
      <c r="I53" s="21">
        <f t="shared" si="8"/>
        <v>6</v>
      </c>
      <c r="J53" s="4">
        <v>5</v>
      </c>
      <c r="K53" s="20">
        <v>1</v>
      </c>
      <c r="P53" s="3"/>
    </row>
    <row r="54" spans="1:16" ht="19.5" customHeight="1" x14ac:dyDescent="0.2">
      <c r="A54" s="42" t="s">
        <v>51</v>
      </c>
      <c r="B54" s="33"/>
      <c r="C54" s="9">
        <f t="shared" si="9"/>
        <v>1416</v>
      </c>
      <c r="D54" s="16">
        <f t="shared" si="12"/>
        <v>3.9246369918655245E-2</v>
      </c>
      <c r="E54" s="15">
        <f t="shared" si="10"/>
        <v>1398</v>
      </c>
      <c r="F54" s="20">
        <v>294</v>
      </c>
      <c r="G54" s="20">
        <v>1104</v>
      </c>
      <c r="H54" s="14" t="s">
        <v>14</v>
      </c>
      <c r="I54" s="21">
        <f t="shared" si="8"/>
        <v>18</v>
      </c>
      <c r="J54" s="4">
        <v>17</v>
      </c>
      <c r="K54" s="20">
        <v>1</v>
      </c>
      <c r="P54" s="3"/>
    </row>
    <row r="55" spans="1:16" ht="19.5" customHeight="1" x14ac:dyDescent="0.2">
      <c r="A55" s="42" t="s">
        <v>52</v>
      </c>
      <c r="B55" s="33"/>
      <c r="C55" s="9">
        <f t="shared" si="9"/>
        <v>1455</v>
      </c>
      <c r="D55" s="16">
        <f t="shared" si="12"/>
        <v>4.0327308073194477E-2</v>
      </c>
      <c r="E55" s="15">
        <f t="shared" si="10"/>
        <v>1434</v>
      </c>
      <c r="F55" s="20">
        <v>529</v>
      </c>
      <c r="G55" s="20">
        <v>905</v>
      </c>
      <c r="H55" s="14" t="s">
        <v>14</v>
      </c>
      <c r="I55" s="21">
        <f t="shared" si="8"/>
        <v>21</v>
      </c>
      <c r="J55" s="20">
        <v>13</v>
      </c>
      <c r="K55" s="20">
        <v>8</v>
      </c>
      <c r="N55" s="4"/>
      <c r="O55" s="4"/>
      <c r="P55" s="4"/>
    </row>
    <row r="56" spans="1:16" ht="19.5" customHeight="1" x14ac:dyDescent="0.2">
      <c r="A56" s="42" t="s">
        <v>53</v>
      </c>
      <c r="B56" s="33"/>
      <c r="C56" s="9">
        <f t="shared" si="9"/>
        <v>506</v>
      </c>
      <c r="D56" s="16">
        <f t="shared" si="12"/>
        <v>1.402447964607313E-2</v>
      </c>
      <c r="E56" s="15">
        <f t="shared" si="10"/>
        <v>501</v>
      </c>
      <c r="F56" s="20">
        <v>37</v>
      </c>
      <c r="G56" s="20">
        <v>464</v>
      </c>
      <c r="H56" s="14" t="s">
        <v>14</v>
      </c>
      <c r="I56" s="21">
        <f t="shared" si="8"/>
        <v>5</v>
      </c>
      <c r="J56" s="20">
        <v>3</v>
      </c>
      <c r="K56" s="20">
        <v>2</v>
      </c>
      <c r="N56" s="4"/>
      <c r="O56" s="4"/>
      <c r="P56" s="4"/>
    </row>
    <row r="57" spans="1:16" ht="12" customHeight="1" x14ac:dyDescent="0.2">
      <c r="A57" s="43"/>
      <c r="B57" s="25"/>
      <c r="C57" s="26"/>
      <c r="D57" s="27"/>
      <c r="E57" s="26"/>
      <c r="F57" s="28"/>
      <c r="G57" s="26"/>
      <c r="H57" s="26"/>
      <c r="I57" s="26"/>
      <c r="J57" s="29"/>
      <c r="K57" s="29"/>
      <c r="M57" s="4"/>
      <c r="N57" s="4"/>
      <c r="O57" s="4"/>
      <c r="P57" s="4"/>
    </row>
    <row r="58" spans="1:16" ht="12" customHeight="1" x14ac:dyDescent="0.2">
      <c r="C58" s="30"/>
      <c r="D58" s="31"/>
      <c r="E58" s="30"/>
      <c r="F58" s="30"/>
      <c r="G58" s="30"/>
      <c r="H58" s="30"/>
      <c r="I58" s="30"/>
      <c r="J58" s="12"/>
      <c r="K58" s="30"/>
      <c r="M58" s="4"/>
      <c r="N58" s="4"/>
      <c r="O58" s="4"/>
      <c r="P58" s="4"/>
    </row>
    <row r="59" spans="1:16" ht="15.6" customHeight="1" x14ac:dyDescent="0.2">
      <c r="A59" s="40" t="s">
        <v>58</v>
      </c>
      <c r="M59" s="4"/>
      <c r="P59" s="4"/>
    </row>
    <row r="60" spans="1:16" ht="15.6" customHeight="1" x14ac:dyDescent="0.2">
      <c r="A60" s="1" t="s">
        <v>54</v>
      </c>
      <c r="M60" s="4"/>
      <c r="P60" s="4"/>
    </row>
    <row r="61" spans="1:16" ht="15.6" customHeight="1" x14ac:dyDescent="0.2">
      <c r="A61" s="32" t="s">
        <v>55</v>
      </c>
    </row>
    <row r="62" spans="1:16" ht="15.6" customHeight="1" x14ac:dyDescent="0.2">
      <c r="A62" s="1" t="s">
        <v>56</v>
      </c>
    </row>
    <row r="63" spans="1:16" ht="15.6" customHeight="1" x14ac:dyDescent="0.2">
      <c r="A63" s="1" t="s">
        <v>57</v>
      </c>
    </row>
    <row r="64" spans="1:16" ht="14.85" customHeight="1" x14ac:dyDescent="0.2"/>
  </sheetData>
  <mergeCells count="21">
    <mergeCell ref="A46:B46"/>
    <mergeCell ref="F6:F9"/>
    <mergeCell ref="G6:G9"/>
    <mergeCell ref="H6:H9"/>
    <mergeCell ref="I6:I9"/>
    <mergeCell ref="C4:C9"/>
    <mergeCell ref="D4:D9"/>
    <mergeCell ref="E4:K4"/>
    <mergeCell ref="E5:H5"/>
    <mergeCell ref="I5:K5"/>
    <mergeCell ref="E6:E9"/>
    <mergeCell ref="A1:K1"/>
    <mergeCell ref="A3:B9"/>
    <mergeCell ref="A25:B25"/>
    <mergeCell ref="A21:B21"/>
    <mergeCell ref="A12:B12"/>
    <mergeCell ref="A11:B11"/>
    <mergeCell ref="J6:J9"/>
    <mergeCell ref="K6:K9"/>
    <mergeCell ref="B2:K2"/>
    <mergeCell ref="C3:K3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</vt:lpstr>
      <vt:lpstr>'2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2026-02-03T20:36:01Z</cp:lastPrinted>
  <dcterms:created xsi:type="dcterms:W3CDTF">2025-08-28T19:40:11Z</dcterms:created>
  <dcterms:modified xsi:type="dcterms:W3CDTF">2026-02-03T20:36:25Z</dcterms:modified>
</cp:coreProperties>
</file>