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17" sheetId="1" r:id="rId1"/>
  </sheets>
  <definedNames>
    <definedName name="_xlnm.Print_Titles" localSheetId="0">'451-17'!$1:$8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F26" i="1"/>
  <c r="F24" i="1"/>
  <c r="F19" i="1"/>
  <c r="F18" i="1"/>
  <c r="D18" i="1"/>
  <c r="F17" i="1"/>
  <c r="F9" i="1"/>
  <c r="D38" i="1"/>
  <c r="D24" i="1"/>
  <c r="D17" i="1"/>
  <c r="D9" i="1"/>
  <c r="F22" i="1" l="1"/>
  <c r="F23" i="1"/>
  <c r="E13" i="1" l="1"/>
  <c r="G16" i="1" l="1"/>
  <c r="G13" i="1"/>
  <c r="G14" i="1"/>
  <c r="G15" i="1"/>
  <c r="E17" i="1"/>
  <c r="E38" i="1"/>
  <c r="E31" i="1"/>
  <c r="E24" i="1"/>
  <c r="C35" i="1"/>
  <c r="C42" i="1"/>
  <c r="C36" i="1" l="1"/>
  <c r="C44" i="1"/>
  <c r="C29" i="1"/>
  <c r="C30" i="1"/>
  <c r="C37" i="1"/>
  <c r="C34" i="1"/>
  <c r="G12" i="1" l="1"/>
  <c r="G11" i="1"/>
  <c r="G10" i="1"/>
  <c r="E16" i="1"/>
  <c r="E15" i="1"/>
  <c r="E10" i="1"/>
  <c r="E11" i="1"/>
  <c r="E12" i="1"/>
  <c r="E14" i="1"/>
  <c r="E9" i="1" l="1"/>
  <c r="D42" i="1"/>
  <c r="D35" i="1"/>
  <c r="D45" i="1"/>
  <c r="D43" i="1"/>
  <c r="D41" i="1"/>
  <c r="D22" i="1"/>
  <c r="D21" i="1"/>
  <c r="D19" i="1"/>
  <c r="D44" i="1"/>
  <c r="D40" i="1"/>
  <c r="D23" i="1"/>
  <c r="D20" i="1"/>
  <c r="D39" i="1"/>
  <c r="C14" i="1"/>
  <c r="C12" i="1"/>
  <c r="C13" i="1"/>
  <c r="C11" i="1"/>
  <c r="C43" i="1"/>
  <c r="C45" i="1"/>
  <c r="C21" i="1"/>
  <c r="C28" i="1"/>
  <c r="C33" i="1" l="1"/>
  <c r="C32" i="1"/>
  <c r="G31" i="1"/>
  <c r="C31" i="1" l="1"/>
  <c r="G38" i="1"/>
  <c r="C15" i="1" s="1"/>
  <c r="D13" i="1" l="1"/>
  <c r="D33" i="1"/>
  <c r="D32" i="1"/>
  <c r="D34" i="1"/>
  <c r="C20" i="1"/>
  <c r="C41" i="1"/>
  <c r="C40" i="1"/>
  <c r="C39" i="1"/>
  <c r="C27" i="1"/>
  <c r="C26" i="1"/>
  <c r="C25" i="1"/>
  <c r="C23" i="1"/>
  <c r="C22" i="1"/>
  <c r="C19" i="1"/>
  <c r="C18" i="1"/>
  <c r="G24" i="1"/>
  <c r="G17" i="1"/>
  <c r="C16" i="1" l="1"/>
  <c r="G9" i="1"/>
  <c r="D28" i="1"/>
  <c r="D37" i="1"/>
  <c r="D36" i="1"/>
  <c r="D31" i="1" s="1"/>
  <c r="C38" i="1"/>
  <c r="C10" i="1"/>
  <c r="C17" i="1"/>
  <c r="C24" i="1"/>
  <c r="F40" i="1" l="1"/>
  <c r="F41" i="1"/>
  <c r="F43" i="1"/>
  <c r="F44" i="1"/>
  <c r="F31" i="1"/>
  <c r="F36" i="1"/>
  <c r="F15" i="1"/>
  <c r="F14" i="1"/>
  <c r="F39" i="1"/>
  <c r="F29" i="1"/>
  <c r="F33" i="1"/>
  <c r="F32" i="1"/>
  <c r="F37" i="1"/>
  <c r="F11" i="1"/>
  <c r="F10" i="1"/>
  <c r="F12" i="1"/>
  <c r="F30" i="1"/>
  <c r="C9" i="1" l="1"/>
  <c r="D26" i="1"/>
  <c r="D25" i="1"/>
  <c r="D27" i="1"/>
  <c r="D29" i="1"/>
  <c r="D16" i="1"/>
  <c r="D30" i="1"/>
  <c r="D10" i="1"/>
  <c r="D11" i="1"/>
  <c r="D15" i="1"/>
  <c r="D12" i="1"/>
  <c r="D14" i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2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3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4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5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6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7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8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9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<sst xmlns="http://schemas.openxmlformats.org/spreadsheetml/2006/main" count="74" uniqueCount="28">
  <si>
    <t>Total</t>
  </si>
  <si>
    <t xml:space="preserve">Heridos </t>
  </si>
  <si>
    <t>Muertos</t>
  </si>
  <si>
    <t>Número</t>
  </si>
  <si>
    <t xml:space="preserve"> </t>
  </si>
  <si>
    <t>Distrito de Panamá</t>
  </si>
  <si>
    <t>Distrito de San Miguelito</t>
  </si>
  <si>
    <t>Resto de la República</t>
  </si>
  <si>
    <t>Pasajero</t>
  </si>
  <si>
    <t>Peatón</t>
  </si>
  <si>
    <t>Jinete</t>
  </si>
  <si>
    <t>Fuente: Departamento de Operaciones del Tránsito de la Policía Nacional.</t>
  </si>
  <si>
    <t xml:space="preserve">Víctimas </t>
  </si>
  <si>
    <t>Implicado</t>
  </si>
  <si>
    <t>- Cantidad nula o cero.</t>
  </si>
  <si>
    <t>TOTAL</t>
  </si>
  <si>
    <t>Por cada 100 víctimas</t>
  </si>
  <si>
    <t>0.0 Cuando la cantidad es menor a la mitad de la unidad o fracción decimal adoptada, para la expresión del dato.</t>
  </si>
  <si>
    <t>Conductor - Ciclista</t>
  </si>
  <si>
    <t>Conductor - Motociclista</t>
  </si>
  <si>
    <t>Distrito de Arraiján</t>
  </si>
  <si>
    <t>Conductor - Automóvil</t>
  </si>
  <si>
    <t>(1) Incluye Conductor - Scooter con base en los casos registrados por denuncias.</t>
  </si>
  <si>
    <t xml:space="preserve">Cuadro 17. VÍCTIMAS EN ACCIDENTES DE TRÁNSITO EN LA REPÚBLICA, DISTRITOS </t>
  </si>
  <si>
    <t xml:space="preserve">  PANAMÁ, SAN MIGUELITO, ARRAIJÁN Y RESTO DE LA REPÚBLICA,</t>
  </si>
  <si>
    <t>Conductor - Scooter (1)</t>
  </si>
  <si>
    <t>-</t>
  </si>
  <si>
    <t xml:space="preserve"> SEGÚN  IMPLICADO: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</si>
</sst>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2" fillId="0" borderId="5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0" fontId="0" fillId="0" borderId="0" xfId="0" applyFont="1"/>
    <xf numFmtId="164" fontId="2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1" fillId="0" borderId="4" xfId="0" applyFont="1" applyFill="1" applyBorder="1"/>
    <xf numFmtId="0" fontId="1" fillId="0" borderId="3" xfId="0" applyFont="1" applyFill="1" applyBorder="1"/>
    <xf numFmtId="3" fontId="1" fillId="0" borderId="6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1" fillId="0" borderId="0" xfId="0" applyFont="1" applyFill="1"/>
    <xf numFmtId="3" fontId="1" fillId="0" borderId="2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ont="1" applyFill="1"/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49" fontId="0" fillId="0" borderId="0" xfId="0" quotePrefix="1" applyNumberFormat="1" applyFont="1" applyAlignment="1">
      <alignment horizontal="left"/>
    </xf>
    <xf numFmtId="0" fontId="0" fillId="0" borderId="1" xfId="0" applyFont="1" applyBorder="1"/>
    <xf numFmtId="164" fontId="1" fillId="0" borderId="2" xfId="0" applyNumberFormat="1" applyFont="1" applyFill="1" applyBorder="1" applyAlignment="1">
      <alignment horizontal="right"/>
    </xf>
    <xf numFmtId="3" fontId="0" fillId="0" borderId="0" xfId="0" applyNumberFormat="1" applyBorder="1"/>
    <xf numFmtId="3" fontId="0" fillId="0" borderId="0" xfId="0" applyNumberFormat="1" applyBorder="1" applyAlignment="1">
      <alignment horizontal="right"/>
    </xf>
    <xf numFmtId="0" fontId="0" fillId="0" borderId="0" xfId="0" applyNumberFormat="1" applyAlignment="1">
      <alignment horizontal="right"/>
    </xf>
    <xf numFmtId="3" fontId="0" fillId="0" borderId="0" xfId="0" applyNumberFormat="1" applyFill="1" applyBorder="1"/>
    <xf numFmtId="0" fontId="0" fillId="0" borderId="0" xfId="0" applyFont="1" applyBorder="1"/>
    <xf numFmtId="0" fontId="1" fillId="0" borderId="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0" fontId="0" fillId="0" borderId="0" xfId="0" applyFont="1" applyFill="1" applyBorder="1"/>
    <xf numFmtId="3" fontId="2" fillId="0" borderId="0" xfId="0" applyNumberFormat="1" applyFont="1" applyFill="1" applyAlignment="1" applyProtection="1">
      <alignment horizontal="center"/>
      <protection locked="0"/>
    </xf>
    <xf numFmtId="3" fontId="2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left" justifyLastLine="1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Normal="100" workbookViewId="0">
      <selection activeCell="G18" sqref="G18"/>
    </sheetView>
  </sheetViews>
  <sheetFormatPr baseColWidth="10" defaultColWidth="11.42578125" defaultRowHeight="19.5" customHeight="1" x14ac:dyDescent="0.2"/>
  <cols>
    <col min="1" max="1" width="2.7109375" style="3" customWidth="1"/>
    <col min="2" max="2" width="25.5703125" style="3" customWidth="1"/>
    <col min="3" max="7" width="13.28515625" style="3" customWidth="1"/>
    <col min="8" max="8" width="11.42578125" style="30"/>
    <col min="9" max="16384" width="11.42578125" style="3"/>
  </cols>
  <sheetData>
    <row r="1" spans="1:8" ht="17.100000000000001" customHeight="1" x14ac:dyDescent="0.2">
      <c r="A1" s="38" t="s">
        <v>23</v>
      </c>
      <c r="B1" s="38"/>
      <c r="C1" s="38"/>
      <c r="D1" s="38"/>
      <c r="E1" s="38"/>
      <c r="F1" s="38"/>
      <c r="G1" s="38"/>
    </row>
    <row r="2" spans="1:8" ht="17.100000000000001" customHeight="1" x14ac:dyDescent="0.2">
      <c r="A2" s="39" t="s">
        <v>24</v>
      </c>
      <c r="B2" s="39"/>
      <c r="C2" s="39"/>
      <c r="D2" s="39"/>
      <c r="E2" s="39"/>
      <c r="F2" s="39"/>
      <c r="G2" s="39"/>
    </row>
    <row r="3" spans="1:8" ht="17.100000000000001" customHeight="1" x14ac:dyDescent="0.2">
      <c r="A3" s="39" t="s">
        <v>27</v>
      </c>
      <c r="B3" s="39"/>
      <c r="C3" s="39"/>
      <c r="D3" s="39"/>
      <c r="E3" s="39"/>
      <c r="F3" s="39"/>
      <c r="G3" s="39"/>
    </row>
    <row r="4" spans="1:8" ht="5.0999999999999996" customHeight="1" x14ac:dyDescent="0.2">
      <c r="A4" s="30"/>
      <c r="B4" s="31"/>
      <c r="C4" s="31"/>
      <c r="D4" s="31"/>
      <c r="E4" s="31"/>
      <c r="F4" s="31"/>
      <c r="G4" s="31"/>
    </row>
    <row r="5" spans="1:8" ht="25.5" customHeight="1" x14ac:dyDescent="0.2">
      <c r="A5" s="43" t="s">
        <v>13</v>
      </c>
      <c r="B5" s="43"/>
      <c r="C5" s="43" t="s">
        <v>12</v>
      </c>
      <c r="D5" s="43"/>
      <c r="E5" s="43"/>
      <c r="F5" s="43"/>
      <c r="G5" s="44"/>
    </row>
    <row r="6" spans="1:8" ht="25.5" customHeight="1" x14ac:dyDescent="0.2">
      <c r="A6" s="46"/>
      <c r="B6" s="46"/>
      <c r="C6" s="45" t="s">
        <v>0</v>
      </c>
      <c r="D6" s="46" t="s">
        <v>1</v>
      </c>
      <c r="E6" s="46"/>
      <c r="F6" s="46" t="s">
        <v>2</v>
      </c>
      <c r="G6" s="47"/>
    </row>
    <row r="7" spans="1:8" ht="43.5" customHeight="1" x14ac:dyDescent="0.2">
      <c r="A7" s="46"/>
      <c r="B7" s="46"/>
      <c r="C7" s="45"/>
      <c r="D7" s="32" t="s">
        <v>16</v>
      </c>
      <c r="E7" s="33" t="s">
        <v>3</v>
      </c>
      <c r="F7" s="32" t="s">
        <v>16</v>
      </c>
      <c r="G7" s="34" t="s">
        <v>3</v>
      </c>
    </row>
    <row r="8" spans="1:8" s="16" customFormat="1" ht="5.0999999999999996" customHeight="1" x14ac:dyDescent="0.2">
      <c r="B8" s="13"/>
      <c r="C8" s="14"/>
      <c r="D8" s="15"/>
      <c r="E8" s="14"/>
      <c r="F8" s="14"/>
      <c r="G8" s="17"/>
      <c r="H8" s="37"/>
    </row>
    <row r="9" spans="1:8" ht="21.95" customHeight="1" x14ac:dyDescent="0.2">
      <c r="A9" s="41" t="s">
        <v>15</v>
      </c>
      <c r="B9" s="42"/>
      <c r="C9" s="1">
        <f>SUM(C10:C16)</f>
        <v>17765</v>
      </c>
      <c r="D9" s="5">
        <f t="shared" ref="D9:D23" si="0">E9/$E$9*100</f>
        <v>100</v>
      </c>
      <c r="E9" s="1">
        <f>SUM(E10:E16)</f>
        <v>17405</v>
      </c>
      <c r="F9" s="5">
        <f>G9/$G$9*100</f>
        <v>100</v>
      </c>
      <c r="G9" s="18">
        <f>SUM(G10:G16)</f>
        <v>360</v>
      </c>
    </row>
    <row r="10" spans="1:8" ht="18" customHeight="1" x14ac:dyDescent="0.2">
      <c r="B10" s="6" t="s">
        <v>21</v>
      </c>
      <c r="C10" s="1">
        <f>SUM(E10,G10)</f>
        <v>6878</v>
      </c>
      <c r="D10" s="5">
        <f t="shared" si="0"/>
        <v>39.06348750359092</v>
      </c>
      <c r="E10" s="1">
        <f t="shared" ref="E10:E15" si="1">SUM(E18,E25,E32,E39)</f>
        <v>6799</v>
      </c>
      <c r="F10" s="5">
        <f>G10/$G$9*100</f>
        <v>21.944444444444443</v>
      </c>
      <c r="G10" s="18">
        <f>SUM(G18,G25,G32,G39)</f>
        <v>79</v>
      </c>
    </row>
    <row r="11" spans="1:8" ht="18" customHeight="1" x14ac:dyDescent="0.2">
      <c r="B11" s="6" t="s">
        <v>19</v>
      </c>
      <c r="C11" s="1">
        <f t="shared" ref="C11:C16" si="2">SUM(E11,G11)</f>
        <v>2209</v>
      </c>
      <c r="D11" s="5">
        <f t="shared" si="0"/>
        <v>12.433208848032175</v>
      </c>
      <c r="E11" s="1">
        <f t="shared" si="1"/>
        <v>2164</v>
      </c>
      <c r="F11" s="5">
        <f>G11/$G$9*100</f>
        <v>12.5</v>
      </c>
      <c r="G11" s="18">
        <f>SUM(G19,G26,G33,G40)</f>
        <v>45</v>
      </c>
    </row>
    <row r="12" spans="1:8" ht="18" customHeight="1" x14ac:dyDescent="0.2">
      <c r="B12" s="6" t="s">
        <v>18</v>
      </c>
      <c r="C12" s="1">
        <f t="shared" si="2"/>
        <v>348</v>
      </c>
      <c r="D12" s="5">
        <f t="shared" si="0"/>
        <v>1.9074978454467106</v>
      </c>
      <c r="E12" s="1">
        <f t="shared" si="1"/>
        <v>332</v>
      </c>
      <c r="F12" s="5">
        <f>G12/$G$9*100</f>
        <v>4.4444444444444446</v>
      </c>
      <c r="G12" s="18">
        <f>SUM(G20,G27,G34,G41)</f>
        <v>16</v>
      </c>
    </row>
    <row r="13" spans="1:8" ht="18" customHeight="1" x14ac:dyDescent="0.2">
      <c r="B13" s="6" t="s">
        <v>25</v>
      </c>
      <c r="C13" s="1">
        <f t="shared" si="2"/>
        <v>9</v>
      </c>
      <c r="D13" s="5">
        <f t="shared" si="0"/>
        <v>5.1709278942832518E-2</v>
      </c>
      <c r="E13" s="1">
        <f t="shared" si="1"/>
        <v>9</v>
      </c>
      <c r="F13" s="5" t="s">
        <v>26</v>
      </c>
      <c r="G13" s="36">
        <f t="shared" ref="G13:G15" si="3">SUM(G21,G28,G35,G42)</f>
        <v>0</v>
      </c>
    </row>
    <row r="14" spans="1:8" ht="18" customHeight="1" x14ac:dyDescent="0.2">
      <c r="B14" s="6" t="s">
        <v>8</v>
      </c>
      <c r="C14" s="1">
        <f t="shared" si="2"/>
        <v>6828</v>
      </c>
      <c r="D14" s="5">
        <f t="shared" si="0"/>
        <v>38.764722780810111</v>
      </c>
      <c r="E14" s="1">
        <f t="shared" si="1"/>
        <v>6747</v>
      </c>
      <c r="F14" s="5">
        <f t="shared" ref="F14:F15" si="4">G14/$G$9*100</f>
        <v>22.5</v>
      </c>
      <c r="G14" s="18">
        <f t="shared" si="3"/>
        <v>81</v>
      </c>
    </row>
    <row r="15" spans="1:8" ht="18" customHeight="1" x14ac:dyDescent="0.2">
      <c r="B15" s="6" t="s">
        <v>9</v>
      </c>
      <c r="C15" s="1">
        <f t="shared" si="2"/>
        <v>1480</v>
      </c>
      <c r="D15" s="5">
        <f t="shared" si="0"/>
        <v>7.7046825624820459</v>
      </c>
      <c r="E15" s="1">
        <f t="shared" si="1"/>
        <v>1341</v>
      </c>
      <c r="F15" s="5">
        <f t="shared" si="4"/>
        <v>38.611111111111114</v>
      </c>
      <c r="G15" s="18">
        <f t="shared" si="3"/>
        <v>139</v>
      </c>
    </row>
    <row r="16" spans="1:8" ht="18" customHeight="1" x14ac:dyDescent="0.2">
      <c r="B16" s="6" t="s">
        <v>10</v>
      </c>
      <c r="C16" s="1">
        <f t="shared" si="2"/>
        <v>13</v>
      </c>
      <c r="D16" s="5">
        <f t="shared" si="0"/>
        <v>7.469118069520253E-2</v>
      </c>
      <c r="E16" s="1">
        <f>SUM(E45)</f>
        <v>13</v>
      </c>
      <c r="F16" s="5" t="s">
        <v>26</v>
      </c>
      <c r="G16" s="36">
        <f>SUM(G45)</f>
        <v>0</v>
      </c>
    </row>
    <row r="17" spans="1:7" ht="21.95" customHeight="1" x14ac:dyDescent="0.2">
      <c r="A17" s="6" t="s">
        <v>5</v>
      </c>
      <c r="C17" s="1">
        <f>SUM(C18:C23)</f>
        <v>6687</v>
      </c>
      <c r="D17" s="4">
        <f t="shared" si="0"/>
        <v>37.989083596667619</v>
      </c>
      <c r="E17" s="1">
        <f>SUM(E18:E23)</f>
        <v>6612</v>
      </c>
      <c r="F17" s="4">
        <f>G17/$G$9*100</f>
        <v>20.833333333333336</v>
      </c>
      <c r="G17" s="18">
        <f>SUM(G18:G23)</f>
        <v>75</v>
      </c>
    </row>
    <row r="18" spans="1:7" ht="18" customHeight="1" x14ac:dyDescent="0.2">
      <c r="B18" s="6" t="s">
        <v>21</v>
      </c>
      <c r="C18" s="1">
        <f>SUM(E18,G18)</f>
        <v>2609</v>
      </c>
      <c r="D18" s="5">
        <f>E18/$E$9*100</f>
        <v>14.909508761850043</v>
      </c>
      <c r="E18" s="2">
        <v>2595</v>
      </c>
      <c r="F18" s="5">
        <f>G18/$G$9*100</f>
        <v>3.8888888888888888</v>
      </c>
      <c r="G18" s="12">
        <v>14</v>
      </c>
    </row>
    <row r="19" spans="1:7" ht="18" customHeight="1" x14ac:dyDescent="0.2">
      <c r="B19" s="6" t="s">
        <v>19</v>
      </c>
      <c r="C19" s="1">
        <f t="shared" ref="C19:C23" si="5">SUM(E19,G19)</f>
        <v>1153</v>
      </c>
      <c r="D19" s="5">
        <f t="shared" si="0"/>
        <v>6.5326055731111747</v>
      </c>
      <c r="E19" s="2">
        <v>1137</v>
      </c>
      <c r="F19" s="5">
        <f>G19/$G$9*100</f>
        <v>4.4444444444444446</v>
      </c>
      <c r="G19" s="12">
        <v>16</v>
      </c>
    </row>
    <row r="20" spans="1:7" ht="18" customHeight="1" x14ac:dyDescent="0.2">
      <c r="B20" s="6" t="s">
        <v>18</v>
      </c>
      <c r="C20" s="1">
        <f>SUM(E20,G20)</f>
        <v>59</v>
      </c>
      <c r="D20" s="5">
        <f t="shared" si="0"/>
        <v>0.33898305084745761</v>
      </c>
      <c r="E20" s="2">
        <v>59</v>
      </c>
      <c r="F20" s="5" t="s">
        <v>26</v>
      </c>
      <c r="G20" s="12" t="s">
        <v>26</v>
      </c>
    </row>
    <row r="21" spans="1:7" ht="18" customHeight="1" x14ac:dyDescent="0.2">
      <c r="B21" s="6" t="s">
        <v>25</v>
      </c>
      <c r="C21" s="1">
        <f>SUM(E21,G21)</f>
        <v>4</v>
      </c>
      <c r="D21" s="5">
        <f t="shared" si="0"/>
        <v>2.2981901752370009E-2</v>
      </c>
      <c r="E21" s="2">
        <v>4</v>
      </c>
      <c r="F21" s="5" t="s">
        <v>26</v>
      </c>
      <c r="G21" s="12" t="s">
        <v>26</v>
      </c>
    </row>
    <row r="22" spans="1:7" ht="18" customHeight="1" x14ac:dyDescent="0.2">
      <c r="B22" s="6" t="s">
        <v>8</v>
      </c>
      <c r="C22" s="1">
        <f t="shared" si="5"/>
        <v>2261</v>
      </c>
      <c r="D22" s="5">
        <f t="shared" si="0"/>
        <v>12.950301637460502</v>
      </c>
      <c r="E22" s="2">
        <v>2254</v>
      </c>
      <c r="F22" s="5">
        <f t="shared" ref="F22:F23" si="6">G22/$G$9*100</f>
        <v>1.9444444444444444</v>
      </c>
      <c r="G22" s="12">
        <v>7</v>
      </c>
    </row>
    <row r="23" spans="1:7" ht="18" customHeight="1" x14ac:dyDescent="0.2">
      <c r="B23" s="6" t="s">
        <v>9</v>
      </c>
      <c r="C23" s="1">
        <f t="shared" si="5"/>
        <v>601</v>
      </c>
      <c r="D23" s="5">
        <f t="shared" si="0"/>
        <v>3.2347026716460787</v>
      </c>
      <c r="E23" s="2">
        <v>563</v>
      </c>
      <c r="F23" s="5">
        <f t="shared" si="6"/>
        <v>10.555555555555555</v>
      </c>
      <c r="G23" s="12">
        <v>38</v>
      </c>
    </row>
    <row r="24" spans="1:7" ht="21.95" customHeight="1" x14ac:dyDescent="0.2">
      <c r="A24" s="6" t="s">
        <v>6</v>
      </c>
      <c r="C24" s="1">
        <f>SUM(C25:C30)</f>
        <v>1043</v>
      </c>
      <c r="D24" s="4">
        <f t="shared" ref="D24:D30" si="7">E24/$E$9*100</f>
        <v>5.9523125538638322</v>
      </c>
      <c r="E24" s="1">
        <f>SUM(E25:E30)</f>
        <v>1036</v>
      </c>
      <c r="F24" s="4">
        <f>G24/$G$9*100</f>
        <v>1.9444444444444444</v>
      </c>
      <c r="G24" s="18">
        <f>SUM(G25:G30)</f>
        <v>7</v>
      </c>
    </row>
    <row r="25" spans="1:7" ht="18" customHeight="1" x14ac:dyDescent="0.2">
      <c r="B25" s="6" t="s">
        <v>21</v>
      </c>
      <c r="C25" s="1">
        <f>SUM(E25,G25)</f>
        <v>426</v>
      </c>
      <c r="D25" s="5">
        <f t="shared" si="7"/>
        <v>2.4475725366274061</v>
      </c>
      <c r="E25" s="2">
        <v>426</v>
      </c>
      <c r="F25" s="5" t="s">
        <v>26</v>
      </c>
      <c r="G25" s="12" t="s">
        <v>26</v>
      </c>
    </row>
    <row r="26" spans="1:7" ht="18" customHeight="1" x14ac:dyDescent="0.2">
      <c r="B26" s="6" t="s">
        <v>19</v>
      </c>
      <c r="C26" s="1">
        <f t="shared" ref="C26:C30" si="8">SUM(E26,G26)</f>
        <v>166</v>
      </c>
      <c r="D26" s="5">
        <f t="shared" si="7"/>
        <v>0.94800344728526287</v>
      </c>
      <c r="E26" s="2">
        <v>165</v>
      </c>
      <c r="F26" s="5">
        <f>G26/$G$9*100</f>
        <v>0.27777777777777779</v>
      </c>
      <c r="G26" s="35">
        <v>1</v>
      </c>
    </row>
    <row r="27" spans="1:7" ht="18" customHeight="1" x14ac:dyDescent="0.2">
      <c r="B27" s="6" t="s">
        <v>18</v>
      </c>
      <c r="C27" s="1">
        <f t="shared" si="8"/>
        <v>3</v>
      </c>
      <c r="D27" s="5">
        <f t="shared" si="7"/>
        <v>1.7236426314277506E-2</v>
      </c>
      <c r="E27" s="2">
        <v>3</v>
      </c>
      <c r="F27" s="5" t="s">
        <v>26</v>
      </c>
      <c r="G27" s="25" t="s">
        <v>26</v>
      </c>
    </row>
    <row r="28" spans="1:7" ht="18" customHeight="1" x14ac:dyDescent="0.2">
      <c r="B28" s="6" t="s">
        <v>25</v>
      </c>
      <c r="C28" s="1">
        <f t="shared" si="8"/>
        <v>1</v>
      </c>
      <c r="D28" s="5">
        <f t="shared" si="7"/>
        <v>5.7454754380925023E-3</v>
      </c>
      <c r="E28" s="2">
        <v>1</v>
      </c>
      <c r="F28" s="5" t="s">
        <v>26</v>
      </c>
      <c r="G28" s="25" t="s">
        <v>26</v>
      </c>
    </row>
    <row r="29" spans="1:7" ht="18" customHeight="1" x14ac:dyDescent="0.2">
      <c r="B29" s="6" t="s">
        <v>8</v>
      </c>
      <c r="C29" s="1">
        <f t="shared" si="8"/>
        <v>334</v>
      </c>
      <c r="D29" s="5">
        <f t="shared" si="7"/>
        <v>1.9132433208848034</v>
      </c>
      <c r="E29" s="2">
        <v>333</v>
      </c>
      <c r="F29" s="5">
        <f>G29/$G$9*100</f>
        <v>0.27777777777777779</v>
      </c>
      <c r="G29" s="26">
        <v>1</v>
      </c>
    </row>
    <row r="30" spans="1:7" ht="18" customHeight="1" x14ac:dyDescent="0.2">
      <c r="B30" s="6" t="s">
        <v>9</v>
      </c>
      <c r="C30" s="1">
        <f t="shared" si="8"/>
        <v>113</v>
      </c>
      <c r="D30" s="5">
        <f t="shared" si="7"/>
        <v>0.62051134731399027</v>
      </c>
      <c r="E30" s="2">
        <v>108</v>
      </c>
      <c r="F30" s="5">
        <f t="shared" ref="F30" si="9">G30/$G$9*100</f>
        <v>1.3888888888888888</v>
      </c>
      <c r="G30" s="26">
        <v>5</v>
      </c>
    </row>
    <row r="31" spans="1:7" ht="21.95" customHeight="1" x14ac:dyDescent="0.2">
      <c r="A31" s="6" t="s">
        <v>20</v>
      </c>
      <c r="C31" s="1">
        <f>SUM(C32:C37)</f>
        <v>1494</v>
      </c>
      <c r="D31" s="4">
        <f>SUM(D32:D37)</f>
        <v>8.4573398448721626</v>
      </c>
      <c r="E31" s="1">
        <f>SUM(E32:E37)</f>
        <v>1472</v>
      </c>
      <c r="F31" s="4">
        <f>G31/$G$9*100</f>
        <v>6.1111111111111107</v>
      </c>
      <c r="G31" s="18">
        <f>SUM(G32:G37)</f>
        <v>22</v>
      </c>
    </row>
    <row r="32" spans="1:7" ht="18" customHeight="1" x14ac:dyDescent="0.2">
      <c r="B32" s="6" t="s">
        <v>21</v>
      </c>
      <c r="C32" s="1">
        <f>SUM(E32,G32)</f>
        <v>659</v>
      </c>
      <c r="D32" s="5">
        <f t="shared" ref="D32:D37" si="10">E32/$E$9*100</f>
        <v>3.7288135593220342</v>
      </c>
      <c r="E32" s="2">
        <v>649</v>
      </c>
      <c r="F32" s="5">
        <f>G32/$G$9*100</f>
        <v>2.7777777777777777</v>
      </c>
      <c r="G32" s="12">
        <v>10</v>
      </c>
    </row>
    <row r="33" spans="1:7" ht="18" customHeight="1" x14ac:dyDescent="0.2">
      <c r="B33" s="6" t="s">
        <v>19</v>
      </c>
      <c r="C33" s="1">
        <f t="shared" ref="C33" si="11">SUM(E33,G33)</f>
        <v>170</v>
      </c>
      <c r="D33" s="5">
        <f t="shared" si="10"/>
        <v>0.96523987359954033</v>
      </c>
      <c r="E33" s="2">
        <v>168</v>
      </c>
      <c r="F33" s="5">
        <f>G33/$G$9*100</f>
        <v>0.55555555555555558</v>
      </c>
      <c r="G33" s="12">
        <v>2</v>
      </c>
    </row>
    <row r="34" spans="1:7" ht="18" customHeight="1" x14ac:dyDescent="0.2">
      <c r="B34" s="6" t="s">
        <v>18</v>
      </c>
      <c r="C34" s="1">
        <f>SUM(E34,G34)</f>
        <v>6</v>
      </c>
      <c r="D34" s="5">
        <f t="shared" si="10"/>
        <v>3.4472852628555012E-2</v>
      </c>
      <c r="E34" s="2">
        <v>6</v>
      </c>
      <c r="F34" s="5" t="s">
        <v>26</v>
      </c>
      <c r="G34" s="25" t="s">
        <v>26</v>
      </c>
    </row>
    <row r="35" spans="1:7" ht="18" customHeight="1" x14ac:dyDescent="0.2">
      <c r="B35" s="6" t="s">
        <v>25</v>
      </c>
      <c r="C35" s="1">
        <f>SUM(E35,G35)</f>
        <v>1</v>
      </c>
      <c r="D35" s="5">
        <f t="shared" si="10"/>
        <v>5.7454754380925023E-3</v>
      </c>
      <c r="E35" s="2">
        <v>1</v>
      </c>
      <c r="F35" s="5" t="s">
        <v>26</v>
      </c>
      <c r="G35" s="25" t="s">
        <v>26</v>
      </c>
    </row>
    <row r="36" spans="1:7" ht="18" customHeight="1" x14ac:dyDescent="0.2">
      <c r="B36" s="6" t="s">
        <v>8</v>
      </c>
      <c r="C36" s="1">
        <f>SUM(E36,G36)</f>
        <v>553</v>
      </c>
      <c r="D36" s="5">
        <f t="shared" si="10"/>
        <v>3.1542660155127833</v>
      </c>
      <c r="E36" s="2">
        <v>549</v>
      </c>
      <c r="F36" s="5">
        <f t="shared" ref="F36" si="12">G36/$G$9*100</f>
        <v>1.1111111111111112</v>
      </c>
      <c r="G36" s="35">
        <v>4</v>
      </c>
    </row>
    <row r="37" spans="1:7" ht="18" customHeight="1" x14ac:dyDescent="0.2">
      <c r="B37" s="6" t="s">
        <v>9</v>
      </c>
      <c r="C37" s="1">
        <f t="shared" ref="C37" si="13">SUM(E37,G37)</f>
        <v>105</v>
      </c>
      <c r="D37" s="5">
        <f t="shared" si="10"/>
        <v>0.56880206837115777</v>
      </c>
      <c r="E37" s="2">
        <v>99</v>
      </c>
      <c r="F37" s="5">
        <f t="shared" ref="F37" si="14">G37/$G$9*100</f>
        <v>1.6666666666666667</v>
      </c>
      <c r="G37" s="12">
        <v>6</v>
      </c>
    </row>
    <row r="38" spans="1:7" ht="18.75" customHeight="1" x14ac:dyDescent="0.2">
      <c r="A38" s="6" t="s">
        <v>7</v>
      </c>
      <c r="C38" s="1">
        <f>SUM(C39:C45)</f>
        <v>8541</v>
      </c>
      <c r="D38" s="4">
        <f t="shared" ref="D38:D43" si="15">E38/$E$9*100</f>
        <v>47.601264004596381</v>
      </c>
      <c r="E38" s="18">
        <f>SUM(E39:E45)</f>
        <v>8285</v>
      </c>
      <c r="F38" s="4">
        <f>G38/$G$9*100</f>
        <v>71.111111111111114</v>
      </c>
      <c r="G38" s="18">
        <f>SUM(G39:G45)</f>
        <v>256</v>
      </c>
    </row>
    <row r="39" spans="1:7" ht="18" customHeight="1" x14ac:dyDescent="0.2">
      <c r="B39" s="6" t="s">
        <v>21</v>
      </c>
      <c r="C39" s="1">
        <f>SUM(E39,G39)</f>
        <v>3184</v>
      </c>
      <c r="D39" s="5">
        <f t="shared" si="15"/>
        <v>17.977592645791439</v>
      </c>
      <c r="E39" s="29">
        <v>3129</v>
      </c>
      <c r="F39" s="5">
        <f t="shared" ref="F39:F44" si="16">G39/$G$9*100</f>
        <v>15.277777777777779</v>
      </c>
      <c r="G39" s="26">
        <v>55</v>
      </c>
    </row>
    <row r="40" spans="1:7" ht="18" customHeight="1" x14ac:dyDescent="0.2">
      <c r="B40" s="6" t="s">
        <v>19</v>
      </c>
      <c r="C40" s="1">
        <f t="shared" ref="C40:C45" si="17">SUM(E40,G40)</f>
        <v>720</v>
      </c>
      <c r="D40" s="5">
        <f t="shared" si="15"/>
        <v>3.9873599540361968</v>
      </c>
      <c r="E40" s="29">
        <v>694</v>
      </c>
      <c r="F40" s="5">
        <f t="shared" si="16"/>
        <v>7.2222222222222214</v>
      </c>
      <c r="G40" s="26">
        <v>26</v>
      </c>
    </row>
    <row r="41" spans="1:7" ht="18" customHeight="1" x14ac:dyDescent="0.2">
      <c r="B41" s="6" t="s">
        <v>18</v>
      </c>
      <c r="C41" s="1">
        <f t="shared" si="17"/>
        <v>280</v>
      </c>
      <c r="D41" s="5">
        <f t="shared" si="15"/>
        <v>1.5168055156564206</v>
      </c>
      <c r="E41" s="29">
        <v>264</v>
      </c>
      <c r="F41" s="5">
        <f t="shared" si="16"/>
        <v>4.4444444444444446</v>
      </c>
      <c r="G41" s="26">
        <v>16</v>
      </c>
    </row>
    <row r="42" spans="1:7" ht="18" customHeight="1" x14ac:dyDescent="0.2">
      <c r="B42" s="6" t="s">
        <v>25</v>
      </c>
      <c r="C42" s="1">
        <f t="shared" si="17"/>
        <v>3</v>
      </c>
      <c r="D42" s="5">
        <f t="shared" si="15"/>
        <v>1.7236426314277506E-2</v>
      </c>
      <c r="E42" s="29">
        <v>3</v>
      </c>
      <c r="F42" s="5" t="s">
        <v>26</v>
      </c>
      <c r="G42" s="27" t="s">
        <v>26</v>
      </c>
    </row>
    <row r="43" spans="1:7" ht="18" customHeight="1" x14ac:dyDescent="0.2">
      <c r="B43" s="6" t="s">
        <v>8</v>
      </c>
      <c r="C43" s="1">
        <f t="shared" si="17"/>
        <v>3680</v>
      </c>
      <c r="D43" s="5">
        <f t="shared" si="15"/>
        <v>20.746911806952024</v>
      </c>
      <c r="E43" s="29">
        <v>3611</v>
      </c>
      <c r="F43" s="5">
        <f t="shared" si="16"/>
        <v>19.166666666666668</v>
      </c>
      <c r="G43" s="27">
        <v>69</v>
      </c>
    </row>
    <row r="44" spans="1:7" ht="18" customHeight="1" x14ac:dyDescent="0.2">
      <c r="B44" s="6" t="s">
        <v>9</v>
      </c>
      <c r="C44" s="1">
        <f>SUM(E44,G44)</f>
        <v>661</v>
      </c>
      <c r="D44" s="5">
        <f t="shared" ref="D44:D45" si="18">E44/$E$9*100</f>
        <v>3.2806664751508188</v>
      </c>
      <c r="E44" s="29">
        <v>571</v>
      </c>
      <c r="F44" s="5">
        <f t="shared" si="16"/>
        <v>25</v>
      </c>
      <c r="G44" s="27">
        <v>90</v>
      </c>
    </row>
    <row r="45" spans="1:7" ht="18" customHeight="1" x14ac:dyDescent="0.2">
      <c r="B45" s="6" t="s">
        <v>10</v>
      </c>
      <c r="C45" s="1">
        <f t="shared" si="17"/>
        <v>13</v>
      </c>
      <c r="D45" s="5">
        <f t="shared" si="18"/>
        <v>7.469118069520253E-2</v>
      </c>
      <c r="E45" s="29">
        <v>13</v>
      </c>
      <c r="F45" s="5" t="s">
        <v>26</v>
      </c>
      <c r="G45" s="28" t="s">
        <v>26</v>
      </c>
    </row>
    <row r="46" spans="1:7" ht="5.0999999999999996" customHeight="1" x14ac:dyDescent="0.2">
      <c r="A46" s="24"/>
      <c r="B46" s="7"/>
      <c r="C46" s="8" t="s">
        <v>4</v>
      </c>
      <c r="D46" s="9"/>
      <c r="E46" s="8"/>
      <c r="F46" s="10"/>
      <c r="G46" s="19"/>
    </row>
    <row r="47" spans="1:7" ht="5.0999999999999996" customHeight="1" x14ac:dyDescent="0.2">
      <c r="B47" s="20"/>
      <c r="C47" s="21"/>
      <c r="D47" s="22"/>
      <c r="E47" s="21"/>
      <c r="F47" s="21"/>
      <c r="G47" s="21"/>
    </row>
    <row r="48" spans="1:7" ht="17.100000000000001" customHeight="1" x14ac:dyDescent="0.2">
      <c r="A48" s="3" t="s">
        <v>22</v>
      </c>
      <c r="B48" s="20"/>
      <c r="C48" s="21"/>
      <c r="D48" s="22"/>
      <c r="E48" s="21"/>
      <c r="F48" s="21"/>
      <c r="G48" s="21"/>
    </row>
    <row r="49" spans="1:7" ht="17.100000000000001" customHeight="1" x14ac:dyDescent="0.2">
      <c r="A49" s="23" t="s">
        <v>14</v>
      </c>
      <c r="C49" s="11"/>
      <c r="D49" s="11"/>
      <c r="E49" s="11"/>
      <c r="F49" s="11"/>
      <c r="G49" s="11"/>
    </row>
    <row r="50" spans="1:7" ht="17.100000000000001" customHeight="1" x14ac:dyDescent="0.2">
      <c r="A50" s="40" t="s">
        <v>17</v>
      </c>
      <c r="B50" s="40"/>
      <c r="C50" s="40"/>
      <c r="D50" s="40"/>
      <c r="E50" s="40"/>
      <c r="F50" s="40"/>
      <c r="G50" s="40"/>
    </row>
    <row r="51" spans="1:7" ht="17.100000000000001" customHeight="1" x14ac:dyDescent="0.2">
      <c r="A51" s="3" t="s">
        <v>11</v>
      </c>
    </row>
    <row r="52" spans="1:7" ht="15" customHeight="1" x14ac:dyDescent="0.2"/>
  </sheetData>
  <mergeCells count="10">
    <mergeCell ref="A1:G1"/>
    <mergeCell ref="A2:G2"/>
    <mergeCell ref="A50:G50"/>
    <mergeCell ref="A9:B9"/>
    <mergeCell ref="C5:G5"/>
    <mergeCell ref="C6:C7"/>
    <mergeCell ref="D6:E6"/>
    <mergeCell ref="F6:G6"/>
    <mergeCell ref="A5:B7"/>
    <mergeCell ref="A3:G3"/>
  </mergeCells>
  <printOptions horizontalCentered="1"/>
  <pageMargins left="0.74803149606299213" right="0.74803149606299213" top="0.98425196850393704" bottom="0.98425196850393704" header="0.31496062992125984" footer="0.31496062992125984"/>
  <pageSetup scale="95" orientation="portrait" r:id="rId1"/>
  <ignoredErrors>
    <ignoredError sqref="C17 C24 C38 F10:F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451-17</vt:lpstr>
      <vt:lpstr>'451-17'!Títulos_a_imprimir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2026-03-04T19:05:12Z</cp:lastPrinted>
  <dcterms:created xsi:type="dcterms:W3CDTF">2017-11-14T11:22:11Z</dcterms:created>
  <dcterms:modified xsi:type="dcterms:W3CDTF">2026-04-07T18:37:50Z</dcterms:modified>
</cp:coreProperties>
</file>