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6" sheetId="1" r:id="rId1"/>
  </sheets>
  <definedNames>
    <definedName name="_Regression_Int" localSheetId="0" hidden="1">1</definedName>
    <definedName name="Imprimir_área_IM" localSheetId="0">'Cuadro 6'!$C$1:$I$30</definedName>
    <definedName name="_xlnm.Print_Titles" localSheetId="0">'Cuadro 6'!$1:$8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1" l="1"/>
  <c r="H96" i="1"/>
  <c r="H95" i="1"/>
  <c r="J32" i="1" l="1"/>
  <c r="J56" i="1"/>
  <c r="K9" i="1"/>
  <c r="K32" i="1"/>
  <c r="H41" i="1" l="1"/>
  <c r="K56" i="1"/>
  <c r="H56" i="1" l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5" i="1"/>
  <c r="H54" i="1"/>
  <c r="H53" i="1"/>
  <c r="H52" i="1"/>
  <c r="H51" i="1"/>
  <c r="H50" i="1"/>
  <c r="H49" i="1"/>
  <c r="H48" i="1"/>
  <c r="H47" i="1"/>
  <c r="H45" i="1"/>
  <c r="H44" i="1"/>
  <c r="H43" i="1"/>
  <c r="H42" i="1"/>
  <c r="H40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16" i="1"/>
  <c r="H22" i="1"/>
  <c r="H21" i="1"/>
  <c r="H20" i="1"/>
  <c r="H19" i="1"/>
  <c r="H18" i="1"/>
  <c r="H17" i="1"/>
  <c r="H11" i="1"/>
  <c r="H12" i="1"/>
  <c r="H13" i="1"/>
  <c r="H14" i="1"/>
  <c r="H15" i="1"/>
  <c r="H93" i="1" l="1"/>
  <c r="D97" i="1"/>
  <c r="D96" i="1"/>
  <c r="D95" i="1"/>
  <c r="H94" i="1"/>
  <c r="D94" i="1"/>
  <c r="D93" i="1" s="1"/>
  <c r="K93" i="1"/>
  <c r="J93" i="1"/>
  <c r="G93" i="1"/>
  <c r="F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G56" i="1"/>
  <c r="F56" i="1"/>
  <c r="D55" i="1"/>
  <c r="D54" i="1"/>
  <c r="D53" i="1"/>
  <c r="D52" i="1"/>
  <c r="D51" i="1"/>
  <c r="D50" i="1"/>
  <c r="D49" i="1"/>
  <c r="D48" i="1"/>
  <c r="D47" i="1"/>
  <c r="D45" i="1"/>
  <c r="D44" i="1"/>
  <c r="D43" i="1"/>
  <c r="D42" i="1"/>
  <c r="H32" i="1"/>
  <c r="H10" i="1" s="1"/>
  <c r="H9" i="1" s="1"/>
  <c r="D41" i="1"/>
  <c r="D40" i="1"/>
  <c r="D39" i="1"/>
  <c r="D38" i="1"/>
  <c r="D37" i="1"/>
  <c r="D36" i="1"/>
  <c r="D35" i="1"/>
  <c r="D34" i="1"/>
  <c r="D33" i="1"/>
  <c r="G32" i="1"/>
  <c r="G10" i="1" s="1"/>
  <c r="G9" i="1" s="1"/>
  <c r="F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K16" i="1"/>
  <c r="J16" i="1"/>
  <c r="G16" i="1"/>
  <c r="F16" i="1"/>
  <c r="D15" i="1"/>
  <c r="D14" i="1"/>
  <c r="D13" i="1"/>
  <c r="D12" i="1"/>
  <c r="D11" i="1"/>
  <c r="K10" i="1" l="1"/>
  <c r="D56" i="1"/>
  <c r="F10" i="1"/>
  <c r="F9" i="1" s="1"/>
  <c r="D16" i="1"/>
  <c r="J10" i="1"/>
  <c r="J9" i="1" s="1"/>
  <c r="D32" i="1"/>
  <c r="D10" i="1" l="1"/>
  <c r="D9" i="1" s="1"/>
  <c r="E95" i="1" s="1"/>
  <c r="I33" i="1" l="1"/>
  <c r="E38" i="1"/>
  <c r="E39" i="1"/>
  <c r="E70" i="1"/>
  <c r="E90" i="1"/>
  <c r="E48" i="1"/>
  <c r="E71" i="1"/>
  <c r="E49" i="1"/>
  <c r="E72" i="1"/>
  <c r="E47" i="1"/>
  <c r="E51" i="1"/>
  <c r="E92" i="1"/>
  <c r="E34" i="1"/>
  <c r="E53" i="1"/>
  <c r="E77" i="1"/>
  <c r="E78" i="1"/>
  <c r="E97" i="1"/>
  <c r="E79" i="1"/>
  <c r="E57" i="1"/>
  <c r="E80" i="1"/>
  <c r="E14" i="1"/>
  <c r="E20" i="1"/>
  <c r="E59" i="1"/>
  <c r="E24" i="1"/>
  <c r="E60" i="1"/>
  <c r="E31" i="1"/>
  <c r="E61" i="1"/>
  <c r="E33" i="1"/>
  <c r="E85" i="1"/>
  <c r="E63" i="1"/>
  <c r="E86" i="1"/>
  <c r="E64" i="1"/>
  <c r="E13" i="1"/>
  <c r="E65" i="1"/>
  <c r="E68" i="1"/>
  <c r="E43" i="1"/>
  <c r="E28" i="1"/>
  <c r="E36" i="1"/>
  <c r="E54" i="1"/>
  <c r="E55" i="1"/>
  <c r="E12" i="1"/>
  <c r="E18" i="1"/>
  <c r="E81" i="1"/>
  <c r="E22" i="1"/>
  <c r="E82" i="1"/>
  <c r="E27" i="1"/>
  <c r="E29" i="1"/>
  <c r="E84" i="1"/>
  <c r="E62" i="1"/>
  <c r="E37" i="1"/>
  <c r="E87" i="1"/>
  <c r="E94" i="1"/>
  <c r="E15" i="1"/>
  <c r="E17" i="1"/>
  <c r="E67" i="1"/>
  <c r="E21" i="1"/>
  <c r="E26" i="1"/>
  <c r="E45" i="1"/>
  <c r="E76" i="1"/>
  <c r="E50" i="1"/>
  <c r="E66" i="1"/>
  <c r="E91" i="1"/>
  <c r="E41" i="1"/>
  <c r="E23" i="1"/>
  <c r="E74" i="1"/>
  <c r="E30" i="1"/>
  <c r="E58" i="1"/>
  <c r="E83" i="1"/>
  <c r="E35" i="1"/>
  <c r="E96" i="1"/>
  <c r="E11" i="1"/>
  <c r="E88" i="1"/>
  <c r="E89" i="1"/>
  <c r="E40" i="1"/>
  <c r="E19" i="1"/>
  <c r="E42" i="1"/>
  <c r="E69" i="1"/>
  <c r="E73" i="1"/>
  <c r="E44" i="1"/>
  <c r="E75" i="1"/>
  <c r="E52" i="1"/>
  <c r="I91" i="1" l="1"/>
  <c r="I65" i="1"/>
  <c r="I75" i="1"/>
  <c r="I36" i="1"/>
  <c r="I35" i="1"/>
  <c r="I88" i="1"/>
  <c r="I41" i="1"/>
  <c r="I38" i="1"/>
  <c r="I64" i="1"/>
  <c r="I30" i="1"/>
  <c r="I26" i="1"/>
  <c r="I62" i="1"/>
  <c r="I17" i="1"/>
  <c r="I13" i="1"/>
  <c r="I21" i="1"/>
  <c r="I23" i="1"/>
  <c r="I59" i="1"/>
  <c r="I66" i="1"/>
  <c r="I52" i="1"/>
  <c r="I87" i="1"/>
  <c r="I86" i="1"/>
  <c r="I97" i="1"/>
  <c r="I54" i="1"/>
  <c r="I63" i="1"/>
  <c r="I29" i="1"/>
  <c r="I78" i="1"/>
  <c r="I27" i="1"/>
  <c r="I89" i="1"/>
  <c r="I20" i="1"/>
  <c r="I84" i="1"/>
  <c r="I12" i="1"/>
  <c r="I51" i="1"/>
  <c r="I76" i="1"/>
  <c r="I67" i="1"/>
  <c r="I71" i="1"/>
  <c r="I47" i="1"/>
  <c r="I57" i="1"/>
  <c r="I77" i="1"/>
  <c r="I15" i="1"/>
  <c r="I81" i="1"/>
  <c r="I85" i="1"/>
  <c r="I24" i="1"/>
  <c r="I37" i="1"/>
  <c r="I61" i="1"/>
  <c r="I45" i="1"/>
  <c r="I53" i="1"/>
  <c r="I80" i="1"/>
  <c r="I19" i="1"/>
  <c r="I83" i="1"/>
  <c r="I94" i="1"/>
  <c r="I74" i="1"/>
  <c r="I82" i="1"/>
  <c r="I68" i="1"/>
  <c r="I73" i="1"/>
  <c r="I48" i="1"/>
  <c r="I40" i="1"/>
  <c r="I95" i="1"/>
  <c r="I90" i="1"/>
  <c r="I44" i="1"/>
  <c r="I70" i="1"/>
  <c r="I14" i="1"/>
  <c r="I18" i="1"/>
  <c r="I34" i="1"/>
  <c r="I55" i="1"/>
  <c r="I50" i="1"/>
  <c r="I58" i="1"/>
  <c r="I31" i="1"/>
  <c r="I28" i="1"/>
  <c r="I43" i="1"/>
  <c r="I22" i="1"/>
  <c r="I42" i="1"/>
  <c r="I60" i="1"/>
  <c r="I96" i="1"/>
  <c r="I72" i="1"/>
  <c r="I69" i="1"/>
  <c r="I92" i="1"/>
  <c r="I49" i="1"/>
  <c r="I25" i="1"/>
  <c r="I11" i="1"/>
  <c r="E93" i="1"/>
  <c r="E56" i="1"/>
  <c r="E16" i="1"/>
  <c r="E32" i="1"/>
  <c r="I16" i="1" l="1"/>
  <c r="I32" i="1"/>
  <c r="I93" i="1"/>
  <c r="I56" i="1"/>
  <c r="E10" i="1"/>
  <c r="E9" i="1" s="1"/>
  <c r="I10" i="1" l="1"/>
  <c r="I9" i="1" s="1"/>
</calcChain>
</file>

<file path=xl/sharedStrings.xml><?xml version="1.0" encoding="utf-8"?>
<sst xmlns="http://schemas.openxmlformats.org/spreadsheetml/2006/main" count="144" uniqueCount="86">
  <si>
    <t xml:space="preserve">Cuadro 6. MÉDICOS EN LAS INSTALACIONES DE SALUD EN LA REPÚBLICA, POR SEXO, </t>
  </si>
  <si>
    <t>Especialidad (1)</t>
  </si>
  <si>
    <t>Médicos</t>
  </si>
  <si>
    <t>Total</t>
  </si>
  <si>
    <t>Sexo</t>
  </si>
  <si>
    <t>Hombres</t>
  </si>
  <si>
    <t>Mujeres</t>
  </si>
  <si>
    <t>TOTAL</t>
  </si>
  <si>
    <t>Especialidad en:</t>
  </si>
  <si>
    <t>Administración de Hospitales</t>
  </si>
  <si>
    <t>Alergia e Inmunología</t>
  </si>
  <si>
    <t>Anatomía Patológica y Patología Clínica</t>
  </si>
  <si>
    <t>Anestesia</t>
  </si>
  <si>
    <t>Cardiología</t>
  </si>
  <si>
    <t>Cirugía:</t>
  </si>
  <si>
    <t>Cardiovascular</t>
  </si>
  <si>
    <t>Del Tórax</t>
  </si>
  <si>
    <t>-</t>
  </si>
  <si>
    <t>General</t>
  </si>
  <si>
    <t>Mano</t>
  </si>
  <si>
    <t>Oncológica</t>
  </si>
  <si>
    <t>Plástica y Reconstructiva</t>
  </si>
  <si>
    <t>Dermatología</t>
  </si>
  <si>
    <t>Endocrinología</t>
  </si>
  <si>
    <t>Fonoaudiología</t>
  </si>
  <si>
    <t>Gastroenterología</t>
  </si>
  <si>
    <t>Genética Clínica</t>
  </si>
  <si>
    <t>Geriatría</t>
  </si>
  <si>
    <t>Hematología</t>
  </si>
  <si>
    <t>Infectología</t>
  </si>
  <si>
    <t>Medicina:</t>
  </si>
  <si>
    <t>Familiar</t>
  </si>
  <si>
    <t>Física y Rehabilitación</t>
  </si>
  <si>
    <t>Forense</t>
  </si>
  <si>
    <t>Interna</t>
  </si>
  <si>
    <t>Nuclear</t>
  </si>
  <si>
    <t>Ocupacional</t>
  </si>
  <si>
    <t>Preventiva</t>
  </si>
  <si>
    <t>Tropical</t>
  </si>
  <si>
    <t>Urgencia</t>
  </si>
  <si>
    <t>Microbiología (incluye Bacteriología)</t>
  </si>
  <si>
    <t>Nefrología</t>
  </si>
  <si>
    <t>Neumología</t>
  </si>
  <si>
    <t>Neurocirugía</t>
  </si>
  <si>
    <t>Neurofisiología</t>
  </si>
  <si>
    <t>Continuación:</t>
  </si>
  <si>
    <t>Neurología</t>
  </si>
  <si>
    <t>Nutrición</t>
  </si>
  <si>
    <t>Obstetricia y Ginecología</t>
  </si>
  <si>
    <t>Obstetricia y Ginecología Oncológica</t>
  </si>
  <si>
    <t>Oftalmología</t>
  </si>
  <si>
    <t>Oncología Médica</t>
  </si>
  <si>
    <t>Ortopedia y Traumatología</t>
  </si>
  <si>
    <t>Otorrinolaringología</t>
  </si>
  <si>
    <t>Pediatría:</t>
  </si>
  <si>
    <t>Cirugía Cardiovascular</t>
  </si>
  <si>
    <t>Cirugía General</t>
  </si>
  <si>
    <t>Cirugía Plástica y Reconstructiva</t>
  </si>
  <si>
    <t>Medicina Física y Rehabilitación</t>
  </si>
  <si>
    <t>Neonatología (recién nacidos)</t>
  </si>
  <si>
    <t>Oncología</t>
  </si>
  <si>
    <t>Perinatología</t>
  </si>
  <si>
    <t>Psiquiatría</t>
  </si>
  <si>
    <t>Radiología</t>
  </si>
  <si>
    <t>Reumatología</t>
  </si>
  <si>
    <t>Terapia Intensiva</t>
  </si>
  <si>
    <t>Urgencias</t>
  </si>
  <si>
    <t>Urología</t>
  </si>
  <si>
    <t>Proctología</t>
  </si>
  <si>
    <t>Salud Pública</t>
  </si>
  <si>
    <t>Terapia Intensiva Adultos</t>
  </si>
  <si>
    <t>Sin especialidad</t>
  </si>
  <si>
    <t>Docentes Universitarios</t>
  </si>
  <si>
    <t>Médicos en medicina general</t>
  </si>
  <si>
    <t>Médicos Internos</t>
  </si>
  <si>
    <t>Médicos Residentes</t>
  </si>
  <si>
    <t>(2) De existir diferencia entre el total y los parciales, se debe al redondeo.</t>
  </si>
  <si>
    <t>- Cantidad nula o cero.</t>
  </si>
  <si>
    <t>0.0 Cuando la cantidad es menor a la mitad de la unidad o fracción decimal adoptada, para la expresión del dato.</t>
  </si>
  <si>
    <t>Fuente: Los datos publicados corresponden a la información recopilada en las instalaciones de salud de la República.</t>
  </si>
  <si>
    <t>Farmacología</t>
  </si>
  <si>
    <t xml:space="preserve">Porcen-taje 
 (2) </t>
  </si>
  <si>
    <t xml:space="preserve">Porcen-taje 
(2) </t>
  </si>
  <si>
    <t xml:space="preserve">SEGÚN ESPECIALIDAD: AÑOS 2024-25 </t>
  </si>
  <si>
    <t>de trabajo.</t>
  </si>
  <si>
    <t>(1) La información fue suministrada por la instalación en la cual presta servicio y, en algunos casos, con base en la mayor jornada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</si>
</sst>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8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 applyBorder="1"/>
    <xf numFmtId="3" fontId="5" fillId="0" borderId="2" xfId="0" applyNumberFormat="1" applyFont="1" applyFill="1" applyBorder="1" applyAlignment="1" applyProtection="1">
      <alignment horizontal="right"/>
    </xf>
    <xf numFmtId="164" fontId="5" fillId="0" borderId="2" xfId="0" applyNumberFormat="1" applyFont="1" applyFill="1" applyBorder="1" applyAlignment="1" applyProtection="1">
      <alignment horizontal="right"/>
    </xf>
    <xf numFmtId="3" fontId="1" fillId="0" borderId="3" xfId="0" applyNumberFormat="1" applyFont="1" applyFill="1" applyBorder="1" applyAlignment="1" applyProtection="1"/>
    <xf numFmtId="3" fontId="1" fillId="0" borderId="2" xfId="0" applyNumberFormat="1" applyFont="1" applyFill="1" applyBorder="1" applyAlignment="1" applyProtection="1"/>
    <xf numFmtId="165" fontId="5" fillId="0" borderId="2" xfId="0" applyNumberFormat="1" applyFont="1" applyFill="1" applyBorder="1" applyAlignment="1" applyProtection="1">
      <alignment horizontal="right"/>
    </xf>
    <xf numFmtId="165" fontId="6" fillId="0" borderId="2" xfId="0" applyNumberFormat="1" applyFont="1" applyFill="1" applyBorder="1" applyAlignment="1" applyProtection="1">
      <alignment horizontal="right"/>
    </xf>
    <xf numFmtId="3" fontId="2" fillId="0" borderId="3" xfId="0" applyNumberFormat="1" applyFont="1" applyFill="1" applyBorder="1"/>
    <xf numFmtId="3" fontId="2" fillId="0" borderId="2" xfId="0" applyNumberFormat="1" applyFont="1" applyFill="1" applyBorder="1"/>
    <xf numFmtId="0" fontId="2" fillId="0" borderId="0" xfId="0" applyFont="1" applyFill="1" applyAlignment="1" applyProtection="1">
      <alignment horizontal="left"/>
    </xf>
    <xf numFmtId="3" fontId="6" fillId="0" borderId="2" xfId="0" applyNumberFormat="1" applyFont="1" applyFill="1" applyBorder="1" applyAlignment="1" applyProtection="1">
      <alignment horizontal="right"/>
    </xf>
    <xf numFmtId="0" fontId="2" fillId="0" borderId="0" xfId="0" applyFont="1" applyFill="1" applyAlignment="1" applyProtection="1"/>
    <xf numFmtId="0" fontId="2" fillId="0" borderId="3" xfId="0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 indent="1"/>
    </xf>
    <xf numFmtId="0" fontId="2" fillId="0" borderId="0" xfId="0" applyFont="1" applyFill="1" applyAlignment="1"/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2" xfId="0" applyNumberFormat="1" applyFont="1" applyFill="1" applyBorder="1"/>
    <xf numFmtId="3" fontId="1" fillId="0" borderId="3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7" fillId="0" borderId="3" xfId="0" applyNumberFormat="1" applyFont="1" applyFill="1" applyBorder="1"/>
    <xf numFmtId="0" fontId="2" fillId="0" borderId="0" xfId="0" applyFont="1" applyFill="1" applyAlignment="1">
      <alignment horizontal="right"/>
    </xf>
    <xf numFmtId="0" fontId="2" fillId="0" borderId="5" xfId="0" applyFont="1" applyFill="1" applyBorder="1"/>
    <xf numFmtId="3" fontId="6" fillId="0" borderId="6" xfId="0" applyNumberFormat="1" applyFont="1" applyFill="1" applyBorder="1" applyAlignment="1" applyProtection="1">
      <alignment horizontal="right"/>
    </xf>
    <xf numFmtId="164" fontId="6" fillId="0" borderId="6" xfId="0" applyNumberFormat="1" applyFont="1" applyFill="1" applyBorder="1" applyAlignment="1" applyProtection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7" fillId="0" borderId="0" xfId="0" applyFont="1" applyFill="1"/>
    <xf numFmtId="0" fontId="2" fillId="0" borderId="0" xfId="0" applyFont="1" applyFill="1" applyAlignment="1">
      <alignment justifyLastLine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Fill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105"/>
  <sheetViews>
    <sheetView tabSelected="1" zoomScaleNormal="100" workbookViewId="0">
      <selection sqref="A1:K1"/>
    </sheetView>
  </sheetViews>
  <sheetFormatPr baseColWidth="10" defaultColWidth="9.77734375" defaultRowHeight="12.75" x14ac:dyDescent="0.2"/>
  <cols>
    <col min="1" max="2" width="1.44140625" style="1" customWidth="1"/>
    <col min="3" max="3" width="26.5546875" style="1" customWidth="1"/>
    <col min="4" max="4" width="6.77734375" style="1" customWidth="1"/>
    <col min="5" max="5" width="6.21875" style="1" customWidth="1"/>
    <col min="6" max="7" width="7.33203125" style="1" customWidth="1"/>
    <col min="8" max="8" width="6.77734375" style="1" customWidth="1"/>
    <col min="9" max="9" width="6.109375" style="1" customWidth="1"/>
    <col min="10" max="10" width="7.21875" style="1" customWidth="1"/>
    <col min="11" max="11" width="7.109375" style="1" customWidth="1"/>
    <col min="12" max="12" width="9.77734375" style="1"/>
    <col min="13" max="13" width="9.77734375" style="1" customWidth="1"/>
    <col min="14" max="16384" width="9.77734375" style="1"/>
  </cols>
  <sheetData>
    <row r="1" spans="1:11" ht="16.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6.5" customHeight="1" x14ac:dyDescent="0.2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2.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95" customHeight="1" x14ac:dyDescent="0.2">
      <c r="A4" s="40" t="s">
        <v>1</v>
      </c>
      <c r="B4" s="40"/>
      <c r="C4" s="40"/>
      <c r="D4" s="41" t="s">
        <v>2</v>
      </c>
      <c r="E4" s="41"/>
      <c r="F4" s="41"/>
      <c r="G4" s="41"/>
      <c r="H4" s="41"/>
      <c r="I4" s="41"/>
      <c r="J4" s="41"/>
      <c r="K4" s="47"/>
    </row>
    <row r="5" spans="1:11" ht="24.95" customHeight="1" x14ac:dyDescent="0.2">
      <c r="A5" s="40"/>
      <c r="B5" s="40"/>
      <c r="C5" s="40"/>
      <c r="D5" s="41">
        <v>2024</v>
      </c>
      <c r="E5" s="41"/>
      <c r="F5" s="41"/>
      <c r="G5" s="41"/>
      <c r="H5" s="41">
        <v>2025</v>
      </c>
      <c r="I5" s="41"/>
      <c r="J5" s="41"/>
      <c r="K5" s="47"/>
    </row>
    <row r="6" spans="1:11" ht="24.95" customHeight="1" x14ac:dyDescent="0.2">
      <c r="A6" s="40"/>
      <c r="B6" s="40"/>
      <c r="C6" s="40"/>
      <c r="D6" s="40" t="s">
        <v>3</v>
      </c>
      <c r="E6" s="40" t="s">
        <v>81</v>
      </c>
      <c r="F6" s="40" t="s">
        <v>4</v>
      </c>
      <c r="G6" s="40"/>
      <c r="H6" s="40" t="s">
        <v>3</v>
      </c>
      <c r="I6" s="40" t="s">
        <v>82</v>
      </c>
      <c r="J6" s="40" t="s">
        <v>4</v>
      </c>
      <c r="K6" s="48"/>
    </row>
    <row r="7" spans="1:11" ht="24.95" customHeight="1" x14ac:dyDescent="0.2">
      <c r="A7" s="40"/>
      <c r="B7" s="40"/>
      <c r="C7" s="40"/>
      <c r="D7" s="41"/>
      <c r="E7" s="41"/>
      <c r="F7" s="38" t="s">
        <v>5</v>
      </c>
      <c r="G7" s="38" t="s">
        <v>6</v>
      </c>
      <c r="H7" s="41"/>
      <c r="I7" s="41"/>
      <c r="J7" s="38" t="s">
        <v>5</v>
      </c>
      <c r="K7" s="49" t="s">
        <v>6</v>
      </c>
    </row>
    <row r="8" spans="1:11" ht="12.2" customHeight="1" x14ac:dyDescent="0.2">
      <c r="C8" s="3"/>
      <c r="D8" s="4"/>
      <c r="E8" s="5"/>
      <c r="F8" s="6"/>
      <c r="G8" s="7"/>
      <c r="H8" s="4"/>
      <c r="I8" s="5"/>
      <c r="J8" s="6"/>
      <c r="K8" s="7"/>
    </row>
    <row r="9" spans="1:11" ht="22.5" customHeight="1" x14ac:dyDescent="0.2">
      <c r="A9" s="45" t="s">
        <v>7</v>
      </c>
      <c r="B9" s="45"/>
      <c r="C9" s="46"/>
      <c r="D9" s="4">
        <f>SUM(D10,D94:D97)</f>
        <v>7515</v>
      </c>
      <c r="E9" s="8">
        <f>SUM(E10,E93)</f>
        <v>100</v>
      </c>
      <c r="F9" s="4">
        <f>SUM(F10,F94:F97)</f>
        <v>3885</v>
      </c>
      <c r="G9" s="4">
        <f>SUM(G10,G94:G97)</f>
        <v>3630</v>
      </c>
      <c r="H9" s="4">
        <f>SUM(H10,H94:H97)</f>
        <v>8068</v>
      </c>
      <c r="I9" s="8">
        <f>SUM(I10,I93)</f>
        <v>100</v>
      </c>
      <c r="J9" s="4">
        <f>SUM(J10,J94:J97)</f>
        <v>4188</v>
      </c>
      <c r="K9" s="4">
        <f>SUM(K10,K94:K97)</f>
        <v>3880</v>
      </c>
    </row>
    <row r="10" spans="1:11" ht="24.95" customHeight="1" x14ac:dyDescent="0.2">
      <c r="A10" s="1" t="s">
        <v>8</v>
      </c>
      <c r="D10" s="4">
        <f t="shared" ref="D10:K10" si="0">SUM(D11:D16,D23:D32,D42:D56,D86:D92)</f>
        <v>3253</v>
      </c>
      <c r="E10" s="8">
        <f t="shared" si="0"/>
        <v>43.286759813705928</v>
      </c>
      <c r="F10" s="4">
        <f t="shared" si="0"/>
        <v>1943</v>
      </c>
      <c r="G10" s="4">
        <f t="shared" si="0"/>
        <v>1310</v>
      </c>
      <c r="H10" s="4">
        <f>SUM(H11:H16,H23:H32,H42:H56,H86:H92)</f>
        <v>3661</v>
      </c>
      <c r="I10" s="8">
        <f t="shared" si="0"/>
        <v>45.376797223599404</v>
      </c>
      <c r="J10" s="4">
        <f t="shared" si="0"/>
        <v>2199</v>
      </c>
      <c r="K10" s="4">
        <f t="shared" si="0"/>
        <v>1462</v>
      </c>
    </row>
    <row r="11" spans="1:11" ht="22.5" customHeight="1" x14ac:dyDescent="0.2">
      <c r="B11" s="1" t="s">
        <v>9</v>
      </c>
      <c r="D11" s="4">
        <f>SUM(F11:G11)</f>
        <v>11</v>
      </c>
      <c r="E11" s="9">
        <f>D11/$D$9*100</f>
        <v>0.14637391882900866</v>
      </c>
      <c r="F11" s="10">
        <v>6</v>
      </c>
      <c r="G11" s="11">
        <v>5</v>
      </c>
      <c r="H11" s="4">
        <f>SUM(J11:K11)</f>
        <v>29</v>
      </c>
      <c r="I11" s="9">
        <f>H11/$H$9*100</f>
        <v>0.3594447198810114</v>
      </c>
      <c r="J11" s="10">
        <v>17</v>
      </c>
      <c r="K11" s="11">
        <v>12</v>
      </c>
    </row>
    <row r="12" spans="1:11" ht="21" customHeight="1" x14ac:dyDescent="0.2">
      <c r="B12" s="1" t="s">
        <v>10</v>
      </c>
      <c r="D12" s="4">
        <f t="shared" ref="D12:D76" si="1">SUM(F12:G12)</f>
        <v>11</v>
      </c>
      <c r="E12" s="9">
        <f>D12/$D$9*100</f>
        <v>0.14637391882900866</v>
      </c>
      <c r="F12" s="10">
        <v>5</v>
      </c>
      <c r="G12" s="11">
        <v>6</v>
      </c>
      <c r="H12" s="4">
        <f t="shared" ref="H12:H15" si="2">SUM(J12:K12)</f>
        <v>12</v>
      </c>
      <c r="I12" s="9">
        <f t="shared" ref="I12:I55" si="3">H12/$H$9*100</f>
        <v>0.14873574615765989</v>
      </c>
      <c r="J12" s="10">
        <v>7</v>
      </c>
      <c r="K12" s="11">
        <v>5</v>
      </c>
    </row>
    <row r="13" spans="1:11" ht="21" customHeight="1" x14ac:dyDescent="0.2">
      <c r="B13" s="12" t="s">
        <v>11</v>
      </c>
      <c r="C13" s="12"/>
      <c r="D13" s="4">
        <f t="shared" si="1"/>
        <v>58</v>
      </c>
      <c r="E13" s="9">
        <f>D13/$D$9*100</f>
        <v>0.77178975382568193</v>
      </c>
      <c r="F13" s="10">
        <v>26</v>
      </c>
      <c r="G13" s="11">
        <v>32</v>
      </c>
      <c r="H13" s="4">
        <f t="shared" si="2"/>
        <v>56</v>
      </c>
      <c r="I13" s="9">
        <f t="shared" si="3"/>
        <v>0.6941001487357461</v>
      </c>
      <c r="J13" s="10">
        <v>28</v>
      </c>
      <c r="K13" s="11">
        <v>28</v>
      </c>
    </row>
    <row r="14" spans="1:11" ht="21" customHeight="1" x14ac:dyDescent="0.2">
      <c r="B14" s="12" t="s">
        <v>12</v>
      </c>
      <c r="C14" s="12"/>
      <c r="D14" s="4">
        <f t="shared" si="1"/>
        <v>249</v>
      </c>
      <c r="E14" s="9">
        <f>D14/$D$9*100</f>
        <v>3.313373253493014</v>
      </c>
      <c r="F14" s="10">
        <v>131</v>
      </c>
      <c r="G14" s="11">
        <v>118</v>
      </c>
      <c r="H14" s="4">
        <f t="shared" si="2"/>
        <v>279</v>
      </c>
      <c r="I14" s="9">
        <f t="shared" si="3"/>
        <v>3.4581060981655929</v>
      </c>
      <c r="J14" s="10">
        <v>145</v>
      </c>
      <c r="K14" s="11">
        <v>134</v>
      </c>
    </row>
    <row r="15" spans="1:11" ht="21" customHeight="1" x14ac:dyDescent="0.2">
      <c r="B15" s="1" t="s">
        <v>13</v>
      </c>
      <c r="D15" s="4">
        <f t="shared" si="1"/>
        <v>67</v>
      </c>
      <c r="E15" s="9">
        <f>D15/$D$9*100</f>
        <v>0.89155023286759816</v>
      </c>
      <c r="F15" s="10">
        <v>58</v>
      </c>
      <c r="G15" s="11">
        <v>9</v>
      </c>
      <c r="H15" s="4">
        <f t="shared" si="2"/>
        <v>91</v>
      </c>
      <c r="I15" s="9">
        <f t="shared" si="3"/>
        <v>1.1279127416955874</v>
      </c>
      <c r="J15" s="10">
        <v>79</v>
      </c>
      <c r="K15" s="11">
        <v>12</v>
      </c>
    </row>
    <row r="16" spans="1:11" ht="22.5" customHeight="1" x14ac:dyDescent="0.2">
      <c r="B16" s="12" t="s">
        <v>14</v>
      </c>
      <c r="C16" s="12"/>
      <c r="D16" s="4">
        <f>SUM(D17:D22)</f>
        <v>267</v>
      </c>
      <c r="E16" s="8">
        <f>SUM(E17:E22)</f>
        <v>3.5528942115768465</v>
      </c>
      <c r="F16" s="4">
        <f t="shared" ref="F16:K16" si="4">SUM(F17:F22)</f>
        <v>210</v>
      </c>
      <c r="G16" s="4">
        <f t="shared" si="4"/>
        <v>57</v>
      </c>
      <c r="H16" s="4">
        <f>SUM(H17:H22)</f>
        <v>318</v>
      </c>
      <c r="I16" s="8">
        <f t="shared" si="4"/>
        <v>3.9414972731779874</v>
      </c>
      <c r="J16" s="4">
        <f t="shared" si="4"/>
        <v>244</v>
      </c>
      <c r="K16" s="4">
        <f t="shared" si="4"/>
        <v>74</v>
      </c>
    </row>
    <row r="17" spans="2:11" ht="18.600000000000001" customHeight="1" x14ac:dyDescent="0.2">
      <c r="C17" s="12" t="s">
        <v>15</v>
      </c>
      <c r="D17" s="4">
        <f t="shared" si="1"/>
        <v>30</v>
      </c>
      <c r="E17" s="9">
        <f>D17/$D$9*100</f>
        <v>0.39920159680638717</v>
      </c>
      <c r="F17" s="10">
        <v>24</v>
      </c>
      <c r="G17" s="11">
        <v>6</v>
      </c>
      <c r="H17" s="4">
        <f t="shared" ref="H17:H80" si="5">SUM(J17:K17)</f>
        <v>42</v>
      </c>
      <c r="I17" s="9">
        <f t="shared" si="3"/>
        <v>0.52057511155180969</v>
      </c>
      <c r="J17" s="10">
        <v>32</v>
      </c>
      <c r="K17" s="11">
        <v>10</v>
      </c>
    </row>
    <row r="18" spans="2:11" ht="18.600000000000001" customHeight="1" x14ac:dyDescent="0.2">
      <c r="C18" s="12" t="s">
        <v>16</v>
      </c>
      <c r="D18" s="4">
        <f t="shared" si="1"/>
        <v>4</v>
      </c>
      <c r="E18" s="9">
        <f t="shared" ref="E18:E82" si="6">D18/$D$9*100</f>
        <v>5.3226879574184961E-2</v>
      </c>
      <c r="F18" s="10">
        <v>4</v>
      </c>
      <c r="G18" s="13" t="s">
        <v>17</v>
      </c>
      <c r="H18" s="4">
        <f t="shared" si="5"/>
        <v>5</v>
      </c>
      <c r="I18" s="9">
        <f t="shared" si="3"/>
        <v>6.1973227565691624E-2</v>
      </c>
      <c r="J18" s="10">
        <v>5</v>
      </c>
      <c r="K18" s="13" t="s">
        <v>17</v>
      </c>
    </row>
    <row r="19" spans="2:11" ht="18.600000000000001" customHeight="1" x14ac:dyDescent="0.2">
      <c r="C19" s="12" t="s">
        <v>18</v>
      </c>
      <c r="D19" s="4">
        <f t="shared" si="1"/>
        <v>183</v>
      </c>
      <c r="E19" s="9">
        <f t="shared" ref="E19:E31" si="7">D19/$D$9*100</f>
        <v>2.435129740518962</v>
      </c>
      <c r="F19" s="10">
        <v>143</v>
      </c>
      <c r="G19" s="11">
        <v>40</v>
      </c>
      <c r="H19" s="4">
        <f t="shared" si="5"/>
        <v>212</v>
      </c>
      <c r="I19" s="9">
        <f t="shared" si="3"/>
        <v>2.6276648487853249</v>
      </c>
      <c r="J19" s="10">
        <v>162</v>
      </c>
      <c r="K19" s="11">
        <v>50</v>
      </c>
    </row>
    <row r="20" spans="2:11" ht="18.600000000000001" customHeight="1" x14ac:dyDescent="0.2">
      <c r="C20" s="14" t="s">
        <v>19</v>
      </c>
      <c r="D20" s="4">
        <f t="shared" si="1"/>
        <v>3</v>
      </c>
      <c r="E20" s="9">
        <f t="shared" si="7"/>
        <v>3.9920159680638723E-2</v>
      </c>
      <c r="F20" s="15">
        <v>1</v>
      </c>
      <c r="G20" s="16">
        <v>2</v>
      </c>
      <c r="H20" s="4">
        <f t="shared" si="5"/>
        <v>4</v>
      </c>
      <c r="I20" s="9">
        <f>H20/$H$9*100</f>
        <v>4.9578582052553291E-2</v>
      </c>
      <c r="J20" s="15">
        <v>1</v>
      </c>
      <c r="K20" s="16">
        <v>3</v>
      </c>
    </row>
    <row r="21" spans="2:11" ht="18.600000000000001" customHeight="1" x14ac:dyDescent="0.2">
      <c r="C21" s="12" t="s">
        <v>20</v>
      </c>
      <c r="D21" s="4">
        <f t="shared" si="1"/>
        <v>10</v>
      </c>
      <c r="E21" s="9">
        <f t="shared" si="7"/>
        <v>0.1330671989354624</v>
      </c>
      <c r="F21" s="10">
        <v>7</v>
      </c>
      <c r="G21" s="16">
        <v>3</v>
      </c>
      <c r="H21" s="4">
        <f t="shared" si="5"/>
        <v>12</v>
      </c>
      <c r="I21" s="9">
        <f t="shared" si="3"/>
        <v>0.14873574615765989</v>
      </c>
      <c r="J21" s="10">
        <v>9</v>
      </c>
      <c r="K21" s="16">
        <v>3</v>
      </c>
    </row>
    <row r="22" spans="2:11" ht="18.600000000000001" customHeight="1" x14ac:dyDescent="0.2">
      <c r="C22" s="12" t="s">
        <v>21</v>
      </c>
      <c r="D22" s="4">
        <f t="shared" si="1"/>
        <v>37</v>
      </c>
      <c r="E22" s="9">
        <f t="shared" si="7"/>
        <v>0.49234863606121093</v>
      </c>
      <c r="F22" s="10">
        <v>31</v>
      </c>
      <c r="G22" s="16">
        <v>6</v>
      </c>
      <c r="H22" s="4">
        <f t="shared" si="5"/>
        <v>43</v>
      </c>
      <c r="I22" s="9">
        <f t="shared" si="3"/>
        <v>0.53296975706494798</v>
      </c>
      <c r="J22" s="10">
        <v>35</v>
      </c>
      <c r="K22" s="16">
        <v>8</v>
      </c>
    </row>
    <row r="23" spans="2:11" ht="21" customHeight="1" x14ac:dyDescent="0.2">
      <c r="B23" s="12" t="s">
        <v>22</v>
      </c>
      <c r="C23" s="12"/>
      <c r="D23" s="4">
        <f t="shared" si="1"/>
        <v>82</v>
      </c>
      <c r="E23" s="9">
        <f t="shared" si="7"/>
        <v>1.0911510312707917</v>
      </c>
      <c r="F23" s="10">
        <v>34</v>
      </c>
      <c r="G23" s="16">
        <v>48</v>
      </c>
      <c r="H23" s="4">
        <f t="shared" si="5"/>
        <v>96</v>
      </c>
      <c r="I23" s="9">
        <f t="shared" si="3"/>
        <v>1.1898859692612791</v>
      </c>
      <c r="J23" s="10">
        <v>39</v>
      </c>
      <c r="K23" s="16">
        <v>57</v>
      </c>
    </row>
    <row r="24" spans="2:11" ht="21" customHeight="1" x14ac:dyDescent="0.2">
      <c r="B24" s="2" t="s">
        <v>23</v>
      </c>
      <c r="C24" s="2"/>
      <c r="D24" s="4">
        <f t="shared" si="1"/>
        <v>17</v>
      </c>
      <c r="E24" s="9">
        <f t="shared" si="7"/>
        <v>0.22621423819028608</v>
      </c>
      <c r="F24" s="10">
        <v>13</v>
      </c>
      <c r="G24" s="16">
        <v>4</v>
      </c>
      <c r="H24" s="4">
        <f t="shared" si="5"/>
        <v>22</v>
      </c>
      <c r="I24" s="9">
        <f>H24/$H$9*100</f>
        <v>0.27268220128904314</v>
      </c>
      <c r="J24" s="10">
        <v>17</v>
      </c>
      <c r="K24" s="16">
        <v>5</v>
      </c>
    </row>
    <row r="25" spans="2:11" ht="21" customHeight="1" x14ac:dyDescent="0.2">
      <c r="B25" s="2" t="s">
        <v>80</v>
      </c>
      <c r="C25" s="3"/>
      <c r="D25" s="4" t="s">
        <v>17</v>
      </c>
      <c r="E25" s="9" t="s">
        <v>17</v>
      </c>
      <c r="F25" s="16" t="s">
        <v>17</v>
      </c>
      <c r="G25" s="16" t="s">
        <v>17</v>
      </c>
      <c r="H25" s="4">
        <f t="shared" si="5"/>
        <v>1</v>
      </c>
      <c r="I25" s="9">
        <f>H25/$H$9*100</f>
        <v>1.2394645513138323E-2</v>
      </c>
      <c r="J25" s="11">
        <v>1</v>
      </c>
      <c r="K25" s="16" t="s">
        <v>17</v>
      </c>
    </row>
    <row r="26" spans="2:11" ht="21" customHeight="1" x14ac:dyDescent="0.2">
      <c r="B26" s="3" t="s">
        <v>24</v>
      </c>
      <c r="C26" s="3"/>
      <c r="D26" s="4">
        <f t="shared" si="1"/>
        <v>27</v>
      </c>
      <c r="E26" s="9">
        <f t="shared" si="7"/>
        <v>0.3592814371257485</v>
      </c>
      <c r="F26" s="13">
        <v>8</v>
      </c>
      <c r="G26" s="16">
        <v>19</v>
      </c>
      <c r="H26" s="4">
        <f t="shared" si="5"/>
        <v>28</v>
      </c>
      <c r="I26" s="9">
        <f>H26/$H$9*100</f>
        <v>0.34705007436787305</v>
      </c>
      <c r="J26" s="13">
        <v>8</v>
      </c>
      <c r="K26" s="16">
        <v>20</v>
      </c>
    </row>
    <row r="27" spans="2:11" ht="21" customHeight="1" x14ac:dyDescent="0.2">
      <c r="B27" s="12" t="s">
        <v>25</v>
      </c>
      <c r="C27" s="12"/>
      <c r="D27" s="4">
        <f t="shared" si="1"/>
        <v>45</v>
      </c>
      <c r="E27" s="9">
        <f t="shared" si="7"/>
        <v>0.5988023952095809</v>
      </c>
      <c r="F27" s="10">
        <v>38</v>
      </c>
      <c r="G27" s="11">
        <v>7</v>
      </c>
      <c r="H27" s="4">
        <f t="shared" si="5"/>
        <v>54</v>
      </c>
      <c r="I27" s="9">
        <f t="shared" si="3"/>
        <v>0.66931085770946952</v>
      </c>
      <c r="J27" s="10">
        <v>46</v>
      </c>
      <c r="K27" s="11">
        <v>8</v>
      </c>
    </row>
    <row r="28" spans="2:11" ht="21" customHeight="1" x14ac:dyDescent="0.2">
      <c r="B28" s="1" t="s">
        <v>26</v>
      </c>
      <c r="D28" s="4">
        <f t="shared" si="1"/>
        <v>5</v>
      </c>
      <c r="E28" s="9">
        <f t="shared" si="7"/>
        <v>6.65335994677312E-2</v>
      </c>
      <c r="F28" s="10">
        <v>3</v>
      </c>
      <c r="G28" s="16">
        <v>2</v>
      </c>
      <c r="H28" s="4">
        <f t="shared" si="5"/>
        <v>6</v>
      </c>
      <c r="I28" s="9">
        <f t="shared" si="3"/>
        <v>7.4367873078829944E-2</v>
      </c>
      <c r="J28" s="10">
        <v>3</v>
      </c>
      <c r="K28" s="16">
        <v>3</v>
      </c>
    </row>
    <row r="29" spans="2:11" ht="21" customHeight="1" x14ac:dyDescent="0.2">
      <c r="B29" s="1" t="s">
        <v>27</v>
      </c>
      <c r="D29" s="4">
        <f t="shared" si="1"/>
        <v>34</v>
      </c>
      <c r="E29" s="9">
        <f t="shared" si="7"/>
        <v>0.45242847638057215</v>
      </c>
      <c r="F29" s="10">
        <v>19</v>
      </c>
      <c r="G29" s="11">
        <v>15</v>
      </c>
      <c r="H29" s="4">
        <f t="shared" si="5"/>
        <v>41</v>
      </c>
      <c r="I29" s="9">
        <f t="shared" si="3"/>
        <v>0.50818046603867129</v>
      </c>
      <c r="J29" s="10">
        <v>21</v>
      </c>
      <c r="K29" s="11">
        <v>20</v>
      </c>
    </row>
    <row r="30" spans="2:11" ht="21" customHeight="1" x14ac:dyDescent="0.2">
      <c r="B30" s="1" t="s">
        <v>28</v>
      </c>
      <c r="D30" s="4">
        <f t="shared" si="1"/>
        <v>22</v>
      </c>
      <c r="E30" s="9">
        <f t="shared" si="7"/>
        <v>0.29274783765801732</v>
      </c>
      <c r="F30" s="10">
        <v>13</v>
      </c>
      <c r="G30" s="11">
        <v>9</v>
      </c>
      <c r="H30" s="4">
        <f t="shared" si="5"/>
        <v>27</v>
      </c>
      <c r="I30" s="9">
        <f t="shared" si="3"/>
        <v>0.33465542885473476</v>
      </c>
      <c r="J30" s="10">
        <v>17</v>
      </c>
      <c r="K30" s="11">
        <v>10</v>
      </c>
    </row>
    <row r="31" spans="2:11" ht="21" customHeight="1" x14ac:dyDescent="0.2">
      <c r="B31" s="1" t="s">
        <v>29</v>
      </c>
      <c r="D31" s="4">
        <f t="shared" si="1"/>
        <v>28</v>
      </c>
      <c r="E31" s="9">
        <f t="shared" si="7"/>
        <v>0.37258815701929476</v>
      </c>
      <c r="F31" s="10">
        <v>18</v>
      </c>
      <c r="G31" s="11">
        <v>10</v>
      </c>
      <c r="H31" s="4">
        <f t="shared" si="5"/>
        <v>25</v>
      </c>
      <c r="I31" s="9">
        <f t="shared" si="3"/>
        <v>0.30986613782845812</v>
      </c>
      <c r="J31" s="10">
        <v>18</v>
      </c>
      <c r="K31" s="11">
        <v>7</v>
      </c>
    </row>
    <row r="32" spans="2:11" ht="22.5" customHeight="1" x14ac:dyDescent="0.2">
      <c r="B32" s="1" t="s">
        <v>30</v>
      </c>
      <c r="D32" s="4">
        <f>SUM(D33:D41)</f>
        <v>321</v>
      </c>
      <c r="E32" s="8">
        <f>SUM(E33:E41)</f>
        <v>4.2714570858283434</v>
      </c>
      <c r="F32" s="4">
        <f t="shared" ref="F32:I32" si="8">SUM(F33:F41)</f>
        <v>166</v>
      </c>
      <c r="G32" s="4">
        <f t="shared" si="8"/>
        <v>155</v>
      </c>
      <c r="H32" s="4">
        <f>SUM(H33:H41)</f>
        <v>387</v>
      </c>
      <c r="I32" s="8">
        <f t="shared" si="8"/>
        <v>4.7967278135845319</v>
      </c>
      <c r="J32" s="4">
        <f>SUM(J33:J41)</f>
        <v>208</v>
      </c>
      <c r="K32" s="4">
        <f>SUM(K33:K41)</f>
        <v>179</v>
      </c>
    </row>
    <row r="33" spans="1:11" ht="18.600000000000001" customHeight="1" x14ac:dyDescent="0.2">
      <c r="C33" s="1" t="s">
        <v>31</v>
      </c>
      <c r="D33" s="4">
        <f t="shared" si="1"/>
        <v>52</v>
      </c>
      <c r="E33" s="9">
        <f t="shared" si="6"/>
        <v>0.69194943446440449</v>
      </c>
      <c r="F33" s="10">
        <v>20</v>
      </c>
      <c r="G33" s="11">
        <v>32</v>
      </c>
      <c r="H33" s="4">
        <f t="shared" si="5"/>
        <v>55</v>
      </c>
      <c r="I33" s="9">
        <f t="shared" si="3"/>
        <v>0.68170550322260781</v>
      </c>
      <c r="J33" s="10">
        <v>21</v>
      </c>
      <c r="K33" s="11">
        <v>34</v>
      </c>
    </row>
    <row r="34" spans="1:11" ht="18.600000000000001" customHeight="1" x14ac:dyDescent="0.2">
      <c r="C34" s="1" t="s">
        <v>32</v>
      </c>
      <c r="D34" s="4">
        <f t="shared" si="1"/>
        <v>45</v>
      </c>
      <c r="E34" s="9">
        <f t="shared" ref="E34:E39" si="9">D34/$D$9*100</f>
        <v>0.5988023952095809</v>
      </c>
      <c r="F34" s="10">
        <v>9</v>
      </c>
      <c r="G34" s="11">
        <v>36</v>
      </c>
      <c r="H34" s="4">
        <f t="shared" si="5"/>
        <v>52</v>
      </c>
      <c r="I34" s="9">
        <f t="shared" si="3"/>
        <v>0.64452156668319294</v>
      </c>
      <c r="J34" s="10">
        <v>12</v>
      </c>
      <c r="K34" s="11">
        <v>40</v>
      </c>
    </row>
    <row r="35" spans="1:11" ht="18.600000000000001" customHeight="1" x14ac:dyDescent="0.2">
      <c r="C35" s="1" t="s">
        <v>33</v>
      </c>
      <c r="D35" s="4">
        <f t="shared" si="1"/>
        <v>3</v>
      </c>
      <c r="E35" s="9">
        <f t="shared" si="9"/>
        <v>3.9920159680638723E-2</v>
      </c>
      <c r="F35" s="17">
        <v>3</v>
      </c>
      <c r="G35" s="16" t="s">
        <v>17</v>
      </c>
      <c r="H35" s="4">
        <f t="shared" si="5"/>
        <v>2</v>
      </c>
      <c r="I35" s="9">
        <f t="shared" si="3"/>
        <v>2.4789291026276646E-2</v>
      </c>
      <c r="J35" s="17">
        <v>2</v>
      </c>
      <c r="K35" s="16" t="s">
        <v>17</v>
      </c>
    </row>
    <row r="36" spans="1:11" ht="18.600000000000001" customHeight="1" x14ac:dyDescent="0.2">
      <c r="C36" s="1" t="s">
        <v>34</v>
      </c>
      <c r="D36" s="4">
        <f t="shared" si="1"/>
        <v>178</v>
      </c>
      <c r="E36" s="9">
        <f t="shared" si="9"/>
        <v>2.3685961410512308</v>
      </c>
      <c r="F36" s="10">
        <v>116</v>
      </c>
      <c r="G36" s="16">
        <v>62</v>
      </c>
      <c r="H36" s="4">
        <f t="shared" si="5"/>
        <v>205</v>
      </c>
      <c r="I36" s="9">
        <f t="shared" si="3"/>
        <v>2.5409023301933562</v>
      </c>
      <c r="J36" s="10">
        <v>137</v>
      </c>
      <c r="K36" s="16">
        <v>68</v>
      </c>
    </row>
    <row r="37" spans="1:11" ht="18.600000000000001" customHeight="1" x14ac:dyDescent="0.2">
      <c r="C37" s="1" t="s">
        <v>35</v>
      </c>
      <c r="D37" s="4">
        <f t="shared" si="1"/>
        <v>1</v>
      </c>
      <c r="E37" s="9">
        <f t="shared" si="9"/>
        <v>1.330671989354624E-2</v>
      </c>
      <c r="F37" s="10">
        <v>1</v>
      </c>
      <c r="G37" s="16" t="s">
        <v>17</v>
      </c>
      <c r="H37" s="4">
        <f t="shared" si="5"/>
        <v>4</v>
      </c>
      <c r="I37" s="9">
        <f t="shared" si="3"/>
        <v>4.9578582052553291E-2</v>
      </c>
      <c r="J37" s="10">
        <v>3</v>
      </c>
      <c r="K37" s="16">
        <v>1</v>
      </c>
    </row>
    <row r="38" spans="1:11" ht="18.600000000000001" customHeight="1" x14ac:dyDescent="0.2">
      <c r="C38" s="1" t="s">
        <v>36</v>
      </c>
      <c r="D38" s="4">
        <f t="shared" si="1"/>
        <v>20</v>
      </c>
      <c r="E38" s="9">
        <f t="shared" si="9"/>
        <v>0.2661343978709248</v>
      </c>
      <c r="F38" s="10">
        <v>8</v>
      </c>
      <c r="G38" s="11">
        <v>12</v>
      </c>
      <c r="H38" s="4">
        <f t="shared" si="5"/>
        <v>34</v>
      </c>
      <c r="I38" s="9">
        <f t="shared" si="3"/>
        <v>0.42141794744670302</v>
      </c>
      <c r="J38" s="10">
        <v>12</v>
      </c>
      <c r="K38" s="11">
        <v>22</v>
      </c>
    </row>
    <row r="39" spans="1:11" ht="18.600000000000001" customHeight="1" x14ac:dyDescent="0.2">
      <c r="C39" s="1" t="s">
        <v>37</v>
      </c>
      <c r="D39" s="4">
        <f t="shared" si="1"/>
        <v>1</v>
      </c>
      <c r="E39" s="9">
        <f t="shared" si="9"/>
        <v>1.330671989354624E-2</v>
      </c>
      <c r="F39" s="16" t="s">
        <v>17</v>
      </c>
      <c r="G39" s="11">
        <v>1</v>
      </c>
      <c r="H39" s="4" t="s">
        <v>17</v>
      </c>
      <c r="I39" s="9" t="s">
        <v>17</v>
      </c>
      <c r="J39" s="16" t="s">
        <v>17</v>
      </c>
      <c r="K39" s="16" t="s">
        <v>17</v>
      </c>
    </row>
    <row r="40" spans="1:11" ht="18.600000000000001" customHeight="1" x14ac:dyDescent="0.2">
      <c r="C40" s="1" t="s">
        <v>38</v>
      </c>
      <c r="D40" s="4">
        <f t="shared" si="1"/>
        <v>1</v>
      </c>
      <c r="E40" s="9">
        <f t="shared" ref="E40:E47" si="10">D40/$D$9*100</f>
        <v>1.330671989354624E-2</v>
      </c>
      <c r="F40" s="16">
        <v>1</v>
      </c>
      <c r="G40" s="13" t="s">
        <v>17</v>
      </c>
      <c r="H40" s="4">
        <f t="shared" si="5"/>
        <v>1</v>
      </c>
      <c r="I40" s="9">
        <f t="shared" si="3"/>
        <v>1.2394645513138323E-2</v>
      </c>
      <c r="J40" s="16">
        <v>1</v>
      </c>
      <c r="K40" s="13" t="s">
        <v>17</v>
      </c>
    </row>
    <row r="41" spans="1:11" ht="18.600000000000001" customHeight="1" x14ac:dyDescent="0.2">
      <c r="C41" s="1" t="s">
        <v>39</v>
      </c>
      <c r="D41" s="4">
        <f t="shared" si="1"/>
        <v>20</v>
      </c>
      <c r="E41" s="9">
        <f t="shared" si="10"/>
        <v>0.2661343978709248</v>
      </c>
      <c r="F41" s="10">
        <v>8</v>
      </c>
      <c r="G41" s="16">
        <v>12</v>
      </c>
      <c r="H41" s="4">
        <f>SUM(J41:K41)</f>
        <v>34</v>
      </c>
      <c r="I41" s="9">
        <f t="shared" si="3"/>
        <v>0.42141794744670302</v>
      </c>
      <c r="J41" s="10">
        <v>20</v>
      </c>
      <c r="K41" s="16">
        <v>14</v>
      </c>
    </row>
    <row r="42" spans="1:11" ht="21" customHeight="1" x14ac:dyDescent="0.2">
      <c r="B42" s="1" t="s">
        <v>40</v>
      </c>
      <c r="D42" s="4">
        <f t="shared" si="1"/>
        <v>3</v>
      </c>
      <c r="E42" s="9">
        <f t="shared" si="10"/>
        <v>3.9920159680638723E-2</v>
      </c>
      <c r="F42" s="10">
        <v>2</v>
      </c>
      <c r="G42" s="13">
        <v>1</v>
      </c>
      <c r="H42" s="4">
        <f t="shared" si="5"/>
        <v>2</v>
      </c>
      <c r="I42" s="9">
        <f t="shared" si="3"/>
        <v>2.4789291026276646E-2</v>
      </c>
      <c r="J42" s="10">
        <v>1</v>
      </c>
      <c r="K42" s="13">
        <v>1</v>
      </c>
    </row>
    <row r="43" spans="1:11" ht="21" customHeight="1" x14ac:dyDescent="0.2">
      <c r="B43" s="1" t="s">
        <v>41</v>
      </c>
      <c r="D43" s="4">
        <f t="shared" si="1"/>
        <v>32</v>
      </c>
      <c r="E43" s="9">
        <f t="shared" si="10"/>
        <v>0.42581503659347969</v>
      </c>
      <c r="F43" s="10">
        <v>22</v>
      </c>
      <c r="G43" s="11">
        <v>10</v>
      </c>
      <c r="H43" s="4">
        <f t="shared" si="5"/>
        <v>36</v>
      </c>
      <c r="I43" s="9">
        <f t="shared" si="3"/>
        <v>0.44620723847297966</v>
      </c>
      <c r="J43" s="10">
        <v>24</v>
      </c>
      <c r="K43" s="11">
        <v>12</v>
      </c>
    </row>
    <row r="44" spans="1:11" ht="21" customHeight="1" x14ac:dyDescent="0.2">
      <c r="B44" s="1" t="s">
        <v>42</v>
      </c>
      <c r="D44" s="4">
        <f t="shared" si="1"/>
        <v>35</v>
      </c>
      <c r="E44" s="9">
        <f t="shared" si="10"/>
        <v>0.46573519627411841</v>
      </c>
      <c r="F44" s="10">
        <v>24</v>
      </c>
      <c r="G44" s="11">
        <v>11</v>
      </c>
      <c r="H44" s="4">
        <f t="shared" si="5"/>
        <v>44</v>
      </c>
      <c r="I44" s="9">
        <f t="shared" si="3"/>
        <v>0.54536440257808627</v>
      </c>
      <c r="J44" s="10">
        <v>30</v>
      </c>
      <c r="K44" s="11">
        <v>14</v>
      </c>
    </row>
    <row r="45" spans="1:11" ht="21" customHeight="1" x14ac:dyDescent="0.2">
      <c r="B45" s="1" t="s">
        <v>43</v>
      </c>
      <c r="D45" s="4">
        <f t="shared" si="1"/>
        <v>53</v>
      </c>
      <c r="E45" s="9">
        <f t="shared" si="10"/>
        <v>0.70525615435795075</v>
      </c>
      <c r="F45" s="10">
        <v>48</v>
      </c>
      <c r="G45" s="18">
        <v>5</v>
      </c>
      <c r="H45" s="4">
        <f t="shared" si="5"/>
        <v>57</v>
      </c>
      <c r="I45" s="9">
        <f t="shared" si="3"/>
        <v>0.70649479424888451</v>
      </c>
      <c r="J45" s="10">
        <v>52</v>
      </c>
      <c r="K45" s="18">
        <v>5</v>
      </c>
    </row>
    <row r="46" spans="1:11" ht="18.75" customHeight="1" x14ac:dyDescent="0.2">
      <c r="A46" s="42" t="s">
        <v>45</v>
      </c>
      <c r="B46" s="42"/>
      <c r="C46" s="43"/>
      <c r="D46" s="4"/>
      <c r="E46" s="9"/>
      <c r="F46" s="10"/>
      <c r="G46" s="18"/>
      <c r="H46" s="4"/>
      <c r="I46" s="9"/>
      <c r="J46" s="10"/>
      <c r="K46" s="18"/>
    </row>
    <row r="47" spans="1:11" ht="20.100000000000001" customHeight="1" x14ac:dyDescent="0.2">
      <c r="B47" s="1" t="s">
        <v>44</v>
      </c>
      <c r="D47" s="4">
        <f t="shared" si="1"/>
        <v>4</v>
      </c>
      <c r="E47" s="9">
        <f t="shared" si="10"/>
        <v>5.3226879574184961E-2</v>
      </c>
      <c r="F47" s="17">
        <v>2</v>
      </c>
      <c r="G47" s="16">
        <v>2</v>
      </c>
      <c r="H47" s="4">
        <f t="shared" si="5"/>
        <v>8</v>
      </c>
      <c r="I47" s="9">
        <f t="shared" si="3"/>
        <v>9.9157164105106582E-2</v>
      </c>
      <c r="J47" s="17">
        <v>5</v>
      </c>
      <c r="K47" s="16">
        <v>3</v>
      </c>
    </row>
    <row r="48" spans="1:11" ht="20.100000000000001" customHeight="1" x14ac:dyDescent="0.2">
      <c r="B48" s="19" t="s">
        <v>46</v>
      </c>
      <c r="C48" s="20"/>
      <c r="D48" s="4">
        <f t="shared" si="1"/>
        <v>15</v>
      </c>
      <c r="E48" s="9">
        <f>D48/$D$9*100</f>
        <v>0.19960079840319359</v>
      </c>
      <c r="F48" s="17">
        <v>13</v>
      </c>
      <c r="G48" s="16">
        <v>2</v>
      </c>
      <c r="H48" s="4">
        <f t="shared" si="5"/>
        <v>18</v>
      </c>
      <c r="I48" s="9">
        <f>H48/$H$9*100</f>
        <v>0.22310361923648983</v>
      </c>
      <c r="J48" s="17">
        <v>13</v>
      </c>
      <c r="K48" s="16">
        <v>5</v>
      </c>
    </row>
    <row r="49" spans="2:11" ht="20.100000000000001" customHeight="1" x14ac:dyDescent="0.2">
      <c r="B49" s="21" t="s">
        <v>47</v>
      </c>
      <c r="D49" s="4">
        <f t="shared" si="1"/>
        <v>12</v>
      </c>
      <c r="E49" s="9">
        <f>D49/$D$9*100</f>
        <v>0.15968063872255489</v>
      </c>
      <c r="F49" s="17">
        <v>2</v>
      </c>
      <c r="G49" s="16">
        <v>10</v>
      </c>
      <c r="H49" s="4">
        <f t="shared" si="5"/>
        <v>11</v>
      </c>
      <c r="I49" s="9">
        <f t="shared" si="3"/>
        <v>0.13634110064452157</v>
      </c>
      <c r="J49" s="17">
        <v>2</v>
      </c>
      <c r="K49" s="16">
        <v>9</v>
      </c>
    </row>
    <row r="50" spans="2:11" ht="21.6" customHeight="1" x14ac:dyDescent="0.2">
      <c r="B50" s="1" t="s">
        <v>48</v>
      </c>
      <c r="D50" s="4">
        <f t="shared" si="1"/>
        <v>410</v>
      </c>
      <c r="E50" s="9">
        <f t="shared" si="6"/>
        <v>5.455755156353959</v>
      </c>
      <c r="F50" s="10">
        <v>250</v>
      </c>
      <c r="G50" s="18">
        <v>160</v>
      </c>
      <c r="H50" s="4">
        <f t="shared" si="5"/>
        <v>485</v>
      </c>
      <c r="I50" s="9">
        <f t="shared" si="3"/>
        <v>6.0114030738720876</v>
      </c>
      <c r="J50" s="10">
        <v>293</v>
      </c>
      <c r="K50" s="18">
        <v>192</v>
      </c>
    </row>
    <row r="51" spans="2:11" ht="21.6" customHeight="1" x14ac:dyDescent="0.2">
      <c r="B51" s="1" t="s">
        <v>49</v>
      </c>
      <c r="D51" s="4">
        <f t="shared" si="1"/>
        <v>1</v>
      </c>
      <c r="E51" s="9">
        <f t="shared" si="6"/>
        <v>1.330671989354624E-2</v>
      </c>
      <c r="F51" s="16">
        <v>1</v>
      </c>
      <c r="G51" s="16" t="s">
        <v>17</v>
      </c>
      <c r="H51" s="4">
        <f t="shared" si="5"/>
        <v>3</v>
      </c>
      <c r="I51" s="9">
        <f t="shared" si="3"/>
        <v>3.7183936539414972E-2</v>
      </c>
      <c r="J51" s="16">
        <v>3</v>
      </c>
      <c r="K51" s="16" t="s">
        <v>17</v>
      </c>
    </row>
    <row r="52" spans="2:11" ht="21.6" customHeight="1" x14ac:dyDescent="0.2">
      <c r="B52" s="1" t="s">
        <v>50</v>
      </c>
      <c r="D52" s="4">
        <f t="shared" si="1"/>
        <v>95</v>
      </c>
      <c r="E52" s="9">
        <f t="shared" si="6"/>
        <v>1.2641383898868928</v>
      </c>
      <c r="F52" s="10">
        <v>57</v>
      </c>
      <c r="G52" s="11">
        <v>38</v>
      </c>
      <c r="H52" s="4">
        <f t="shared" si="5"/>
        <v>97</v>
      </c>
      <c r="I52" s="9">
        <f t="shared" si="3"/>
        <v>1.2022806147744176</v>
      </c>
      <c r="J52" s="10">
        <v>58</v>
      </c>
      <c r="K52" s="11">
        <v>39</v>
      </c>
    </row>
    <row r="53" spans="2:11" ht="21.6" customHeight="1" x14ac:dyDescent="0.2">
      <c r="B53" s="1" t="s">
        <v>51</v>
      </c>
      <c r="D53" s="4">
        <f t="shared" si="1"/>
        <v>27</v>
      </c>
      <c r="E53" s="9">
        <f t="shared" si="6"/>
        <v>0.3592814371257485</v>
      </c>
      <c r="F53" s="10">
        <v>21</v>
      </c>
      <c r="G53" s="16">
        <v>6</v>
      </c>
      <c r="H53" s="4">
        <f t="shared" si="5"/>
        <v>28</v>
      </c>
      <c r="I53" s="9">
        <f t="shared" si="3"/>
        <v>0.34705007436787305</v>
      </c>
      <c r="J53" s="10">
        <v>21</v>
      </c>
      <c r="K53" s="16">
        <v>7</v>
      </c>
    </row>
    <row r="54" spans="2:11" ht="21.6" customHeight="1" x14ac:dyDescent="0.2">
      <c r="B54" s="1" t="s">
        <v>52</v>
      </c>
      <c r="D54" s="4">
        <f t="shared" si="1"/>
        <v>180</v>
      </c>
      <c r="E54" s="9">
        <f t="shared" si="6"/>
        <v>2.3952095808383236</v>
      </c>
      <c r="F54" s="10">
        <v>161</v>
      </c>
      <c r="G54" s="11">
        <v>19</v>
      </c>
      <c r="H54" s="4">
        <f t="shared" si="5"/>
        <v>203</v>
      </c>
      <c r="I54" s="9">
        <f t="shared" si="3"/>
        <v>2.5161130391670796</v>
      </c>
      <c r="J54" s="10">
        <v>181</v>
      </c>
      <c r="K54" s="11">
        <v>22</v>
      </c>
    </row>
    <row r="55" spans="2:11" ht="21.6" customHeight="1" x14ac:dyDescent="0.2">
      <c r="B55" s="1" t="s">
        <v>53</v>
      </c>
      <c r="D55" s="4">
        <f t="shared" si="1"/>
        <v>64</v>
      </c>
      <c r="E55" s="9">
        <f t="shared" si="6"/>
        <v>0.85163007318695938</v>
      </c>
      <c r="F55" s="10">
        <v>38</v>
      </c>
      <c r="G55" s="11">
        <v>26</v>
      </c>
      <c r="H55" s="4">
        <f t="shared" si="5"/>
        <v>74</v>
      </c>
      <c r="I55" s="9">
        <f t="shared" si="3"/>
        <v>0.91720376797223591</v>
      </c>
      <c r="J55" s="10">
        <v>44</v>
      </c>
      <c r="K55" s="11">
        <v>30</v>
      </c>
    </row>
    <row r="56" spans="2:11" ht="18" customHeight="1" x14ac:dyDescent="0.2">
      <c r="B56" s="1" t="s">
        <v>54</v>
      </c>
      <c r="D56" s="4">
        <f t="shared" ref="D56:I56" si="11">SUM(D57:D85)</f>
        <v>651</v>
      </c>
      <c r="E56" s="8">
        <f t="shared" si="11"/>
        <v>8.6626746506986034</v>
      </c>
      <c r="F56" s="4">
        <f t="shared" si="11"/>
        <v>310</v>
      </c>
      <c r="G56" s="4">
        <f t="shared" si="11"/>
        <v>341</v>
      </c>
      <c r="H56" s="4">
        <f>SUM(H57:H85)</f>
        <v>636</v>
      </c>
      <c r="I56" s="8">
        <f t="shared" si="11"/>
        <v>7.8829945463559739</v>
      </c>
      <c r="J56" s="4">
        <f>SUM(J57:J85)</f>
        <v>304</v>
      </c>
      <c r="K56" s="4">
        <f>SUM(K57:K85)</f>
        <v>332</v>
      </c>
    </row>
    <row r="57" spans="2:11" ht="18.600000000000001" customHeight="1" x14ac:dyDescent="0.2">
      <c r="C57" s="1" t="s">
        <v>10</v>
      </c>
      <c r="D57" s="4">
        <f t="shared" si="1"/>
        <v>8</v>
      </c>
      <c r="E57" s="9">
        <f t="shared" si="6"/>
        <v>0.10645375914836992</v>
      </c>
      <c r="F57" s="10">
        <v>2</v>
      </c>
      <c r="G57" s="11">
        <v>6</v>
      </c>
      <c r="H57" s="4">
        <f t="shared" si="5"/>
        <v>9</v>
      </c>
      <c r="I57" s="9">
        <f t="shared" ref="I57:I97" si="12">H57/$H$9*100</f>
        <v>0.11155180961824492</v>
      </c>
      <c r="J57" s="10">
        <v>2</v>
      </c>
      <c r="K57" s="11">
        <v>7</v>
      </c>
    </row>
    <row r="58" spans="2:11" ht="18.600000000000001" customHeight="1" x14ac:dyDescent="0.2">
      <c r="C58" s="1" t="s">
        <v>11</v>
      </c>
      <c r="D58" s="4">
        <f t="shared" si="1"/>
        <v>3</v>
      </c>
      <c r="E58" s="9">
        <f t="shared" si="6"/>
        <v>3.9920159680638723E-2</v>
      </c>
      <c r="F58" s="17" t="s">
        <v>17</v>
      </c>
      <c r="G58" s="16">
        <v>3</v>
      </c>
      <c r="H58" s="4">
        <f t="shared" si="5"/>
        <v>2</v>
      </c>
      <c r="I58" s="9">
        <f t="shared" si="12"/>
        <v>2.4789291026276646E-2</v>
      </c>
      <c r="J58" s="17" t="s">
        <v>17</v>
      </c>
      <c r="K58" s="16">
        <v>2</v>
      </c>
    </row>
    <row r="59" spans="2:11" ht="18.600000000000001" customHeight="1" x14ac:dyDescent="0.2">
      <c r="C59" s="1" t="s">
        <v>12</v>
      </c>
      <c r="D59" s="4">
        <f t="shared" si="1"/>
        <v>21</v>
      </c>
      <c r="E59" s="9">
        <f t="shared" si="6"/>
        <v>0.27944111776447106</v>
      </c>
      <c r="F59" s="10">
        <v>9</v>
      </c>
      <c r="G59" s="11">
        <v>12</v>
      </c>
      <c r="H59" s="4">
        <f t="shared" si="5"/>
        <v>17</v>
      </c>
      <c r="I59" s="9">
        <f t="shared" si="12"/>
        <v>0.21070897372335151</v>
      </c>
      <c r="J59" s="17">
        <v>7</v>
      </c>
      <c r="K59" s="11">
        <v>10</v>
      </c>
    </row>
    <row r="60" spans="2:11" ht="18.600000000000001" customHeight="1" x14ac:dyDescent="0.2">
      <c r="C60" s="1" t="s">
        <v>13</v>
      </c>
      <c r="D60" s="4">
        <f t="shared" si="1"/>
        <v>8</v>
      </c>
      <c r="E60" s="9">
        <f t="shared" si="6"/>
        <v>0.10645375914836992</v>
      </c>
      <c r="F60" s="10">
        <v>3</v>
      </c>
      <c r="G60" s="16">
        <v>5</v>
      </c>
      <c r="H60" s="4">
        <f t="shared" si="5"/>
        <v>8</v>
      </c>
      <c r="I60" s="9">
        <f t="shared" si="12"/>
        <v>9.9157164105106582E-2</v>
      </c>
      <c r="J60" s="10">
        <v>4</v>
      </c>
      <c r="K60" s="16">
        <v>4</v>
      </c>
    </row>
    <row r="61" spans="2:11" ht="18.600000000000001" customHeight="1" x14ac:dyDescent="0.2">
      <c r="C61" s="1" t="s">
        <v>55</v>
      </c>
      <c r="D61" s="4">
        <f t="shared" si="1"/>
        <v>3</v>
      </c>
      <c r="E61" s="9">
        <f t="shared" si="6"/>
        <v>3.9920159680638723E-2</v>
      </c>
      <c r="F61" s="22">
        <v>2</v>
      </c>
      <c r="G61" s="23">
        <v>1</v>
      </c>
      <c r="H61" s="4">
        <f t="shared" si="5"/>
        <v>2</v>
      </c>
      <c r="I61" s="9">
        <f t="shared" si="12"/>
        <v>2.4789291026276646E-2</v>
      </c>
      <c r="J61" s="22">
        <v>2</v>
      </c>
      <c r="K61" s="23" t="s">
        <v>17</v>
      </c>
    </row>
    <row r="62" spans="2:11" ht="18.600000000000001" customHeight="1" x14ac:dyDescent="0.2">
      <c r="C62" s="1" t="s">
        <v>56</v>
      </c>
      <c r="D62" s="4">
        <f t="shared" si="1"/>
        <v>14</v>
      </c>
      <c r="E62" s="9">
        <f t="shared" si="6"/>
        <v>0.18629407850964738</v>
      </c>
      <c r="F62" s="10">
        <v>8</v>
      </c>
      <c r="G62" s="11">
        <v>6</v>
      </c>
      <c r="H62" s="4">
        <f t="shared" si="5"/>
        <v>16</v>
      </c>
      <c r="I62" s="9">
        <f t="shared" si="12"/>
        <v>0.19831432821021316</v>
      </c>
      <c r="J62" s="10">
        <v>9</v>
      </c>
      <c r="K62" s="11">
        <v>7</v>
      </c>
    </row>
    <row r="63" spans="2:11" ht="18.600000000000001" customHeight="1" x14ac:dyDescent="0.2">
      <c r="C63" s="1" t="s">
        <v>57</v>
      </c>
      <c r="D63" s="4">
        <f t="shared" si="1"/>
        <v>2</v>
      </c>
      <c r="E63" s="9">
        <f t="shared" si="6"/>
        <v>2.6613439787092481E-2</v>
      </c>
      <c r="F63" s="22">
        <v>2</v>
      </c>
      <c r="G63" s="23" t="s">
        <v>17</v>
      </c>
      <c r="H63" s="4">
        <f t="shared" si="5"/>
        <v>1</v>
      </c>
      <c r="I63" s="9">
        <f t="shared" si="12"/>
        <v>1.2394645513138323E-2</v>
      </c>
      <c r="J63" s="22">
        <v>1</v>
      </c>
      <c r="K63" s="23" t="s">
        <v>17</v>
      </c>
    </row>
    <row r="64" spans="2:11" ht="18.600000000000001" customHeight="1" x14ac:dyDescent="0.2">
      <c r="C64" s="1" t="s">
        <v>22</v>
      </c>
      <c r="D64" s="4">
        <f t="shared" si="1"/>
        <v>3</v>
      </c>
      <c r="E64" s="9">
        <f t="shared" si="6"/>
        <v>3.9920159680638723E-2</v>
      </c>
      <c r="F64" s="10">
        <v>1</v>
      </c>
      <c r="G64" s="16">
        <v>2</v>
      </c>
      <c r="H64" s="4">
        <f t="shared" si="5"/>
        <v>3</v>
      </c>
      <c r="I64" s="9">
        <f t="shared" si="12"/>
        <v>3.7183936539414972E-2</v>
      </c>
      <c r="J64" s="10">
        <v>2</v>
      </c>
      <c r="K64" s="16">
        <v>1</v>
      </c>
    </row>
    <row r="65" spans="3:11" ht="18.600000000000001" customHeight="1" x14ac:dyDescent="0.2">
      <c r="C65" s="1" t="s">
        <v>23</v>
      </c>
      <c r="D65" s="4">
        <f t="shared" si="1"/>
        <v>5</v>
      </c>
      <c r="E65" s="9">
        <f t="shared" si="6"/>
        <v>6.65335994677312E-2</v>
      </c>
      <c r="F65" s="17">
        <v>1</v>
      </c>
      <c r="G65" s="16">
        <v>4</v>
      </c>
      <c r="H65" s="4">
        <f t="shared" si="5"/>
        <v>5</v>
      </c>
      <c r="I65" s="9">
        <f t="shared" si="12"/>
        <v>6.1973227565691624E-2</v>
      </c>
      <c r="J65" s="17">
        <v>1</v>
      </c>
      <c r="K65" s="16">
        <v>4</v>
      </c>
    </row>
    <row r="66" spans="3:11" ht="18.600000000000001" customHeight="1" x14ac:dyDescent="0.2">
      <c r="C66" s="3" t="s">
        <v>25</v>
      </c>
      <c r="D66" s="4">
        <f t="shared" si="1"/>
        <v>9</v>
      </c>
      <c r="E66" s="9">
        <f t="shared" si="6"/>
        <v>0.11976047904191617</v>
      </c>
      <c r="F66" s="10">
        <v>5</v>
      </c>
      <c r="G66" s="16">
        <v>4</v>
      </c>
      <c r="H66" s="4">
        <f t="shared" si="5"/>
        <v>9</v>
      </c>
      <c r="I66" s="9">
        <f t="shared" si="12"/>
        <v>0.11155180961824492</v>
      </c>
      <c r="J66" s="10">
        <v>4</v>
      </c>
      <c r="K66" s="16">
        <v>5</v>
      </c>
    </row>
    <row r="67" spans="3:11" ht="18.600000000000001" customHeight="1" x14ac:dyDescent="0.2">
      <c r="C67" s="1" t="s">
        <v>18</v>
      </c>
      <c r="D67" s="4">
        <f t="shared" si="1"/>
        <v>377</v>
      </c>
      <c r="E67" s="9">
        <f t="shared" si="6"/>
        <v>5.016633399866933</v>
      </c>
      <c r="F67" s="10">
        <v>179</v>
      </c>
      <c r="G67" s="16">
        <v>198</v>
      </c>
      <c r="H67" s="4">
        <f t="shared" si="5"/>
        <v>387</v>
      </c>
      <c r="I67" s="9">
        <f t="shared" si="12"/>
        <v>4.7967278135845319</v>
      </c>
      <c r="J67" s="10">
        <v>176</v>
      </c>
      <c r="K67" s="16">
        <v>211</v>
      </c>
    </row>
    <row r="68" spans="3:11" ht="18.600000000000001" customHeight="1" x14ac:dyDescent="0.2">
      <c r="C68" s="1" t="s">
        <v>28</v>
      </c>
      <c r="D68" s="4">
        <f t="shared" si="1"/>
        <v>9</v>
      </c>
      <c r="E68" s="9">
        <f t="shared" si="6"/>
        <v>0.11976047904191617</v>
      </c>
      <c r="F68" s="10">
        <v>3</v>
      </c>
      <c r="G68" s="16">
        <v>6</v>
      </c>
      <c r="H68" s="4">
        <f t="shared" si="5"/>
        <v>8</v>
      </c>
      <c r="I68" s="9">
        <f t="shared" si="12"/>
        <v>9.9157164105106582E-2</v>
      </c>
      <c r="J68" s="10">
        <v>3</v>
      </c>
      <c r="K68" s="16">
        <v>5</v>
      </c>
    </row>
    <row r="69" spans="3:11" ht="18.600000000000001" customHeight="1" x14ac:dyDescent="0.2">
      <c r="C69" s="1" t="s">
        <v>29</v>
      </c>
      <c r="D69" s="4">
        <f t="shared" si="1"/>
        <v>9</v>
      </c>
      <c r="E69" s="9">
        <f t="shared" si="6"/>
        <v>0.11976047904191617</v>
      </c>
      <c r="F69" s="17">
        <v>2</v>
      </c>
      <c r="G69" s="16">
        <v>7</v>
      </c>
      <c r="H69" s="4">
        <f t="shared" si="5"/>
        <v>7</v>
      </c>
      <c r="I69" s="9">
        <f t="shared" si="12"/>
        <v>8.6762518591968263E-2</v>
      </c>
      <c r="J69" s="17">
        <v>1</v>
      </c>
      <c r="K69" s="16">
        <v>6</v>
      </c>
    </row>
    <row r="70" spans="3:11" ht="18.600000000000001" customHeight="1" x14ac:dyDescent="0.2">
      <c r="C70" s="1" t="s">
        <v>58</v>
      </c>
      <c r="D70" s="4">
        <f t="shared" si="1"/>
        <v>15</v>
      </c>
      <c r="E70" s="9">
        <f t="shared" si="6"/>
        <v>0.19960079840319359</v>
      </c>
      <c r="F70" s="17">
        <v>3</v>
      </c>
      <c r="G70" s="16">
        <v>12</v>
      </c>
      <c r="H70" s="4">
        <f t="shared" si="5"/>
        <v>13</v>
      </c>
      <c r="I70" s="9">
        <f t="shared" si="12"/>
        <v>0.16113039167079823</v>
      </c>
      <c r="J70" s="17">
        <v>2</v>
      </c>
      <c r="K70" s="16">
        <v>11</v>
      </c>
    </row>
    <row r="71" spans="3:11" ht="18.600000000000001" customHeight="1" x14ac:dyDescent="0.2">
      <c r="C71" s="1" t="s">
        <v>41</v>
      </c>
      <c r="D71" s="4">
        <f t="shared" si="1"/>
        <v>4</v>
      </c>
      <c r="E71" s="9">
        <f t="shared" si="6"/>
        <v>5.3226879574184961E-2</v>
      </c>
      <c r="F71" s="16">
        <v>4</v>
      </c>
      <c r="G71" s="16" t="s">
        <v>17</v>
      </c>
      <c r="H71" s="4">
        <f t="shared" si="5"/>
        <v>4</v>
      </c>
      <c r="I71" s="9">
        <f t="shared" si="12"/>
        <v>4.9578582052553291E-2</v>
      </c>
      <c r="J71" s="16">
        <v>4</v>
      </c>
      <c r="K71" s="16" t="s">
        <v>17</v>
      </c>
    </row>
    <row r="72" spans="3:11" ht="18.600000000000001" customHeight="1" x14ac:dyDescent="0.2">
      <c r="C72" s="1" t="s">
        <v>59</v>
      </c>
      <c r="D72" s="4">
        <f t="shared" si="1"/>
        <v>49</v>
      </c>
      <c r="E72" s="9">
        <f t="shared" si="6"/>
        <v>0.65202927478376582</v>
      </c>
      <c r="F72" s="16">
        <v>27</v>
      </c>
      <c r="G72" s="16">
        <v>22</v>
      </c>
      <c r="H72" s="4">
        <f t="shared" si="5"/>
        <v>50</v>
      </c>
      <c r="I72" s="9">
        <f>H72/$H$9*100</f>
        <v>0.61973227565691624</v>
      </c>
      <c r="J72" s="16">
        <v>32</v>
      </c>
      <c r="K72" s="16">
        <v>18</v>
      </c>
    </row>
    <row r="73" spans="3:11" ht="18.600000000000001" customHeight="1" x14ac:dyDescent="0.2">
      <c r="C73" s="1" t="s">
        <v>42</v>
      </c>
      <c r="D73" s="4">
        <f t="shared" si="1"/>
        <v>15</v>
      </c>
      <c r="E73" s="9">
        <f t="shared" si="6"/>
        <v>0.19960079840319359</v>
      </c>
      <c r="F73" s="17">
        <v>8</v>
      </c>
      <c r="G73" s="16">
        <v>7</v>
      </c>
      <c r="H73" s="4">
        <f t="shared" si="5"/>
        <v>13</v>
      </c>
      <c r="I73" s="9">
        <f t="shared" si="12"/>
        <v>0.16113039167079823</v>
      </c>
      <c r="J73" s="17">
        <v>8</v>
      </c>
      <c r="K73" s="16">
        <v>5</v>
      </c>
    </row>
    <row r="74" spans="3:11" ht="18.600000000000001" customHeight="1" x14ac:dyDescent="0.2">
      <c r="C74" s="36" t="s">
        <v>46</v>
      </c>
      <c r="D74" s="4">
        <f t="shared" si="1"/>
        <v>6</v>
      </c>
      <c r="E74" s="9">
        <f t="shared" si="6"/>
        <v>7.9840319361277445E-2</v>
      </c>
      <c r="F74" s="17">
        <v>1</v>
      </c>
      <c r="G74" s="16">
        <v>5</v>
      </c>
      <c r="H74" s="4">
        <f t="shared" si="5"/>
        <v>7</v>
      </c>
      <c r="I74" s="9">
        <f t="shared" si="12"/>
        <v>8.6762518591968263E-2</v>
      </c>
      <c r="J74" s="17">
        <v>2</v>
      </c>
      <c r="K74" s="16">
        <v>5</v>
      </c>
    </row>
    <row r="75" spans="3:11" ht="18.600000000000001" customHeight="1" x14ac:dyDescent="0.2">
      <c r="C75" s="1" t="s">
        <v>50</v>
      </c>
      <c r="D75" s="4">
        <f t="shared" si="1"/>
        <v>4</v>
      </c>
      <c r="E75" s="9">
        <f t="shared" si="6"/>
        <v>5.3226879574184961E-2</v>
      </c>
      <c r="F75" s="17">
        <v>1</v>
      </c>
      <c r="G75" s="16">
        <v>3</v>
      </c>
      <c r="H75" s="4">
        <f t="shared" si="5"/>
        <v>3</v>
      </c>
      <c r="I75" s="9">
        <f t="shared" si="12"/>
        <v>3.7183936539414972E-2</v>
      </c>
      <c r="J75" s="17" t="s">
        <v>17</v>
      </c>
      <c r="K75" s="16">
        <v>3</v>
      </c>
    </row>
    <row r="76" spans="3:11" ht="18.600000000000001" customHeight="1" x14ac:dyDescent="0.2">
      <c r="C76" s="1" t="s">
        <v>60</v>
      </c>
      <c r="D76" s="4">
        <f t="shared" si="1"/>
        <v>6</v>
      </c>
      <c r="E76" s="9">
        <f t="shared" si="6"/>
        <v>7.9840319361277445E-2</v>
      </c>
      <c r="F76" s="17">
        <v>3</v>
      </c>
      <c r="G76" s="16">
        <v>3</v>
      </c>
      <c r="H76" s="4">
        <f t="shared" si="5"/>
        <v>4</v>
      </c>
      <c r="I76" s="9">
        <f t="shared" si="12"/>
        <v>4.9578582052553291E-2</v>
      </c>
      <c r="J76" s="17">
        <v>2</v>
      </c>
      <c r="K76" s="16">
        <v>2</v>
      </c>
    </row>
    <row r="77" spans="3:11" ht="18.600000000000001" customHeight="1" x14ac:dyDescent="0.2">
      <c r="C77" s="1" t="s">
        <v>52</v>
      </c>
      <c r="D77" s="4">
        <f t="shared" ref="D77:D84" si="13">SUM(F77:G77)</f>
        <v>18</v>
      </c>
      <c r="E77" s="9">
        <f t="shared" si="6"/>
        <v>0.23952095808383234</v>
      </c>
      <c r="F77" s="17">
        <v>16</v>
      </c>
      <c r="G77" s="16">
        <v>2</v>
      </c>
      <c r="H77" s="4">
        <f t="shared" si="5"/>
        <v>18</v>
      </c>
      <c r="I77" s="9">
        <f t="shared" si="12"/>
        <v>0.22310361923648983</v>
      </c>
      <c r="J77" s="17">
        <v>16</v>
      </c>
      <c r="K77" s="16">
        <v>2</v>
      </c>
    </row>
    <row r="78" spans="3:11" ht="18.600000000000001" customHeight="1" x14ac:dyDescent="0.2">
      <c r="C78" s="1" t="s">
        <v>53</v>
      </c>
      <c r="D78" s="4">
        <f t="shared" si="13"/>
        <v>11</v>
      </c>
      <c r="E78" s="9">
        <f t="shared" si="6"/>
        <v>0.14637391882900866</v>
      </c>
      <c r="F78" s="17">
        <v>6</v>
      </c>
      <c r="G78" s="16">
        <v>5</v>
      </c>
      <c r="H78" s="4">
        <f t="shared" si="5"/>
        <v>12</v>
      </c>
      <c r="I78" s="9">
        <f t="shared" si="12"/>
        <v>0.14873574615765989</v>
      </c>
      <c r="J78" s="17">
        <v>6</v>
      </c>
      <c r="K78" s="16">
        <v>6</v>
      </c>
    </row>
    <row r="79" spans="3:11" ht="18.600000000000001" customHeight="1" x14ac:dyDescent="0.2">
      <c r="C79" s="1" t="s">
        <v>61</v>
      </c>
      <c r="D79" s="4">
        <f>SUM(F79:G79)</f>
        <v>1</v>
      </c>
      <c r="E79" s="9">
        <f>D79/$D$9*100</f>
        <v>1.330671989354624E-2</v>
      </c>
      <c r="F79" s="16" t="s">
        <v>17</v>
      </c>
      <c r="G79" s="16">
        <v>1</v>
      </c>
      <c r="H79" s="4" t="s">
        <v>17</v>
      </c>
      <c r="I79" s="9" t="s">
        <v>17</v>
      </c>
      <c r="J79" s="16" t="s">
        <v>17</v>
      </c>
      <c r="K79" s="16" t="s">
        <v>17</v>
      </c>
    </row>
    <row r="80" spans="3:11" ht="18.600000000000001" customHeight="1" x14ac:dyDescent="0.2">
      <c r="C80" s="1" t="s">
        <v>62</v>
      </c>
      <c r="D80" s="4">
        <f t="shared" si="13"/>
        <v>11</v>
      </c>
      <c r="E80" s="9">
        <f t="shared" si="6"/>
        <v>0.14637391882900866</v>
      </c>
      <c r="F80" s="16">
        <v>3</v>
      </c>
      <c r="G80" s="16">
        <v>8</v>
      </c>
      <c r="H80" s="4">
        <f t="shared" si="5"/>
        <v>9</v>
      </c>
      <c r="I80" s="9">
        <f t="shared" si="12"/>
        <v>0.11155180961824492</v>
      </c>
      <c r="J80" s="16">
        <v>3</v>
      </c>
      <c r="K80" s="16">
        <v>6</v>
      </c>
    </row>
    <row r="81" spans="1:11" ht="18.600000000000001" customHeight="1" x14ac:dyDescent="0.2">
      <c r="C81" s="1" t="s">
        <v>63</v>
      </c>
      <c r="D81" s="4">
        <f t="shared" si="13"/>
        <v>6</v>
      </c>
      <c r="E81" s="9">
        <f t="shared" si="6"/>
        <v>7.9840319361277445E-2</v>
      </c>
      <c r="F81" s="17">
        <v>2</v>
      </c>
      <c r="G81" s="16">
        <v>4</v>
      </c>
      <c r="H81" s="4">
        <f t="shared" ref="H81:H92" si="14">SUM(J81:K81)</f>
        <v>5</v>
      </c>
      <c r="I81" s="9">
        <f t="shared" si="12"/>
        <v>6.1973227565691624E-2</v>
      </c>
      <c r="J81" s="17">
        <v>2</v>
      </c>
      <c r="K81" s="16">
        <v>3</v>
      </c>
    </row>
    <row r="82" spans="1:11" ht="18.600000000000001" customHeight="1" x14ac:dyDescent="0.2">
      <c r="C82" s="1" t="s">
        <v>64</v>
      </c>
      <c r="D82" s="4">
        <f t="shared" si="13"/>
        <v>2</v>
      </c>
      <c r="E82" s="9">
        <f t="shared" si="6"/>
        <v>2.6613439787092481E-2</v>
      </c>
      <c r="F82" s="17">
        <v>1</v>
      </c>
      <c r="G82" s="16">
        <v>1</v>
      </c>
      <c r="H82" s="4">
        <f t="shared" si="14"/>
        <v>2</v>
      </c>
      <c r="I82" s="9">
        <f t="shared" si="12"/>
        <v>2.4789291026276646E-2</v>
      </c>
      <c r="J82" s="17">
        <v>1</v>
      </c>
      <c r="K82" s="16">
        <v>1</v>
      </c>
    </row>
    <row r="83" spans="1:11" ht="18.600000000000001" customHeight="1" x14ac:dyDescent="0.2">
      <c r="C83" s="1" t="s">
        <v>65</v>
      </c>
      <c r="D83" s="4">
        <f t="shared" si="13"/>
        <v>11</v>
      </c>
      <c r="E83" s="9">
        <f t="shared" ref="E83:E97" si="15">D83/$D$9*100</f>
        <v>0.14637391882900866</v>
      </c>
      <c r="F83" s="17">
        <v>8</v>
      </c>
      <c r="G83" s="23">
        <v>3</v>
      </c>
      <c r="H83" s="4">
        <f t="shared" si="14"/>
        <v>6</v>
      </c>
      <c r="I83" s="9">
        <f t="shared" si="12"/>
        <v>7.4367873078829944E-2</v>
      </c>
      <c r="J83" s="17">
        <v>6</v>
      </c>
      <c r="K83" s="23" t="s">
        <v>17</v>
      </c>
    </row>
    <row r="84" spans="1:11" ht="18.600000000000001" customHeight="1" x14ac:dyDescent="0.2">
      <c r="C84" s="1" t="s">
        <v>66</v>
      </c>
      <c r="D84" s="4">
        <f t="shared" si="13"/>
        <v>20</v>
      </c>
      <c r="E84" s="9">
        <f t="shared" si="15"/>
        <v>0.2661343978709248</v>
      </c>
      <c r="F84" s="17">
        <v>9</v>
      </c>
      <c r="G84" s="24">
        <v>11</v>
      </c>
      <c r="H84" s="4">
        <f t="shared" si="14"/>
        <v>15</v>
      </c>
      <c r="I84" s="9">
        <f t="shared" si="12"/>
        <v>0.18591968269707487</v>
      </c>
      <c r="J84" s="17">
        <v>7</v>
      </c>
      <c r="K84" s="24">
        <v>8</v>
      </c>
    </row>
    <row r="85" spans="1:11" ht="18.600000000000001" customHeight="1" x14ac:dyDescent="0.2">
      <c r="C85" s="1" t="s">
        <v>67</v>
      </c>
      <c r="D85" s="4">
        <f>SUM(F85:G85)</f>
        <v>1</v>
      </c>
      <c r="E85" s="9">
        <f t="shared" si="15"/>
        <v>1.330671989354624E-2</v>
      </c>
      <c r="F85" s="17">
        <v>1</v>
      </c>
      <c r="G85" s="16" t="s">
        <v>17</v>
      </c>
      <c r="H85" s="4">
        <f t="shared" si="14"/>
        <v>1</v>
      </c>
      <c r="I85" s="9">
        <f t="shared" si="12"/>
        <v>1.2394645513138323E-2</v>
      </c>
      <c r="J85" s="17">
        <v>1</v>
      </c>
      <c r="K85" s="16" t="s">
        <v>17</v>
      </c>
    </row>
    <row r="86" spans="1:11" ht="21" customHeight="1" x14ac:dyDescent="0.2">
      <c r="B86" s="1" t="s">
        <v>68</v>
      </c>
      <c r="D86" s="4">
        <f t="shared" ref="D86:D97" si="16">SUM(F86:G86)</f>
        <v>8</v>
      </c>
      <c r="E86" s="9">
        <f t="shared" si="15"/>
        <v>0.10645375914836992</v>
      </c>
      <c r="F86" s="17">
        <v>5</v>
      </c>
      <c r="G86" s="16">
        <v>3</v>
      </c>
      <c r="H86" s="4">
        <f t="shared" si="14"/>
        <v>11</v>
      </c>
      <c r="I86" s="9">
        <f t="shared" si="12"/>
        <v>0.13634110064452157</v>
      </c>
      <c r="J86" s="17">
        <v>9</v>
      </c>
      <c r="K86" s="16">
        <v>2</v>
      </c>
    </row>
    <row r="87" spans="1:11" ht="21" customHeight="1" x14ac:dyDescent="0.2">
      <c r="B87" s="1" t="s">
        <v>62</v>
      </c>
      <c r="D87" s="4">
        <f t="shared" si="16"/>
        <v>147</v>
      </c>
      <c r="E87" s="9">
        <f t="shared" si="15"/>
        <v>1.9560878243512974</v>
      </c>
      <c r="F87" s="17">
        <v>52</v>
      </c>
      <c r="G87" s="16">
        <v>95</v>
      </c>
      <c r="H87" s="4">
        <f t="shared" si="14"/>
        <v>176</v>
      </c>
      <c r="I87" s="9">
        <f t="shared" si="12"/>
        <v>2.1814576103123451</v>
      </c>
      <c r="J87" s="17">
        <v>60</v>
      </c>
      <c r="K87" s="16">
        <v>116</v>
      </c>
    </row>
    <row r="88" spans="1:11" ht="21" customHeight="1" x14ac:dyDescent="0.2">
      <c r="B88" s="1" t="s">
        <v>63</v>
      </c>
      <c r="D88" s="4">
        <f t="shared" si="16"/>
        <v>126</v>
      </c>
      <c r="E88" s="9">
        <f t="shared" si="15"/>
        <v>1.6766467065868262</v>
      </c>
      <c r="F88" s="17">
        <v>80</v>
      </c>
      <c r="G88" s="16">
        <v>46</v>
      </c>
      <c r="H88" s="4">
        <f t="shared" si="14"/>
        <v>130</v>
      </c>
      <c r="I88" s="9">
        <f t="shared" si="12"/>
        <v>1.6113039167079821</v>
      </c>
      <c r="J88" s="17">
        <v>82</v>
      </c>
      <c r="K88" s="16">
        <v>48</v>
      </c>
    </row>
    <row r="89" spans="1:11" ht="21" customHeight="1" x14ac:dyDescent="0.2">
      <c r="B89" s="1" t="s">
        <v>64</v>
      </c>
      <c r="D89" s="4">
        <f t="shared" si="16"/>
        <v>19</v>
      </c>
      <c r="E89" s="9">
        <f t="shared" si="15"/>
        <v>0.2528276779773786</v>
      </c>
      <c r="F89" s="17">
        <v>13</v>
      </c>
      <c r="G89" s="16">
        <v>6</v>
      </c>
      <c r="H89" s="4">
        <f t="shared" si="14"/>
        <v>18</v>
      </c>
      <c r="I89" s="9">
        <f t="shared" si="12"/>
        <v>0.22310361923648983</v>
      </c>
      <c r="J89" s="17">
        <v>13</v>
      </c>
      <c r="K89" s="16">
        <v>5</v>
      </c>
    </row>
    <row r="90" spans="1:11" ht="21" customHeight="1" x14ac:dyDescent="0.2">
      <c r="B90" s="1" t="s">
        <v>69</v>
      </c>
      <c r="D90" s="4">
        <f t="shared" si="16"/>
        <v>19</v>
      </c>
      <c r="E90" s="9">
        <f t="shared" si="15"/>
        <v>0.2528276779773786</v>
      </c>
      <c r="F90" s="17">
        <v>12</v>
      </c>
      <c r="G90" s="16">
        <v>7</v>
      </c>
      <c r="H90" s="4">
        <f t="shared" si="14"/>
        <v>29</v>
      </c>
      <c r="I90" s="9">
        <f t="shared" si="12"/>
        <v>0.3594447198810114</v>
      </c>
      <c r="J90" s="17">
        <v>12</v>
      </c>
      <c r="K90" s="16">
        <v>17</v>
      </c>
    </row>
    <row r="91" spans="1:11" ht="21" customHeight="1" x14ac:dyDescent="0.2">
      <c r="B91" s="1" t="s">
        <v>70</v>
      </c>
      <c r="D91" s="4">
        <f t="shared" si="16"/>
        <v>23</v>
      </c>
      <c r="E91" s="9">
        <f t="shared" si="15"/>
        <v>0.30605455755156358</v>
      </c>
      <c r="F91" s="17">
        <v>15</v>
      </c>
      <c r="G91" s="16">
        <v>8</v>
      </c>
      <c r="H91" s="4">
        <f t="shared" si="14"/>
        <v>28</v>
      </c>
      <c r="I91" s="9">
        <f t="shared" si="12"/>
        <v>0.34705007436787305</v>
      </c>
      <c r="J91" s="17">
        <v>18</v>
      </c>
      <c r="K91" s="16">
        <v>10</v>
      </c>
    </row>
    <row r="92" spans="1:11" ht="21" customHeight="1" x14ac:dyDescent="0.2">
      <c r="B92" s="1" t="s">
        <v>67</v>
      </c>
      <c r="D92" s="4">
        <f t="shared" si="16"/>
        <v>85</v>
      </c>
      <c r="E92" s="9">
        <f t="shared" si="15"/>
        <v>1.1310711909514306</v>
      </c>
      <c r="F92" s="17">
        <v>67</v>
      </c>
      <c r="G92" s="16">
        <v>18</v>
      </c>
      <c r="H92" s="4">
        <f t="shared" si="14"/>
        <v>95</v>
      </c>
      <c r="I92" s="9">
        <f t="shared" si="12"/>
        <v>1.1774913237481408</v>
      </c>
      <c r="J92" s="17">
        <v>76</v>
      </c>
      <c r="K92" s="16">
        <v>19</v>
      </c>
    </row>
    <row r="93" spans="1:11" ht="21" customHeight="1" x14ac:dyDescent="0.2">
      <c r="A93" s="42" t="s">
        <v>71</v>
      </c>
      <c r="B93" s="42"/>
      <c r="C93" s="43"/>
      <c r="D93" s="4">
        <f t="shared" ref="D93:K93" si="17">SUM(D94:D97)</f>
        <v>4262</v>
      </c>
      <c r="E93" s="8">
        <f t="shared" si="17"/>
        <v>56.71324018629408</v>
      </c>
      <c r="F93" s="25">
        <f t="shared" si="17"/>
        <v>1942</v>
      </c>
      <c r="G93" s="25">
        <f t="shared" si="17"/>
        <v>2320</v>
      </c>
      <c r="H93" s="4">
        <f t="shared" si="17"/>
        <v>4407</v>
      </c>
      <c r="I93" s="8">
        <f t="shared" si="17"/>
        <v>54.623202776400596</v>
      </c>
      <c r="J93" s="25">
        <f t="shared" si="17"/>
        <v>1989</v>
      </c>
      <c r="K93" s="26">
        <f t="shared" si="17"/>
        <v>2418</v>
      </c>
    </row>
    <row r="94" spans="1:11" ht="24.95" customHeight="1" x14ac:dyDescent="0.2">
      <c r="B94" s="1" t="s">
        <v>72</v>
      </c>
      <c r="D94" s="4">
        <f t="shared" si="16"/>
        <v>11</v>
      </c>
      <c r="E94" s="9">
        <f>D94/$D$9*100</f>
        <v>0.14637391882900866</v>
      </c>
      <c r="F94" s="27">
        <v>6</v>
      </c>
      <c r="G94" s="16">
        <v>5</v>
      </c>
      <c r="H94" s="4">
        <f>SUM(J94:K94)</f>
        <v>138</v>
      </c>
      <c r="I94" s="9">
        <f>H94/$H$9*100</f>
        <v>1.7104610808130887</v>
      </c>
      <c r="J94" s="27">
        <v>53</v>
      </c>
      <c r="K94" s="16">
        <v>85</v>
      </c>
    </row>
    <row r="95" spans="1:11" ht="24.95" customHeight="1" x14ac:dyDescent="0.2">
      <c r="B95" s="1" t="s">
        <v>73</v>
      </c>
      <c r="D95" s="4">
        <f t="shared" si="16"/>
        <v>3390</v>
      </c>
      <c r="E95" s="9">
        <f t="shared" si="15"/>
        <v>45.109780439121757</v>
      </c>
      <c r="F95" s="17">
        <v>1578</v>
      </c>
      <c r="G95" s="16">
        <v>1812</v>
      </c>
      <c r="H95" s="4">
        <f>SUM(J95:K95)</f>
        <v>3625</v>
      </c>
      <c r="I95" s="9">
        <f>H95/$H$9*100</f>
        <v>44.930589985126424</v>
      </c>
      <c r="J95" s="17">
        <v>1665</v>
      </c>
      <c r="K95" s="16">
        <v>1960</v>
      </c>
    </row>
    <row r="96" spans="1:11" ht="24.95" customHeight="1" x14ac:dyDescent="0.2">
      <c r="B96" s="42" t="s">
        <v>74</v>
      </c>
      <c r="C96" s="43"/>
      <c r="D96" s="4">
        <f t="shared" si="16"/>
        <v>613</v>
      </c>
      <c r="E96" s="9">
        <f t="shared" si="15"/>
        <v>8.1570192947438454</v>
      </c>
      <c r="F96" s="10">
        <v>244</v>
      </c>
      <c r="G96" s="28">
        <v>369</v>
      </c>
      <c r="H96" s="4">
        <f>SUM(J96:K96)</f>
        <v>424</v>
      </c>
      <c r="I96" s="9">
        <f>H96/$H$9*100</f>
        <v>5.2553296975706498</v>
      </c>
      <c r="J96" s="10">
        <v>168</v>
      </c>
      <c r="K96" s="28">
        <v>256</v>
      </c>
    </row>
    <row r="97" spans="1:11" ht="24.95" customHeight="1" x14ac:dyDescent="0.2">
      <c r="B97" s="42" t="s">
        <v>75</v>
      </c>
      <c r="C97" s="43"/>
      <c r="D97" s="4">
        <f t="shared" si="16"/>
        <v>248</v>
      </c>
      <c r="E97" s="9">
        <f t="shared" si="15"/>
        <v>3.3000665335994674</v>
      </c>
      <c r="F97" s="17">
        <v>114</v>
      </c>
      <c r="G97" s="16">
        <v>134</v>
      </c>
      <c r="H97" s="4">
        <f>SUM(J97:K97)</f>
        <v>220</v>
      </c>
      <c r="I97" s="9">
        <f t="shared" si="12"/>
        <v>2.7268220128904312</v>
      </c>
      <c r="J97" s="17">
        <v>103</v>
      </c>
      <c r="K97" s="16">
        <v>117</v>
      </c>
    </row>
    <row r="98" spans="1:11" ht="12.6" customHeight="1" x14ac:dyDescent="0.2">
      <c r="A98" s="29"/>
      <c r="B98" s="29"/>
      <c r="C98" s="29"/>
      <c r="D98" s="30"/>
      <c r="E98" s="31"/>
      <c r="F98" s="32"/>
      <c r="G98" s="33"/>
      <c r="H98" s="30"/>
      <c r="I98" s="31"/>
      <c r="J98" s="32"/>
      <c r="K98" s="33"/>
    </row>
    <row r="99" spans="1:11" s="21" customFormat="1" ht="12.6" customHeight="1" x14ac:dyDescent="0.2"/>
    <row r="100" spans="1:11" ht="17.100000000000001" customHeight="1" x14ac:dyDescent="0.2">
      <c r="A100" s="37" t="s">
        <v>85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2">
      <c r="A101" s="34" t="s">
        <v>84</v>
      </c>
      <c r="B101" s="34"/>
      <c r="C101" s="34"/>
      <c r="D101" s="34"/>
      <c r="E101" s="34"/>
      <c r="F101" s="34"/>
      <c r="G101" s="34"/>
      <c r="H101" s="34"/>
      <c r="I101" s="34"/>
      <c r="J101" s="34"/>
    </row>
    <row r="102" spans="1:11" ht="17.100000000000001" customHeight="1" x14ac:dyDescent="0.2">
      <c r="A102" s="1" t="s">
        <v>76</v>
      </c>
    </row>
    <row r="103" spans="1:11" ht="17.100000000000001" customHeight="1" x14ac:dyDescent="0.2">
      <c r="A103" s="35" t="s">
        <v>77</v>
      </c>
    </row>
    <row r="104" spans="1:11" ht="17.100000000000001" customHeight="1" x14ac:dyDescent="0.2">
      <c r="A104" s="1" t="s">
        <v>78</v>
      </c>
    </row>
    <row r="105" spans="1:11" ht="17.100000000000001" customHeight="1" x14ac:dyDescent="0.2">
      <c r="A105" s="44" t="s">
        <v>79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</sheetData>
  <mergeCells count="18">
    <mergeCell ref="B97:C97"/>
    <mergeCell ref="A105:K105"/>
    <mergeCell ref="I6:I7"/>
    <mergeCell ref="J6:K6"/>
    <mergeCell ref="A9:C9"/>
    <mergeCell ref="A46:C46"/>
    <mergeCell ref="A93:C93"/>
    <mergeCell ref="B96:C96"/>
    <mergeCell ref="A1:K1"/>
    <mergeCell ref="A2:K2"/>
    <mergeCell ref="A4:C7"/>
    <mergeCell ref="D4:K4"/>
    <mergeCell ref="D5:G5"/>
    <mergeCell ref="H5:K5"/>
    <mergeCell ref="D6:D7"/>
    <mergeCell ref="E6:E7"/>
    <mergeCell ref="F6:G6"/>
    <mergeCell ref="H6:H7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E9:E10 E16 E32 E56 D93:E93 H32:I32 H56:I56 H93:I93 H16" formula="1"/>
    <ignoredError sqref="F16:G16 F9:F10 I16:J16 I9 D56 D32 D16" formula="1" formulaRange="1"/>
    <ignoredError sqref="G10 G9 J9 D13:D15 D17:D31 D33:D55 D57:D72 D81:D88 D95:D98 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6</vt:lpstr>
      <vt:lpstr>'Cuadro 6'!Imprimir_área_IM</vt:lpstr>
      <vt:lpstr>'Cuadro 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2026-08-20T20:51:28Z</cp:lastPrinted>
  <dcterms:created xsi:type="dcterms:W3CDTF">2026-02-10T17:34:35Z</dcterms:created>
  <dcterms:modified xsi:type="dcterms:W3CDTF">2026-08-20T20:52:04Z</dcterms:modified>
</cp:coreProperties>
</file>