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E43" i="1"/>
  <c r="C29" i="1"/>
  <c r="E9" i="1"/>
  <c r="C16" i="1"/>
  <c r="C46" i="1" l="1"/>
  <c r="C45" i="1"/>
  <c r="C44" i="1"/>
  <c r="C42" i="1"/>
  <c r="C41" i="1"/>
  <c r="C40" i="1"/>
  <c r="C39" i="1"/>
  <c r="C38" i="1"/>
  <c r="C37" i="1"/>
  <c r="C36" i="1"/>
  <c r="C35" i="1"/>
  <c r="F34" i="1"/>
  <c r="E34" i="1"/>
  <c r="E8" i="1" s="1"/>
  <c r="C33" i="1"/>
  <c r="C32" i="1"/>
  <c r="C31" i="1"/>
  <c r="C30" i="1"/>
  <c r="C28" i="1"/>
  <c r="C27" i="1"/>
  <c r="C26" i="1"/>
  <c r="C25" i="1"/>
  <c r="C24" i="1"/>
  <c r="C23" i="1"/>
  <c r="C22" i="1"/>
  <c r="C21" i="1"/>
  <c r="C20" i="1"/>
  <c r="C19" i="1"/>
  <c r="C18" i="1"/>
  <c r="C17" i="1"/>
  <c r="C15" i="1"/>
  <c r="C14" i="1"/>
  <c r="C13" i="1"/>
  <c r="C12" i="1"/>
  <c r="C11" i="1"/>
  <c r="C10" i="1"/>
  <c r="F9" i="1"/>
  <c r="C43" i="1" l="1"/>
  <c r="C34" i="1"/>
  <c r="C9" i="1"/>
  <c r="F8" i="1"/>
  <c r="C8" i="1" l="1"/>
  <c r="D29" i="1" s="1"/>
  <c r="D12" i="1" l="1"/>
  <c r="D16" i="1"/>
  <c r="D45" i="1"/>
  <c r="D13" i="1"/>
  <c r="D25" i="1"/>
  <c r="D27" i="1"/>
  <c r="D15" i="1"/>
  <c r="D41" i="1"/>
  <c r="D39" i="1"/>
  <c r="D37" i="1"/>
  <c r="D26" i="1"/>
  <c r="D24" i="1"/>
  <c r="D42" i="1"/>
  <c r="D11" i="1"/>
  <c r="D23" i="1"/>
  <c r="D35" i="1"/>
  <c r="D22" i="1"/>
  <c r="D38" i="1"/>
  <c r="D33" i="1"/>
  <c r="D31" i="1"/>
  <c r="D28" i="1"/>
  <c r="D40" i="1"/>
  <c r="D21" i="1"/>
  <c r="D17" i="1"/>
  <c r="D10" i="1"/>
  <c r="D36" i="1"/>
  <c r="D20" i="1"/>
  <c r="D19" i="1"/>
  <c r="D30" i="1"/>
  <c r="D32" i="1"/>
  <c r="D44" i="1"/>
  <c r="D46" i="1"/>
  <c r="D18" i="1"/>
  <c r="D14" i="1"/>
  <c r="D9" i="1" l="1"/>
  <c r="D43" i="1"/>
  <c r="D34" i="1"/>
  <c r="D8" i="1" l="1"/>
</calcChain>
</file>

<file path=xl/sharedStrings.xml><?xml version="1.0" encoding="utf-8"?>
<sst xmlns="http://schemas.openxmlformats.org/spreadsheetml/2006/main" count="55" uniqueCount="54">
  <si>
    <t>TIPO DE PACIENTE, SEGÚN SERVICIO: AÑO 2025</t>
  </si>
  <si>
    <t>Servicio</t>
  </si>
  <si>
    <t>Consulta externa (1)</t>
  </si>
  <si>
    <t>Total</t>
  </si>
  <si>
    <t>Porcentaje (2)</t>
  </si>
  <si>
    <t>Sexo</t>
  </si>
  <si>
    <t>Hombres</t>
  </si>
  <si>
    <t>Mujeres</t>
  </si>
  <si>
    <t>TOTAL</t>
  </si>
  <si>
    <t xml:space="preserve">Cardiología </t>
  </si>
  <si>
    <t>Anestesiología</t>
  </si>
  <si>
    <t>Cirugía General</t>
  </si>
  <si>
    <t>Cirugía Plástica y Reconstructiva</t>
  </si>
  <si>
    <t>Cirugía Vascular</t>
  </si>
  <si>
    <t>Clínica de Heridas</t>
  </si>
  <si>
    <t>Endocrinología</t>
  </si>
  <si>
    <t>Gastroenterología</t>
  </si>
  <si>
    <t>Ginecología</t>
  </si>
  <si>
    <t>..</t>
  </si>
  <si>
    <t xml:space="preserve">Infectología </t>
  </si>
  <si>
    <t>Maxilofacial</t>
  </si>
  <si>
    <t xml:space="preserve">Medicina General </t>
  </si>
  <si>
    <t>Medicina Interna</t>
  </si>
  <si>
    <t xml:space="preserve">Neonatología </t>
  </si>
  <si>
    <t>Neumología</t>
  </si>
  <si>
    <t>Neumología Pediátrica</t>
  </si>
  <si>
    <t>Odontología</t>
  </si>
  <si>
    <t>Oftalmología</t>
  </si>
  <si>
    <t>Ortopedia</t>
  </si>
  <si>
    <t>Otorrinolaringología</t>
  </si>
  <si>
    <t>Pediatría General</t>
  </si>
  <si>
    <t>Psiquiatría</t>
  </si>
  <si>
    <t xml:space="preserve">Enfermería </t>
  </si>
  <si>
    <t>Estimulación Temprana</t>
  </si>
  <si>
    <t>Fisioterapia</t>
  </si>
  <si>
    <t>Fonoaudiología</t>
  </si>
  <si>
    <t>Nutrición</t>
  </si>
  <si>
    <t>Psicología</t>
  </si>
  <si>
    <t>Terapia Respiratoria</t>
  </si>
  <si>
    <t>Trabajo Social</t>
  </si>
  <si>
    <t>Urgencia General</t>
  </si>
  <si>
    <t>Urgencia Ginecobstetricia</t>
  </si>
  <si>
    <t xml:space="preserve">Urgencia Pediátrica 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</si>
  <si>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</si>
  <si>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</si>
  <si>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</si>
  <si>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Electrocardiograma</t>
  </si>
  <si>
    <t>Ortodoncia</t>
  </si>
  <si>
    <t>Cuadro 25. CONSULTA EXTERNA EN EL HOSPITAL SAN MIGUEL ARCÁNGEL, POR SEXO Y</t>
  </si>
  <si>
    <t>Servicios especializados</t>
  </si>
  <si>
    <t>Servicios técnicos</t>
  </si>
  <si>
    <t>Servicios de urgencia</t>
  </si>
  <si>
    <t>Fuente: Departamento de Registros y Estadística de Salud del Hospital San Miguel Arcángel.</t>
  </si>
  <si>
    <t>NOTA: A partir del 2024 no hay convenio con la caja de seguro social, y no cuenta con pacientes asegurados.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</si>
</sst>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1" fillId="0" borderId="2" xfId="0" applyFont="1" applyBorder="1" applyAlignment="1" applyProtection="1"/>
    <xf numFmtId="0" fontId="4" fillId="0" borderId="3" xfId="0" applyFont="1" applyFill="1" applyBorder="1"/>
    <xf numFmtId="3" fontId="1" fillId="0" borderId="3" xfId="0" applyNumberFormat="1" applyFont="1" applyFill="1" applyBorder="1" applyAlignment="1" applyProtection="1">
      <alignment horizontal="right"/>
    </xf>
    <xf numFmtId="164" fontId="1" fillId="0" borderId="3" xfId="0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65" fontId="4" fillId="0" borderId="3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>
      <alignment horizontal="right"/>
    </xf>
    <xf numFmtId="165" fontId="1" fillId="0" borderId="3" xfId="0" applyNumberFormat="1" applyFont="1" applyFill="1" applyBorder="1" applyAlignment="1" applyProtection="1">
      <alignment horizontal="right"/>
    </xf>
    <xf numFmtId="3" fontId="4" fillId="0" borderId="4" xfId="0" applyNumberFormat="1" applyFont="1" applyFill="1" applyBorder="1" applyAlignment="1" applyProtection="1">
      <alignment horizontal="right"/>
    </xf>
    <xf numFmtId="3" fontId="1" fillId="0" borderId="4" xfId="0" applyNumberFormat="1" applyFont="1" applyFill="1" applyBorder="1" applyAlignment="1" applyProtection="1">
      <alignment horizontal="right"/>
    </xf>
    <xf numFmtId="164" fontId="1" fillId="0" borderId="4" xfId="0" applyNumberFormat="1" applyFont="1" applyFill="1" applyBorder="1" applyAlignment="1" applyProtection="1">
      <alignment horizontal="right"/>
    </xf>
    <xf numFmtId="0" fontId="2" fillId="0" borderId="5" xfId="0" applyFont="1" applyBorder="1"/>
    <xf numFmtId="3" fontId="4" fillId="0" borderId="6" xfId="0" applyNumberFormat="1" applyFont="1" applyFill="1" applyBorder="1" applyProtection="1"/>
    <xf numFmtId="165" fontId="4" fillId="0" borderId="6" xfId="0" applyNumberFormat="1" applyFont="1" applyFill="1" applyBorder="1" applyProtection="1"/>
    <xf numFmtId="3" fontId="4" fillId="0" borderId="7" xfId="0" applyNumberFormat="1" applyFont="1" applyFill="1" applyBorder="1" applyProtection="1"/>
    <xf numFmtId="0" fontId="4" fillId="0" borderId="8" xfId="0" applyFont="1" applyBorder="1"/>
    <xf numFmtId="0" fontId="4" fillId="0" borderId="0" xfId="0" applyFont="1" applyBorder="1" applyAlignment="1" applyProtection="1"/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/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4" fillId="0" borderId="0" xfId="0" applyFont="1" applyBorder="1" applyAlignment="1">
      <alignment horizontal="justify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sqref="A1:F1"/>
    </sheetView>
  </sheetViews>
  <sheetFormatPr baseColWidth="10" defaultRowHeight="12.75" x14ac:dyDescent="0.2"/>
  <cols>
    <col min="1" max="1" width="1.7109375" style="1" customWidth="1"/>
    <col min="2" max="2" width="35.7109375" style="1" customWidth="1"/>
    <col min="3" max="3" width="15.85546875" style="1" customWidth="1"/>
    <col min="4" max="4" width="11.5703125" style="1" customWidth="1"/>
    <col min="5" max="6" width="15.85546875" style="1" customWidth="1"/>
    <col min="7" max="16384" width="11.42578125" style="1"/>
  </cols>
  <sheetData>
    <row r="1" spans="1:6" ht="15.75" customHeight="1" x14ac:dyDescent="0.2">
      <c r="A1" s="23" t="s">
        <v>48</v>
      </c>
      <c r="B1" s="23"/>
      <c r="C1" s="23"/>
      <c r="D1" s="23"/>
      <c r="E1" s="23"/>
      <c r="F1" s="23"/>
    </row>
    <row r="2" spans="1:6" ht="15.75" customHeight="1" x14ac:dyDescent="0.2">
      <c r="A2" s="23" t="s">
        <v>0</v>
      </c>
      <c r="B2" s="23"/>
      <c r="C2" s="23"/>
      <c r="D2" s="23"/>
      <c r="E2" s="23"/>
      <c r="F2" s="23"/>
    </row>
    <row r="3" spans="1:6" ht="9.9499999999999993" customHeight="1" x14ac:dyDescent="0.2">
      <c r="A3" s="2"/>
      <c r="B3" s="3"/>
      <c r="C3" s="3"/>
      <c r="D3" s="3"/>
      <c r="E3" s="3"/>
      <c r="F3" s="3"/>
    </row>
    <row r="4" spans="1:6" ht="21" customHeight="1" x14ac:dyDescent="0.2">
      <c r="A4" s="24" t="s">
        <v>1</v>
      </c>
      <c r="B4" s="24"/>
      <c r="C4" s="24" t="s">
        <v>2</v>
      </c>
      <c r="D4" s="24"/>
      <c r="E4" s="24"/>
      <c r="F4" s="31"/>
    </row>
    <row r="5" spans="1:6" ht="21" customHeight="1" x14ac:dyDescent="0.2">
      <c r="A5" s="24"/>
      <c r="B5" s="24"/>
      <c r="C5" s="24" t="s">
        <v>3</v>
      </c>
      <c r="D5" s="24" t="s">
        <v>4</v>
      </c>
      <c r="E5" s="24" t="s">
        <v>5</v>
      </c>
      <c r="F5" s="32"/>
    </row>
    <row r="6" spans="1:6" ht="24.95" customHeight="1" x14ac:dyDescent="0.2">
      <c r="A6" s="24"/>
      <c r="B6" s="24"/>
      <c r="C6" s="24"/>
      <c r="D6" s="24"/>
      <c r="E6" s="4" t="s">
        <v>6</v>
      </c>
      <c r="F6" s="33" t="s">
        <v>7</v>
      </c>
    </row>
    <row r="7" spans="1:6" ht="12.2" customHeight="1" x14ac:dyDescent="0.2">
      <c r="A7" s="5"/>
      <c r="B7" s="6"/>
      <c r="C7" s="7"/>
      <c r="D7" s="7"/>
      <c r="E7" s="7"/>
      <c r="F7" s="7"/>
    </row>
    <row r="8" spans="1:6" ht="20.100000000000001" customHeight="1" x14ac:dyDescent="0.2">
      <c r="A8" s="26" t="s">
        <v>8</v>
      </c>
      <c r="B8" s="27"/>
      <c r="C8" s="8">
        <f>SUM(C9,C34,C43)</f>
        <v>130447</v>
      </c>
      <c r="D8" s="9">
        <f>SUM(D9,D34,D43)</f>
        <v>100</v>
      </c>
      <c r="E8" s="8">
        <f>SUM(E9,E34,E43)</f>
        <v>51704</v>
      </c>
      <c r="F8" s="8">
        <f>SUM(F9,F34,F43)</f>
        <v>78743</v>
      </c>
    </row>
    <row r="9" spans="1:6" ht="20.25" customHeight="1" x14ac:dyDescent="0.2">
      <c r="A9" s="10" t="s">
        <v>49</v>
      </c>
      <c r="B9" s="10"/>
      <c r="C9" s="8">
        <f>SUM(C10:C33)</f>
        <v>43740</v>
      </c>
      <c r="D9" s="9">
        <f>SUM(D10:D33)</f>
        <v>33.530859276181125</v>
      </c>
      <c r="E9" s="8">
        <f>SUM(E10:E33)</f>
        <v>18204</v>
      </c>
      <c r="F9" s="8">
        <f>SUM(F10:F33)</f>
        <v>25536</v>
      </c>
    </row>
    <row r="10" spans="1:6" ht="15" customHeight="1" x14ac:dyDescent="0.2">
      <c r="A10" s="10"/>
      <c r="B10" s="10" t="s">
        <v>9</v>
      </c>
      <c r="C10" s="8">
        <f>SUM(E10:F10)</f>
        <v>772</v>
      </c>
      <c r="D10" s="11">
        <f t="shared" ref="D10:D24" si="0">SUM(C10/C$8)*100</f>
        <v>0.59181123368111188</v>
      </c>
      <c r="E10" s="12">
        <v>352</v>
      </c>
      <c r="F10" s="12">
        <v>420</v>
      </c>
    </row>
    <row r="11" spans="1:6" ht="15" customHeight="1" x14ac:dyDescent="0.2">
      <c r="B11" s="10" t="s">
        <v>10</v>
      </c>
      <c r="C11" s="8">
        <f>SUM(E11:F11)</f>
        <v>2895</v>
      </c>
      <c r="D11" s="11">
        <f t="shared" si="0"/>
        <v>2.2192921263041692</v>
      </c>
      <c r="E11" s="12">
        <v>918</v>
      </c>
      <c r="F11" s="12">
        <v>1977</v>
      </c>
    </row>
    <row r="12" spans="1:6" ht="15" customHeight="1" x14ac:dyDescent="0.2">
      <c r="B12" s="10" t="s">
        <v>11</v>
      </c>
      <c r="C12" s="8">
        <f t="shared" ref="C12:C33" si="1">SUM(E12:F12)</f>
        <v>2722</v>
      </c>
      <c r="D12" s="11">
        <f t="shared" si="0"/>
        <v>2.0866712151295164</v>
      </c>
      <c r="E12" s="12">
        <v>1154</v>
      </c>
      <c r="F12" s="12">
        <v>1568</v>
      </c>
    </row>
    <row r="13" spans="1:6" ht="15" customHeight="1" x14ac:dyDescent="0.2">
      <c r="B13" s="10" t="s">
        <v>12</v>
      </c>
      <c r="C13" s="8">
        <f t="shared" si="1"/>
        <v>218</v>
      </c>
      <c r="D13" s="11">
        <f t="shared" si="0"/>
        <v>0.16711767997730881</v>
      </c>
      <c r="E13" s="12">
        <v>101</v>
      </c>
      <c r="F13" s="12">
        <v>117</v>
      </c>
    </row>
    <row r="14" spans="1:6" ht="15" customHeight="1" x14ac:dyDescent="0.2">
      <c r="B14" s="10" t="s">
        <v>13</v>
      </c>
      <c r="C14" s="8">
        <f t="shared" si="1"/>
        <v>1454</v>
      </c>
      <c r="D14" s="11">
        <f t="shared" si="0"/>
        <v>1.1146289297569127</v>
      </c>
      <c r="E14" s="12">
        <v>441</v>
      </c>
      <c r="F14" s="12">
        <v>1013</v>
      </c>
    </row>
    <row r="15" spans="1:6" ht="15" customHeight="1" x14ac:dyDescent="0.2">
      <c r="B15" s="10" t="s">
        <v>14</v>
      </c>
      <c r="C15" s="8">
        <f t="shared" si="1"/>
        <v>4085</v>
      </c>
      <c r="D15" s="11">
        <f t="shared" si="0"/>
        <v>3.1315400124188368</v>
      </c>
      <c r="E15" s="12">
        <v>3010</v>
      </c>
      <c r="F15" s="12">
        <v>1075</v>
      </c>
    </row>
    <row r="16" spans="1:6" ht="15" customHeight="1" x14ac:dyDescent="0.2">
      <c r="B16" s="10" t="s">
        <v>46</v>
      </c>
      <c r="C16" s="8">
        <f t="shared" si="1"/>
        <v>869</v>
      </c>
      <c r="D16" s="11">
        <f t="shared" si="0"/>
        <v>0.66617093532239147</v>
      </c>
      <c r="E16" s="12">
        <v>343</v>
      </c>
      <c r="F16" s="12">
        <v>526</v>
      </c>
    </row>
    <row r="17" spans="2:6" ht="15" customHeight="1" x14ac:dyDescent="0.2">
      <c r="B17" s="10" t="s">
        <v>15</v>
      </c>
      <c r="C17" s="8">
        <f t="shared" si="1"/>
        <v>1627</v>
      </c>
      <c r="D17" s="11">
        <f t="shared" si="0"/>
        <v>1.2472498409315662</v>
      </c>
      <c r="E17" s="12">
        <v>329</v>
      </c>
      <c r="F17" s="12">
        <v>1298</v>
      </c>
    </row>
    <row r="18" spans="2:6" ht="15" customHeight="1" x14ac:dyDescent="0.2">
      <c r="B18" s="10" t="s">
        <v>16</v>
      </c>
      <c r="C18" s="8">
        <f t="shared" si="1"/>
        <v>2387</v>
      </c>
      <c r="D18" s="11">
        <f t="shared" si="0"/>
        <v>1.829861936265303</v>
      </c>
      <c r="E18" s="12">
        <v>726</v>
      </c>
      <c r="F18" s="12">
        <v>1661</v>
      </c>
    </row>
    <row r="19" spans="2:6" ht="15" customHeight="1" x14ac:dyDescent="0.2">
      <c r="B19" s="10" t="s">
        <v>17</v>
      </c>
      <c r="C19" s="8">
        <f t="shared" si="1"/>
        <v>2395</v>
      </c>
      <c r="D19" s="11">
        <f t="shared" si="0"/>
        <v>1.8359946951635528</v>
      </c>
      <c r="E19" s="12" t="s">
        <v>18</v>
      </c>
      <c r="F19" s="12">
        <v>2395</v>
      </c>
    </row>
    <row r="20" spans="2:6" ht="15" customHeight="1" x14ac:dyDescent="0.2">
      <c r="B20" s="10" t="s">
        <v>19</v>
      </c>
      <c r="C20" s="8">
        <f t="shared" si="1"/>
        <v>491</v>
      </c>
      <c r="D20" s="11">
        <f t="shared" si="0"/>
        <v>0.37639807738008541</v>
      </c>
      <c r="E20" s="12">
        <v>230</v>
      </c>
      <c r="F20" s="12">
        <v>261</v>
      </c>
    </row>
    <row r="21" spans="2:6" ht="15" customHeight="1" x14ac:dyDescent="0.2">
      <c r="B21" s="10" t="s">
        <v>20</v>
      </c>
      <c r="C21" s="8">
        <f>SUM(E21:F21)</f>
        <v>1699</v>
      </c>
      <c r="D21" s="11">
        <f t="shared" si="0"/>
        <v>1.3024446710158148</v>
      </c>
      <c r="E21" s="12">
        <v>612</v>
      </c>
      <c r="F21" s="12">
        <v>1087</v>
      </c>
    </row>
    <row r="22" spans="2:6" ht="15" customHeight="1" x14ac:dyDescent="0.2">
      <c r="B22" s="10" t="s">
        <v>21</v>
      </c>
      <c r="C22" s="8">
        <f>SUM(E22:F22)</f>
        <v>194</v>
      </c>
      <c r="D22" s="11">
        <f t="shared" si="0"/>
        <v>0.1487194032825592</v>
      </c>
      <c r="E22" s="12">
        <v>86</v>
      </c>
      <c r="F22" s="12">
        <v>108</v>
      </c>
    </row>
    <row r="23" spans="2:6" ht="15" customHeight="1" x14ac:dyDescent="0.2">
      <c r="B23" s="10" t="s">
        <v>22</v>
      </c>
      <c r="C23" s="8">
        <f t="shared" si="1"/>
        <v>1441</v>
      </c>
      <c r="D23" s="11">
        <f t="shared" si="0"/>
        <v>1.1046631965472569</v>
      </c>
      <c r="E23" s="12">
        <v>619</v>
      </c>
      <c r="F23" s="12">
        <v>822</v>
      </c>
    </row>
    <row r="24" spans="2:6" ht="15" customHeight="1" x14ac:dyDescent="0.2">
      <c r="B24" s="10" t="s">
        <v>23</v>
      </c>
      <c r="C24" s="8">
        <f t="shared" si="1"/>
        <v>158</v>
      </c>
      <c r="D24" s="11">
        <f t="shared" si="0"/>
        <v>0.12112198824043481</v>
      </c>
      <c r="E24" s="12">
        <v>95</v>
      </c>
      <c r="F24" s="12">
        <v>63</v>
      </c>
    </row>
    <row r="25" spans="2:6" ht="15" customHeight="1" x14ac:dyDescent="0.2">
      <c r="B25" s="10" t="s">
        <v>24</v>
      </c>
      <c r="C25" s="8">
        <f t="shared" si="1"/>
        <v>1229</v>
      </c>
      <c r="D25" s="11">
        <f t="shared" ref="D25:D33" si="2">SUM(C25/C$8)*100</f>
        <v>0.94214508574363542</v>
      </c>
      <c r="E25" s="12">
        <v>452</v>
      </c>
      <c r="F25" s="12">
        <v>777</v>
      </c>
    </row>
    <row r="26" spans="2:6" ht="15" customHeight="1" x14ac:dyDescent="0.2">
      <c r="B26" s="10" t="s">
        <v>25</v>
      </c>
      <c r="C26" s="8">
        <f t="shared" si="1"/>
        <v>987</v>
      </c>
      <c r="D26" s="11">
        <f>SUM(C26/C$8)*100</f>
        <v>0.75662912907157698</v>
      </c>
      <c r="E26" s="12">
        <v>513</v>
      </c>
      <c r="F26" s="12">
        <v>474</v>
      </c>
    </row>
    <row r="27" spans="2:6" ht="15" customHeight="1" x14ac:dyDescent="0.2">
      <c r="B27" s="10" t="s">
        <v>26</v>
      </c>
      <c r="C27" s="8">
        <f t="shared" si="1"/>
        <v>526</v>
      </c>
      <c r="D27" s="11">
        <f>SUM(C27/C$8)*100</f>
        <v>0.40322889755992858</v>
      </c>
      <c r="E27" s="12">
        <v>184</v>
      </c>
      <c r="F27" s="12">
        <v>342</v>
      </c>
    </row>
    <row r="28" spans="2:6" ht="15" customHeight="1" x14ac:dyDescent="0.2">
      <c r="B28" s="10" t="s">
        <v>27</v>
      </c>
      <c r="C28" s="8">
        <f t="shared" si="1"/>
        <v>4825</v>
      </c>
      <c r="D28" s="11">
        <f t="shared" si="2"/>
        <v>3.6988202105069492</v>
      </c>
      <c r="E28" s="12">
        <v>2016</v>
      </c>
      <c r="F28" s="12">
        <v>2809</v>
      </c>
    </row>
    <row r="29" spans="2:6" ht="15" customHeight="1" x14ac:dyDescent="0.2">
      <c r="B29" s="10" t="s">
        <v>47</v>
      </c>
      <c r="C29" s="8">
        <f t="shared" si="1"/>
        <v>225</v>
      </c>
      <c r="D29" s="11">
        <f t="shared" si="2"/>
        <v>0.17248384401327743</v>
      </c>
      <c r="E29" s="12">
        <v>88</v>
      </c>
      <c r="F29" s="12">
        <v>137</v>
      </c>
    </row>
    <row r="30" spans="2:6" ht="15" customHeight="1" x14ac:dyDescent="0.2">
      <c r="B30" s="10" t="s">
        <v>28</v>
      </c>
      <c r="C30" s="8">
        <f t="shared" si="1"/>
        <v>10655</v>
      </c>
      <c r="D30" s="11">
        <f t="shared" si="2"/>
        <v>8.1680682576065387</v>
      </c>
      <c r="E30" s="12">
        <v>5173</v>
      </c>
      <c r="F30" s="12">
        <v>5482</v>
      </c>
    </row>
    <row r="31" spans="2:6" ht="15" customHeight="1" x14ac:dyDescent="0.2">
      <c r="B31" s="10" t="s">
        <v>29</v>
      </c>
      <c r="C31" s="8">
        <f t="shared" si="1"/>
        <v>1005</v>
      </c>
      <c r="D31" s="11">
        <f t="shared" si="2"/>
        <v>0.77042783659263914</v>
      </c>
      <c r="E31" s="12">
        <v>395</v>
      </c>
      <c r="F31" s="12">
        <v>610</v>
      </c>
    </row>
    <row r="32" spans="2:6" ht="15" customHeight="1" x14ac:dyDescent="0.2">
      <c r="B32" s="10" t="s">
        <v>30</v>
      </c>
      <c r="C32" s="8">
        <f>SUM(E32:F32)</f>
        <v>386</v>
      </c>
      <c r="D32" s="11">
        <f>SUM(C32/C$8)*100</f>
        <v>0.29590561684055594</v>
      </c>
      <c r="E32" s="12">
        <v>224</v>
      </c>
      <c r="F32" s="12">
        <v>162</v>
      </c>
    </row>
    <row r="33" spans="1:6" ht="15" customHeight="1" x14ac:dyDescent="0.2">
      <c r="B33" s="10" t="s">
        <v>31</v>
      </c>
      <c r="C33" s="8">
        <f t="shared" si="1"/>
        <v>495</v>
      </c>
      <c r="D33" s="11">
        <f t="shared" si="2"/>
        <v>0.37946445682921032</v>
      </c>
      <c r="E33" s="12">
        <v>143</v>
      </c>
      <c r="F33" s="12">
        <v>352</v>
      </c>
    </row>
    <row r="34" spans="1:6" ht="20.25" customHeight="1" x14ac:dyDescent="0.2">
      <c r="A34" s="10" t="s">
        <v>50</v>
      </c>
      <c r="B34" s="10"/>
      <c r="C34" s="8">
        <f>SUM(C35:C42)</f>
        <v>14544</v>
      </c>
      <c r="D34" s="13">
        <f>SUM(D35:D42)</f>
        <v>11.149355677018253</v>
      </c>
      <c r="E34" s="8">
        <f>SUM(E35:E42)</f>
        <v>5793</v>
      </c>
      <c r="F34" s="8">
        <f>SUM(F35:F42)</f>
        <v>8751</v>
      </c>
    </row>
    <row r="35" spans="1:6" ht="15" customHeight="1" x14ac:dyDescent="0.2">
      <c r="A35" s="10"/>
      <c r="B35" s="10" t="s">
        <v>32</v>
      </c>
      <c r="C35" s="8">
        <f t="shared" ref="C35:C42" si="3">SUM(E35:F35)</f>
        <v>311</v>
      </c>
      <c r="D35" s="11">
        <f t="shared" ref="D35:D42" si="4">SUM(C35/C$8)*100</f>
        <v>0.23841100216946345</v>
      </c>
      <c r="E35" s="12">
        <v>8</v>
      </c>
      <c r="F35" s="12">
        <v>303</v>
      </c>
    </row>
    <row r="36" spans="1:6" ht="15" customHeight="1" x14ac:dyDescent="0.2">
      <c r="B36" s="10" t="s">
        <v>33</v>
      </c>
      <c r="C36" s="8">
        <f t="shared" si="3"/>
        <v>253</v>
      </c>
      <c r="D36" s="11">
        <f t="shared" si="4"/>
        <v>0.19394850015715195</v>
      </c>
      <c r="E36" s="12">
        <v>136</v>
      </c>
      <c r="F36" s="12">
        <v>117</v>
      </c>
    </row>
    <row r="37" spans="1:6" ht="15" customHeight="1" x14ac:dyDescent="0.2">
      <c r="B37" s="10" t="s">
        <v>34</v>
      </c>
      <c r="C37" s="8">
        <f t="shared" si="3"/>
        <v>10181</v>
      </c>
      <c r="D37" s="11">
        <f>SUM(C37/C$8)*100</f>
        <v>7.8047022928852332</v>
      </c>
      <c r="E37" s="12">
        <v>4058</v>
      </c>
      <c r="F37" s="12">
        <v>6123</v>
      </c>
    </row>
    <row r="38" spans="1:6" ht="15" customHeight="1" x14ac:dyDescent="0.2">
      <c r="B38" s="10" t="s">
        <v>35</v>
      </c>
      <c r="C38" s="8">
        <f t="shared" si="3"/>
        <v>1542</v>
      </c>
      <c r="D38" s="11">
        <f t="shared" si="4"/>
        <v>1.1820892776376613</v>
      </c>
      <c r="E38" s="12">
        <v>814</v>
      </c>
      <c r="F38" s="12">
        <v>728</v>
      </c>
    </row>
    <row r="39" spans="1:6" ht="15" customHeight="1" x14ac:dyDescent="0.2">
      <c r="B39" s="10" t="s">
        <v>36</v>
      </c>
      <c r="C39" s="8">
        <f t="shared" si="3"/>
        <v>690</v>
      </c>
      <c r="D39" s="11">
        <f t="shared" si="4"/>
        <v>0.5289504549740508</v>
      </c>
      <c r="E39" s="12">
        <v>208</v>
      </c>
      <c r="F39" s="12">
        <v>482</v>
      </c>
    </row>
    <row r="40" spans="1:6" ht="15" customHeight="1" x14ac:dyDescent="0.2">
      <c r="B40" s="10" t="s">
        <v>37</v>
      </c>
      <c r="C40" s="8">
        <f t="shared" si="3"/>
        <v>502</v>
      </c>
      <c r="D40" s="11">
        <f t="shared" si="4"/>
        <v>0.38483062086517894</v>
      </c>
      <c r="E40" s="12">
        <v>150</v>
      </c>
      <c r="F40" s="12">
        <v>352</v>
      </c>
    </row>
    <row r="41" spans="1:6" ht="15" customHeight="1" x14ac:dyDescent="0.2">
      <c r="B41" s="10" t="s">
        <v>38</v>
      </c>
      <c r="C41" s="8">
        <f t="shared" si="3"/>
        <v>449</v>
      </c>
      <c r="D41" s="11">
        <f t="shared" si="4"/>
        <v>0.34420109316427361</v>
      </c>
      <c r="E41" s="12">
        <v>152</v>
      </c>
      <c r="F41" s="12">
        <v>297</v>
      </c>
    </row>
    <row r="42" spans="1:6" ht="15" customHeight="1" x14ac:dyDescent="0.2">
      <c r="B42" s="10" t="s">
        <v>39</v>
      </c>
      <c r="C42" s="8">
        <f t="shared" si="3"/>
        <v>616</v>
      </c>
      <c r="D42" s="11">
        <f t="shared" si="4"/>
        <v>0.47222243516523954</v>
      </c>
      <c r="E42" s="14">
        <v>267</v>
      </c>
      <c r="F42" s="12">
        <v>349</v>
      </c>
    </row>
    <row r="43" spans="1:6" ht="20.25" customHeight="1" x14ac:dyDescent="0.2">
      <c r="A43" s="10" t="s">
        <v>51</v>
      </c>
      <c r="B43" s="10"/>
      <c r="C43" s="15">
        <f>SUM(C44:C46)</f>
        <v>72163</v>
      </c>
      <c r="D43" s="16">
        <f>SUM(D44:D46)</f>
        <v>55.319785046800618</v>
      </c>
      <c r="E43" s="15">
        <f>SUM(E44:E46)</f>
        <v>27707</v>
      </c>
      <c r="F43" s="8">
        <f>SUM(F44:F46)</f>
        <v>44456</v>
      </c>
    </row>
    <row r="44" spans="1:6" ht="15" customHeight="1" x14ac:dyDescent="0.2">
      <c r="B44" s="10" t="s">
        <v>40</v>
      </c>
      <c r="C44" s="8">
        <f>SUM(E44:F44)</f>
        <v>35305</v>
      </c>
      <c r="D44" s="11">
        <f>SUM(C44/C$8)*100</f>
        <v>27.06463161283893</v>
      </c>
      <c r="E44" s="14">
        <v>16629</v>
      </c>
      <c r="F44" s="12">
        <v>18676</v>
      </c>
    </row>
    <row r="45" spans="1:6" ht="15" customHeight="1" x14ac:dyDescent="0.2">
      <c r="B45" s="10" t="s">
        <v>41</v>
      </c>
      <c r="C45" s="8">
        <f>SUM(E45:F45)</f>
        <v>16242</v>
      </c>
      <c r="D45" s="11">
        <f>SUM(C45/C$8)*100</f>
        <v>12.451033753171787</v>
      </c>
      <c r="E45" s="14" t="s">
        <v>18</v>
      </c>
      <c r="F45" s="12">
        <v>16242</v>
      </c>
    </row>
    <row r="46" spans="1:6" ht="15" customHeight="1" x14ac:dyDescent="0.2">
      <c r="B46" s="10" t="s">
        <v>42</v>
      </c>
      <c r="C46" s="8">
        <f>SUM(E46:F46)</f>
        <v>20616</v>
      </c>
      <c r="D46" s="11">
        <f>SUM(C46/C$8)*100</f>
        <v>15.804119680789899</v>
      </c>
      <c r="E46" s="14">
        <v>11078</v>
      </c>
      <c r="F46" s="12">
        <v>9538</v>
      </c>
    </row>
    <row r="47" spans="1:6" ht="6" customHeight="1" x14ac:dyDescent="0.2">
      <c r="A47" s="17"/>
      <c r="B47" s="10"/>
      <c r="C47" s="18"/>
      <c r="D47" s="19"/>
      <c r="E47" s="18"/>
      <c r="F47" s="20"/>
    </row>
    <row r="48" spans="1:6" ht="6" customHeight="1" x14ac:dyDescent="0.2">
      <c r="B48" s="21"/>
      <c r="C48" s="21"/>
      <c r="D48" s="21"/>
      <c r="E48" s="21"/>
      <c r="F48" s="21"/>
    </row>
    <row r="49" spans="1:7" ht="15" customHeight="1" x14ac:dyDescent="0.2">
      <c r="A49" s="28" t="s">
        <v>53</v>
      </c>
      <c r="B49" s="28"/>
      <c r="C49" s="28"/>
      <c r="D49" s="28"/>
      <c r="E49" s="28"/>
      <c r="F49" s="28"/>
    </row>
    <row r="50" spans="1:7" ht="15" customHeight="1" x14ac:dyDescent="0.2">
      <c r="A50" s="29" t="s">
        <v>43</v>
      </c>
      <c r="B50" s="29"/>
      <c r="C50" s="29"/>
      <c r="D50" s="29"/>
      <c r="E50" s="29"/>
      <c r="F50" s="29"/>
    </row>
    <row r="51" spans="1:7" ht="15" customHeight="1" x14ac:dyDescent="0.2">
      <c r="A51" s="30" t="s">
        <v>44</v>
      </c>
      <c r="B51" s="30"/>
      <c r="C51" s="30"/>
      <c r="D51" s="30"/>
      <c r="E51" s="30"/>
      <c r="F51" s="30"/>
    </row>
    <row r="52" spans="1:7" ht="15" customHeight="1" x14ac:dyDescent="0.2">
      <c r="A52" s="22" t="s">
        <v>45</v>
      </c>
      <c r="B52" s="22"/>
      <c r="C52" s="22"/>
      <c r="D52" s="22"/>
      <c r="E52" s="22"/>
      <c r="F52" s="22"/>
      <c r="G52" s="22"/>
    </row>
    <row r="53" spans="1:7" ht="15" customHeight="1" x14ac:dyDescent="0.2">
      <c r="A53" s="25" t="s">
        <v>52</v>
      </c>
      <c r="B53" s="25"/>
      <c r="C53" s="25"/>
      <c r="D53" s="25"/>
      <c r="E53" s="25"/>
      <c r="F53" s="25"/>
    </row>
  </sheetData>
  <mergeCells count="12">
    <mergeCell ref="A53:F53"/>
    <mergeCell ref="A8:B8"/>
    <mergeCell ref="A49:F49"/>
    <mergeCell ref="A50:F50"/>
    <mergeCell ref="A51:F51"/>
    <mergeCell ref="A1:F1"/>
    <mergeCell ref="A2:F2"/>
    <mergeCell ref="A4:B6"/>
    <mergeCell ref="C4:F4"/>
    <mergeCell ref="C5:C6"/>
    <mergeCell ref="D5:D6"/>
    <mergeCell ref="E5:F5"/>
  </mergeCells>
  <printOptions horizontalCentered="1"/>
  <pageMargins left="0.74803149606299213" right="0.74803149606299213" top="0.98425196850393704" bottom="0.98425196850393704" header="0" footer="0"/>
  <pageSetup scale="83" orientation="portrait" r:id="rId1"/>
  <headerFooter alignWithMargins="0"/>
  <ignoredErrors>
    <ignoredError sqref="C43:D43 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2026-08-11T13:15:29Z</cp:lastPrinted>
  <dcterms:created xsi:type="dcterms:W3CDTF">2026-02-19T17:29:52Z</dcterms:created>
  <dcterms:modified xsi:type="dcterms:W3CDTF">2026-08-21T13:35:15Z</dcterms:modified>
</cp:coreProperties>
</file>