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I34" i="1"/>
  <c r="H34" i="1"/>
  <c r="G34" i="1"/>
  <c r="F34" i="1"/>
  <c r="E34" i="1"/>
  <c r="C43" i="1" l="1"/>
  <c r="C28" i="1"/>
  <c r="C42" i="1" l="1"/>
  <c r="C41" i="1"/>
  <c r="C40" i="1"/>
  <c r="C39" i="1"/>
  <c r="C38" i="1"/>
  <c r="C37" i="1"/>
  <c r="C36" i="1"/>
  <c r="C35" i="1"/>
  <c r="C33" i="1"/>
  <c r="C32" i="1"/>
  <c r="C31" i="1"/>
  <c r="C30" i="1"/>
  <c r="C29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J12" i="1"/>
  <c r="J8" i="1" s="1"/>
  <c r="I12" i="1"/>
  <c r="I8" i="1" s="1"/>
  <c r="H12" i="1"/>
  <c r="G12" i="1"/>
  <c r="F12" i="1"/>
  <c r="F8" i="1" s="1"/>
  <c r="E12" i="1"/>
  <c r="E8" i="1" s="1"/>
  <c r="C11" i="1"/>
  <c r="C10" i="1"/>
  <c r="G8" i="1" l="1"/>
  <c r="C34" i="1"/>
  <c r="H8" i="1"/>
  <c r="C12" i="1"/>
  <c r="C8" i="1" l="1"/>
  <c r="D10" i="1"/>
  <c r="D28" i="1"/>
  <c r="D43" i="1"/>
  <c r="D27" i="1"/>
  <c r="D22" i="1"/>
  <c r="D13" i="1"/>
  <c r="D24" i="1"/>
  <c r="D39" i="1"/>
  <c r="D23" i="1"/>
  <c r="D42" i="1"/>
  <c r="D18" i="1"/>
  <c r="D30" i="1"/>
  <c r="D40" i="1"/>
  <c r="D20" i="1"/>
  <c r="D37" i="1"/>
  <c r="D35" i="1"/>
  <c r="D19" i="1"/>
  <c r="D38" i="1"/>
  <c r="D14" i="1"/>
  <c r="D21" i="1"/>
  <c r="D36" i="1"/>
  <c r="D16" i="1"/>
  <c r="D32" i="1"/>
  <c r="D15" i="1"/>
  <c r="D31" i="1"/>
  <c r="D41" i="1"/>
  <c r="D17" i="1"/>
  <c r="D33" i="1"/>
  <c r="D26" i="1"/>
  <c r="D25" i="1"/>
  <c r="D11" i="1"/>
  <c r="D29" i="1"/>
  <c r="D34" i="1" l="1"/>
  <c r="D12" i="1"/>
  <c r="D8" i="1" l="1"/>
</calcChain>
</file>

<file path=xl/sharedStrings.xml><?xml version="1.0" encoding="utf-8"?>
<sst xmlns="http://schemas.openxmlformats.org/spreadsheetml/2006/main" count="59" uniqueCount="55">
  <si>
    <t>Servicio</t>
  </si>
  <si>
    <t>Consulta externa (1)</t>
  </si>
  <si>
    <t>Total</t>
  </si>
  <si>
    <t>Porcentaje                          (2)</t>
  </si>
  <si>
    <t>Sexo</t>
  </si>
  <si>
    <t>Tipo de paciente</t>
  </si>
  <si>
    <t>Hombres</t>
  </si>
  <si>
    <t>Mujeres</t>
  </si>
  <si>
    <t>Asegurado</t>
  </si>
  <si>
    <t>Pensionado</t>
  </si>
  <si>
    <t>Dependiente</t>
  </si>
  <si>
    <t>No asegurado</t>
  </si>
  <si>
    <t>TOTAL</t>
  </si>
  <si>
    <t>Medicina General</t>
  </si>
  <si>
    <t>Clínica de Heridas</t>
  </si>
  <si>
    <t>Urgencia General</t>
  </si>
  <si>
    <t>..</t>
  </si>
  <si>
    <t>Especialidad</t>
  </si>
  <si>
    <t>Anestesiología</t>
  </si>
  <si>
    <t>Cardiología</t>
  </si>
  <si>
    <t>Cirugía General</t>
  </si>
  <si>
    <t>Cirugía Plástica</t>
  </si>
  <si>
    <t>Dermatología</t>
  </si>
  <si>
    <t>Gastroenterología</t>
  </si>
  <si>
    <t>Geriatría</t>
  </si>
  <si>
    <t>Ginecología</t>
  </si>
  <si>
    <t>Maxilofacial</t>
  </si>
  <si>
    <t>Medicina Física y Rehabilitación</t>
  </si>
  <si>
    <t>Medicina Interna</t>
  </si>
  <si>
    <t>Nefrología</t>
  </si>
  <si>
    <t>Neonatología</t>
  </si>
  <si>
    <t>Neumología</t>
  </si>
  <si>
    <t>Neurocirugía</t>
  </si>
  <si>
    <t>Ortopedia</t>
  </si>
  <si>
    <t>Otorrinolaringología</t>
  </si>
  <si>
    <t>Pediatría</t>
  </si>
  <si>
    <t>Psiquiatría</t>
  </si>
  <si>
    <t>Urología</t>
  </si>
  <si>
    <t>Estimulación Precoz</t>
  </si>
  <si>
    <t>Fisioterapia</t>
  </si>
  <si>
    <t>Fonoaudiología</t>
  </si>
  <si>
    <t>Nutrición</t>
  </si>
  <si>
    <t>Ortesis y Prótesis</t>
  </si>
  <si>
    <t>Psicología Clínica</t>
  </si>
  <si>
    <t>Reinserción Laboral</t>
  </si>
  <si>
    <t>Terapia Respiratoria</t>
  </si>
  <si>
    <t>Trabajo Social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</si>
  <si>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</si>
  <si>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</si>
  <si>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</si>
  <si>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 xml:space="preserve"> TIPO DE PACIENTE, SEGÚN SERVICIO: AÑO 2025</t>
  </si>
  <si>
    <t>Oftamología</t>
  </si>
  <si>
    <t xml:space="preserve">Cuadro 30. CONSULTA EXTERNA EN EL HOSPITAL DOCTOR RAFAEL ESTÉVEZ, POR SEXO Y </t>
  </si>
  <si>
    <t>Servicios técnicos</t>
  </si>
  <si>
    <t>Fuente: Departamento de Registros y Estadística de Salud del Hospital Doctor Rafael Estévez.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</si>
</sst>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Border="1"/>
    <xf numFmtId="0" fontId="5" fillId="0" borderId="0" xfId="0" applyFont="1"/>
    <xf numFmtId="0" fontId="6" fillId="0" borderId="0" xfId="0" applyFont="1" applyFill="1" applyBorder="1"/>
    <xf numFmtId="3" fontId="4" fillId="0" borderId="5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165" fontId="6" fillId="0" borderId="5" xfId="0" applyNumberFormat="1" applyFont="1" applyFill="1" applyBorder="1" applyAlignment="1" applyProtection="1">
      <alignment horizontal="right"/>
    </xf>
    <xf numFmtId="3" fontId="6" fillId="0" borderId="5" xfId="0" applyNumberFormat="1" applyFont="1" applyFill="1" applyBorder="1" applyAlignment="1" applyProtection="1">
      <alignment horizontal="right"/>
    </xf>
    <xf numFmtId="0" fontId="6" fillId="0" borderId="3" xfId="0" applyFont="1" applyBorder="1"/>
    <xf numFmtId="3" fontId="6" fillId="0" borderId="6" xfId="0" applyNumberFormat="1" applyFont="1" applyFill="1" applyBorder="1" applyAlignment="1" applyProtection="1">
      <alignment horizontal="right"/>
    </xf>
    <xf numFmtId="3" fontId="3" fillId="0" borderId="5" xfId="0" applyNumberFormat="1" applyFont="1" applyFill="1" applyBorder="1" applyAlignment="1" applyProtection="1">
      <alignment horizontal="right"/>
    </xf>
    <xf numFmtId="0" fontId="3" fillId="0" borderId="4" xfId="0" applyFont="1" applyBorder="1" applyAlignment="1" applyProtection="1">
      <alignment horizontal="left"/>
    </xf>
    <xf numFmtId="3" fontId="6" fillId="0" borderId="7" xfId="0" applyNumberFormat="1" applyFont="1" applyFill="1" applyBorder="1" applyProtection="1"/>
    <xf numFmtId="165" fontId="6" fillId="0" borderId="7" xfId="0" applyNumberFormat="1" applyFont="1" applyFill="1" applyBorder="1" applyAlignment="1" applyProtection="1">
      <alignment horizontal="right" vertical="justify"/>
    </xf>
    <xf numFmtId="3" fontId="6" fillId="0" borderId="7" xfId="0" applyNumberFormat="1" applyFont="1" applyFill="1" applyBorder="1" applyAlignment="1" applyProtection="1">
      <alignment horizontal="right" vertical="justify"/>
    </xf>
    <xf numFmtId="3" fontId="6" fillId="0" borderId="8" xfId="0" applyNumberFormat="1" applyFont="1" applyFill="1" applyBorder="1" applyAlignment="1" applyProtection="1">
      <alignment horizontal="right" vertical="justify"/>
    </xf>
    <xf numFmtId="0" fontId="3" fillId="0" borderId="2" xfId="0" applyFont="1" applyBorder="1" applyAlignment="1" applyProtection="1">
      <alignment horizontal="left"/>
    </xf>
    <xf numFmtId="3" fontId="6" fillId="0" borderId="2" xfId="0" applyNumberFormat="1" applyFont="1" applyFill="1" applyBorder="1" applyAlignment="1" applyProtection="1">
      <alignment horizontal="right" vertical="justify"/>
    </xf>
    <xf numFmtId="0" fontId="3" fillId="0" borderId="0" xfId="0" applyFont="1" applyBorder="1" applyAlignment="1" applyProtection="1"/>
    <xf numFmtId="0" fontId="3" fillId="0" borderId="0" xfId="1" applyFont="1" applyAlignment="1" applyProtection="1"/>
    <xf numFmtId="0" fontId="2" fillId="0" borderId="0" xfId="0" applyFont="1" applyBorder="1"/>
    <xf numFmtId="0" fontId="6" fillId="0" borderId="5" xfId="0" applyFont="1" applyFill="1" applyBorder="1"/>
    <xf numFmtId="0" fontId="7" fillId="2" borderId="9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3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" customWidth="1"/>
    <col min="2" max="2" width="29" style="1" customWidth="1"/>
    <col min="3" max="3" width="8.7109375" style="1" customWidth="1"/>
    <col min="4" max="4" width="10.85546875" style="1" customWidth="1"/>
    <col min="5" max="6" width="8.7109375" style="1" customWidth="1"/>
    <col min="7" max="7" width="10.42578125" style="1" customWidth="1"/>
    <col min="8" max="8" width="11.85546875" style="1" customWidth="1"/>
    <col min="9" max="9" width="12.42578125" style="1" customWidth="1"/>
    <col min="10" max="10" width="10.7109375" style="1" customWidth="1"/>
    <col min="11" max="16384" width="11.42578125" style="1"/>
  </cols>
  <sheetData>
    <row r="1" spans="1:10" ht="17.100000000000001" customHeight="1" x14ac:dyDescent="0.2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7.100000000000001" customHeight="1" x14ac:dyDescent="0.2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2.2" customHeight="1" x14ac:dyDescent="0.2">
      <c r="A3" s="23"/>
      <c r="B3" s="3"/>
      <c r="C3" s="3"/>
      <c r="D3" s="3"/>
      <c r="E3" s="3"/>
      <c r="F3" s="3"/>
      <c r="G3" s="3"/>
      <c r="H3" s="3"/>
      <c r="I3" s="3"/>
      <c r="J3" s="3"/>
    </row>
    <row r="4" spans="1:10" s="4" customFormat="1" ht="24.95" customHeight="1" x14ac:dyDescent="0.2">
      <c r="A4" s="31" t="s">
        <v>0</v>
      </c>
      <c r="B4" s="31"/>
      <c r="C4" s="32" t="s">
        <v>1</v>
      </c>
      <c r="D4" s="32"/>
      <c r="E4" s="32"/>
      <c r="F4" s="32"/>
      <c r="G4" s="32"/>
      <c r="H4" s="32"/>
      <c r="I4" s="32"/>
      <c r="J4" s="32"/>
    </row>
    <row r="5" spans="1:10" s="4" customFormat="1" ht="22.5" customHeight="1" x14ac:dyDescent="0.2">
      <c r="A5" s="31"/>
      <c r="B5" s="31"/>
      <c r="C5" s="31" t="s">
        <v>2</v>
      </c>
      <c r="D5" s="31" t="s">
        <v>3</v>
      </c>
      <c r="E5" s="31" t="s">
        <v>4</v>
      </c>
      <c r="F5" s="32"/>
      <c r="G5" s="31" t="s">
        <v>5</v>
      </c>
      <c r="H5" s="31"/>
      <c r="I5" s="31"/>
      <c r="J5" s="31"/>
    </row>
    <row r="6" spans="1:10" s="4" customFormat="1" ht="35.1" customHeight="1" x14ac:dyDescent="0.2">
      <c r="A6" s="31"/>
      <c r="B6" s="31"/>
      <c r="C6" s="31"/>
      <c r="D6" s="31"/>
      <c r="E6" s="25" t="s">
        <v>6</v>
      </c>
      <c r="F6" s="25" t="s">
        <v>7</v>
      </c>
      <c r="G6" s="25" t="s">
        <v>8</v>
      </c>
      <c r="H6" s="25" t="s">
        <v>9</v>
      </c>
      <c r="I6" s="25" t="s">
        <v>10</v>
      </c>
      <c r="J6" s="25" t="s">
        <v>11</v>
      </c>
    </row>
    <row r="7" spans="1:10" ht="12.2" customHeight="1" x14ac:dyDescent="0.2">
      <c r="B7" s="5"/>
      <c r="C7" s="24"/>
      <c r="D7" s="24"/>
      <c r="E7" s="24"/>
      <c r="F7" s="24"/>
      <c r="G7" s="24"/>
      <c r="H7" s="24"/>
      <c r="I7" s="24"/>
      <c r="J7" s="24"/>
    </row>
    <row r="8" spans="1:10" ht="18.75" customHeight="1" x14ac:dyDescent="0.2">
      <c r="A8" s="26" t="s">
        <v>12</v>
      </c>
      <c r="B8" s="27"/>
      <c r="C8" s="6">
        <f t="shared" ref="C8:J8" si="0">SUM(C10,C11,C12,C34)</f>
        <v>288028</v>
      </c>
      <c r="D8" s="7">
        <f t="shared" si="0"/>
        <v>100.00000000000001</v>
      </c>
      <c r="E8" s="6">
        <f t="shared" si="0"/>
        <v>125914</v>
      </c>
      <c r="F8" s="6">
        <f t="shared" si="0"/>
        <v>162114</v>
      </c>
      <c r="G8" s="6">
        <f t="shared" si="0"/>
        <v>72364</v>
      </c>
      <c r="H8" s="6">
        <f t="shared" si="0"/>
        <v>44343</v>
      </c>
      <c r="I8" s="6">
        <f t="shared" si="0"/>
        <v>99712</v>
      </c>
      <c r="J8" s="6">
        <f t="shared" si="0"/>
        <v>71609</v>
      </c>
    </row>
    <row r="9" spans="1:10" ht="18.75" customHeight="1" x14ac:dyDescent="0.2">
      <c r="A9" s="8" t="s">
        <v>13</v>
      </c>
      <c r="C9" s="6"/>
      <c r="D9" s="7"/>
      <c r="E9" s="6"/>
      <c r="F9" s="6"/>
      <c r="G9" s="6"/>
      <c r="H9" s="6"/>
      <c r="I9" s="6"/>
      <c r="J9" s="6"/>
    </row>
    <row r="10" spans="1:10" ht="12.75" customHeight="1" x14ac:dyDescent="0.2">
      <c r="B10" s="8" t="s">
        <v>14</v>
      </c>
      <c r="C10" s="6">
        <f>SUM(E10,F10)</f>
        <v>26327</v>
      </c>
      <c r="D10" s="9">
        <f>SUM(C10/C$8*100)</f>
        <v>9.1404307914508305</v>
      </c>
      <c r="E10" s="10">
        <v>13246</v>
      </c>
      <c r="F10" s="10">
        <v>13081</v>
      </c>
      <c r="G10" s="10">
        <v>8647</v>
      </c>
      <c r="H10" s="10">
        <v>1089</v>
      </c>
      <c r="I10" s="10">
        <v>8737</v>
      </c>
      <c r="J10" s="10">
        <v>7854</v>
      </c>
    </row>
    <row r="11" spans="1:10" ht="18.75" customHeight="1" x14ac:dyDescent="0.2">
      <c r="A11" s="11" t="s">
        <v>15</v>
      </c>
      <c r="C11" s="6">
        <f>SUM(E11,F11)</f>
        <v>120736</v>
      </c>
      <c r="D11" s="9">
        <f>SUM(C11/C$8*100)</f>
        <v>41.91814684683434</v>
      </c>
      <c r="E11" s="10">
        <v>57186</v>
      </c>
      <c r="F11" s="10">
        <v>63550</v>
      </c>
      <c r="G11" s="10">
        <v>31920</v>
      </c>
      <c r="H11" s="10">
        <v>15267</v>
      </c>
      <c r="I11" s="10">
        <v>33998</v>
      </c>
      <c r="J11" s="10">
        <v>39551</v>
      </c>
    </row>
    <row r="12" spans="1:10" ht="18.95" customHeight="1" x14ac:dyDescent="0.2">
      <c r="A12" s="11" t="s">
        <v>17</v>
      </c>
      <c r="C12" s="6">
        <f>SUM(E12,F12)</f>
        <v>109670</v>
      </c>
      <c r="D12" s="7">
        <f t="shared" ref="D12:J12" si="1">SUM(D13:D33)</f>
        <v>38.076159262293949</v>
      </c>
      <c r="E12" s="6">
        <f t="shared" si="1"/>
        <v>41361</v>
      </c>
      <c r="F12" s="6">
        <f t="shared" si="1"/>
        <v>68309</v>
      </c>
      <c r="G12" s="6">
        <f t="shared" si="1"/>
        <v>25446</v>
      </c>
      <c r="H12" s="6">
        <f t="shared" si="1"/>
        <v>23105</v>
      </c>
      <c r="I12" s="6">
        <f t="shared" si="1"/>
        <v>43275</v>
      </c>
      <c r="J12" s="6">
        <f t="shared" si="1"/>
        <v>17844</v>
      </c>
    </row>
    <row r="13" spans="1:10" ht="16.5" customHeight="1" x14ac:dyDescent="0.2">
      <c r="B13" s="8" t="s">
        <v>18</v>
      </c>
      <c r="C13" s="6">
        <f t="shared" ref="C13:C42" si="2">SUM(E13,F13)</f>
        <v>1736</v>
      </c>
      <c r="D13" s="9">
        <f t="shared" ref="D13:D33" si="3">SUM(C13/C$8*100)</f>
        <v>0.60271918007971448</v>
      </c>
      <c r="E13" s="10">
        <v>424</v>
      </c>
      <c r="F13" s="10">
        <v>1312</v>
      </c>
      <c r="G13" s="10">
        <v>620</v>
      </c>
      <c r="H13" s="10">
        <v>455</v>
      </c>
      <c r="I13" s="10">
        <v>552</v>
      </c>
      <c r="J13" s="10">
        <v>109</v>
      </c>
    </row>
    <row r="14" spans="1:10" ht="16.5" customHeight="1" x14ac:dyDescent="0.2">
      <c r="B14" s="8" t="s">
        <v>19</v>
      </c>
      <c r="C14" s="6">
        <f t="shared" si="2"/>
        <v>3939</v>
      </c>
      <c r="D14" s="9">
        <f t="shared" si="3"/>
        <v>1.3675753746163568</v>
      </c>
      <c r="E14" s="10">
        <v>1876</v>
      </c>
      <c r="F14" s="10">
        <v>2063</v>
      </c>
      <c r="G14" s="10">
        <v>502</v>
      </c>
      <c r="H14" s="10">
        <v>1452</v>
      </c>
      <c r="I14" s="10">
        <v>1546</v>
      </c>
      <c r="J14" s="10">
        <v>439</v>
      </c>
    </row>
    <row r="15" spans="1:10" ht="16.5" customHeight="1" x14ac:dyDescent="0.2">
      <c r="B15" s="8" t="s">
        <v>20</v>
      </c>
      <c r="C15" s="6">
        <f t="shared" si="2"/>
        <v>14921</v>
      </c>
      <c r="D15" s="9">
        <f t="shared" si="3"/>
        <v>5.180399127862569</v>
      </c>
      <c r="E15" s="10">
        <v>5195</v>
      </c>
      <c r="F15" s="10">
        <v>9726</v>
      </c>
      <c r="G15" s="10">
        <v>4206</v>
      </c>
      <c r="H15" s="10">
        <v>2472</v>
      </c>
      <c r="I15" s="10">
        <v>5228</v>
      </c>
      <c r="J15" s="10">
        <v>3015</v>
      </c>
    </row>
    <row r="16" spans="1:10" ht="16.5" customHeight="1" x14ac:dyDescent="0.2">
      <c r="B16" s="8" t="s">
        <v>21</v>
      </c>
      <c r="C16" s="6">
        <f t="shared" si="2"/>
        <v>1806</v>
      </c>
      <c r="D16" s="9">
        <f t="shared" si="3"/>
        <v>0.62702237282486417</v>
      </c>
      <c r="E16" s="10">
        <v>658</v>
      </c>
      <c r="F16" s="10">
        <v>1148</v>
      </c>
      <c r="G16" s="10">
        <v>622</v>
      </c>
      <c r="H16" s="10">
        <v>184</v>
      </c>
      <c r="I16" s="10">
        <v>634</v>
      </c>
      <c r="J16" s="10">
        <v>366</v>
      </c>
    </row>
    <row r="17" spans="2:10" ht="16.5" customHeight="1" x14ac:dyDescent="0.2">
      <c r="B17" s="8" t="s">
        <v>22</v>
      </c>
      <c r="C17" s="6">
        <f t="shared" si="2"/>
        <v>6332</v>
      </c>
      <c r="D17" s="9">
        <f t="shared" si="3"/>
        <v>2.1983973780326913</v>
      </c>
      <c r="E17" s="10">
        <v>2209</v>
      </c>
      <c r="F17" s="10">
        <v>4123</v>
      </c>
      <c r="G17" s="10">
        <v>1531</v>
      </c>
      <c r="H17" s="10">
        <v>1127</v>
      </c>
      <c r="I17" s="10">
        <v>2619</v>
      </c>
      <c r="J17" s="10">
        <v>1055</v>
      </c>
    </row>
    <row r="18" spans="2:10" ht="16.5" customHeight="1" x14ac:dyDescent="0.2">
      <c r="B18" s="8" t="s">
        <v>23</v>
      </c>
      <c r="C18" s="6">
        <f t="shared" si="2"/>
        <v>1960</v>
      </c>
      <c r="D18" s="9">
        <f t="shared" si="3"/>
        <v>0.68048939686419374</v>
      </c>
      <c r="E18" s="10">
        <v>567</v>
      </c>
      <c r="F18" s="10">
        <v>1393</v>
      </c>
      <c r="G18" s="10">
        <v>393</v>
      </c>
      <c r="H18" s="10">
        <v>525</v>
      </c>
      <c r="I18" s="10">
        <v>843</v>
      </c>
      <c r="J18" s="10">
        <v>199</v>
      </c>
    </row>
    <row r="19" spans="2:10" ht="16.5" customHeight="1" x14ac:dyDescent="0.2">
      <c r="B19" s="8" t="s">
        <v>24</v>
      </c>
      <c r="C19" s="6">
        <f t="shared" si="2"/>
        <v>1499</v>
      </c>
      <c r="D19" s="9">
        <f t="shared" si="3"/>
        <v>0.52043551321399306</v>
      </c>
      <c r="E19" s="10">
        <v>604</v>
      </c>
      <c r="F19" s="10">
        <v>895</v>
      </c>
      <c r="G19" s="10">
        <v>2</v>
      </c>
      <c r="H19" s="10">
        <v>546</v>
      </c>
      <c r="I19" s="10">
        <v>853</v>
      </c>
      <c r="J19" s="10">
        <v>98</v>
      </c>
    </row>
    <row r="20" spans="2:10" ht="16.5" customHeight="1" x14ac:dyDescent="0.2">
      <c r="B20" s="8" t="s">
        <v>25</v>
      </c>
      <c r="C20" s="6">
        <f t="shared" si="2"/>
        <v>7376</v>
      </c>
      <c r="D20" s="9">
        <f t="shared" si="3"/>
        <v>2.5608621384032104</v>
      </c>
      <c r="E20" s="10" t="s">
        <v>16</v>
      </c>
      <c r="F20" s="10">
        <v>7376</v>
      </c>
      <c r="G20" s="12">
        <v>2062</v>
      </c>
      <c r="H20" s="12">
        <v>376</v>
      </c>
      <c r="I20" s="12">
        <v>2913</v>
      </c>
      <c r="J20" s="10">
        <v>2025</v>
      </c>
    </row>
    <row r="21" spans="2:10" ht="16.5" customHeight="1" x14ac:dyDescent="0.2">
      <c r="B21" s="8" t="s">
        <v>26</v>
      </c>
      <c r="C21" s="6">
        <f t="shared" si="2"/>
        <v>2355</v>
      </c>
      <c r="D21" s="9">
        <f t="shared" si="3"/>
        <v>0.81762884164039606</v>
      </c>
      <c r="E21" s="10">
        <v>825</v>
      </c>
      <c r="F21" s="10">
        <v>1530</v>
      </c>
      <c r="G21" s="10">
        <v>662</v>
      </c>
      <c r="H21" s="10">
        <v>190</v>
      </c>
      <c r="I21" s="10">
        <v>820</v>
      </c>
      <c r="J21" s="10">
        <v>683</v>
      </c>
    </row>
    <row r="22" spans="2:10" ht="16.5" customHeight="1" x14ac:dyDescent="0.2">
      <c r="B22" s="8" t="s">
        <v>27</v>
      </c>
      <c r="C22" s="6">
        <f t="shared" si="2"/>
        <v>2312</v>
      </c>
      <c r="D22" s="9">
        <f t="shared" si="3"/>
        <v>0.80269973752551838</v>
      </c>
      <c r="E22" s="10">
        <v>752</v>
      </c>
      <c r="F22" s="10">
        <v>1560</v>
      </c>
      <c r="G22" s="10">
        <v>693</v>
      </c>
      <c r="H22" s="10">
        <v>472</v>
      </c>
      <c r="I22" s="10">
        <v>916</v>
      </c>
      <c r="J22" s="10">
        <v>231</v>
      </c>
    </row>
    <row r="23" spans="2:10" ht="16.5" customHeight="1" x14ac:dyDescent="0.2">
      <c r="B23" s="8" t="s">
        <v>28</v>
      </c>
      <c r="C23" s="6">
        <f t="shared" si="2"/>
        <v>18392</v>
      </c>
      <c r="D23" s="9">
        <f t="shared" si="3"/>
        <v>6.3854902995542098</v>
      </c>
      <c r="E23" s="10">
        <v>5826</v>
      </c>
      <c r="F23" s="10">
        <v>12566</v>
      </c>
      <c r="G23" s="10">
        <v>3789</v>
      </c>
      <c r="H23" s="10">
        <v>4362</v>
      </c>
      <c r="I23" s="10">
        <v>7894</v>
      </c>
      <c r="J23" s="10">
        <v>2347</v>
      </c>
    </row>
    <row r="24" spans="2:10" ht="16.5" customHeight="1" x14ac:dyDescent="0.2">
      <c r="B24" s="8" t="s">
        <v>29</v>
      </c>
      <c r="C24" s="6">
        <f t="shared" si="2"/>
        <v>5390</v>
      </c>
      <c r="D24" s="9">
        <f t="shared" si="3"/>
        <v>1.8713458413765329</v>
      </c>
      <c r="E24" s="10">
        <v>3579</v>
      </c>
      <c r="F24" s="10">
        <v>1811</v>
      </c>
      <c r="G24" s="10">
        <v>965</v>
      </c>
      <c r="H24" s="10">
        <v>2001</v>
      </c>
      <c r="I24" s="10">
        <v>1772</v>
      </c>
      <c r="J24" s="10">
        <v>652</v>
      </c>
    </row>
    <row r="25" spans="2:10" ht="16.5" customHeight="1" x14ac:dyDescent="0.2">
      <c r="B25" s="8" t="s">
        <v>30</v>
      </c>
      <c r="C25" s="6">
        <f t="shared" si="2"/>
        <v>345</v>
      </c>
      <c r="D25" s="9">
        <f t="shared" si="3"/>
        <v>0.11978002138680961</v>
      </c>
      <c r="E25" s="10">
        <v>193</v>
      </c>
      <c r="F25" s="10">
        <v>152</v>
      </c>
      <c r="G25" s="10" t="s">
        <v>16</v>
      </c>
      <c r="H25" s="10" t="s">
        <v>16</v>
      </c>
      <c r="I25" s="10">
        <v>212</v>
      </c>
      <c r="J25" s="10">
        <v>133</v>
      </c>
    </row>
    <row r="26" spans="2:10" ht="16.5" customHeight="1" x14ac:dyDescent="0.2">
      <c r="B26" s="8" t="s">
        <v>31</v>
      </c>
      <c r="C26" s="6">
        <f t="shared" si="2"/>
        <v>582</v>
      </c>
      <c r="D26" s="9">
        <f t="shared" si="3"/>
        <v>0.20206368825253099</v>
      </c>
      <c r="E26" s="10">
        <v>209</v>
      </c>
      <c r="F26" s="10">
        <v>373</v>
      </c>
      <c r="G26" s="10">
        <v>97</v>
      </c>
      <c r="H26" s="10">
        <v>155</v>
      </c>
      <c r="I26" s="10">
        <v>250</v>
      </c>
      <c r="J26" s="10">
        <v>80</v>
      </c>
    </row>
    <row r="27" spans="2:10" ht="16.5" customHeight="1" x14ac:dyDescent="0.2">
      <c r="B27" s="8" t="s">
        <v>32</v>
      </c>
      <c r="C27" s="6">
        <f t="shared" si="2"/>
        <v>1833</v>
      </c>
      <c r="D27" s="9">
        <f t="shared" si="3"/>
        <v>0.63639646145513629</v>
      </c>
      <c r="E27" s="10">
        <v>672</v>
      </c>
      <c r="F27" s="10">
        <v>1161</v>
      </c>
      <c r="G27" s="10">
        <v>493</v>
      </c>
      <c r="H27" s="10">
        <v>489</v>
      </c>
      <c r="I27" s="10">
        <v>669</v>
      </c>
      <c r="J27" s="10">
        <v>182</v>
      </c>
    </row>
    <row r="28" spans="2:10" ht="16.5" customHeight="1" x14ac:dyDescent="0.2">
      <c r="B28" s="8" t="s">
        <v>51</v>
      </c>
      <c r="C28" s="6">
        <f t="shared" si="2"/>
        <v>1395</v>
      </c>
      <c r="D28" s="9">
        <f t="shared" si="3"/>
        <v>0.48432791256405627</v>
      </c>
      <c r="E28" s="10">
        <v>621</v>
      </c>
      <c r="F28" s="10">
        <v>774</v>
      </c>
      <c r="G28" s="10">
        <v>550</v>
      </c>
      <c r="H28" s="10">
        <v>332</v>
      </c>
      <c r="I28" s="10">
        <v>376</v>
      </c>
      <c r="J28" s="10">
        <v>137</v>
      </c>
    </row>
    <row r="29" spans="2:10" ht="16.5" customHeight="1" x14ac:dyDescent="0.2">
      <c r="B29" s="8" t="s">
        <v>33</v>
      </c>
      <c r="C29" s="6">
        <f t="shared" si="2"/>
        <v>16189</v>
      </c>
      <c r="D29" s="9">
        <f t="shared" si="3"/>
        <v>5.6206341050175679</v>
      </c>
      <c r="E29" s="10">
        <v>6235</v>
      </c>
      <c r="F29" s="10">
        <v>9954</v>
      </c>
      <c r="G29" s="10">
        <v>4591</v>
      </c>
      <c r="H29" s="10">
        <v>3609</v>
      </c>
      <c r="I29" s="10">
        <v>5870</v>
      </c>
      <c r="J29" s="10">
        <v>2119</v>
      </c>
    </row>
    <row r="30" spans="2:10" ht="16.5" customHeight="1" x14ac:dyDescent="0.2">
      <c r="B30" s="8" t="s">
        <v>34</v>
      </c>
      <c r="C30" s="6">
        <f t="shared" si="2"/>
        <v>10373</v>
      </c>
      <c r="D30" s="9">
        <f t="shared" si="3"/>
        <v>3.6013859763634088</v>
      </c>
      <c r="E30" s="10">
        <v>4275</v>
      </c>
      <c r="F30" s="10">
        <v>6098</v>
      </c>
      <c r="G30" s="10">
        <v>2550</v>
      </c>
      <c r="H30" s="10">
        <v>2013</v>
      </c>
      <c r="I30" s="10">
        <v>4096</v>
      </c>
      <c r="J30" s="10">
        <v>1714</v>
      </c>
    </row>
    <row r="31" spans="2:10" ht="16.5" customHeight="1" x14ac:dyDescent="0.2">
      <c r="B31" s="8" t="s">
        <v>35</v>
      </c>
      <c r="C31" s="6">
        <f t="shared" si="2"/>
        <v>3435</v>
      </c>
      <c r="D31" s="9">
        <f t="shared" si="3"/>
        <v>1.1925923868512784</v>
      </c>
      <c r="E31" s="10">
        <v>1681</v>
      </c>
      <c r="F31" s="10">
        <v>1754</v>
      </c>
      <c r="G31" s="10" t="s">
        <v>16</v>
      </c>
      <c r="H31" s="10" t="s">
        <v>16</v>
      </c>
      <c r="I31" s="10">
        <v>2612</v>
      </c>
      <c r="J31" s="10">
        <v>823</v>
      </c>
    </row>
    <row r="32" spans="2:10" ht="16.5" customHeight="1" x14ac:dyDescent="0.2">
      <c r="B32" s="8" t="s">
        <v>36</v>
      </c>
      <c r="C32" s="6">
        <f t="shared" si="2"/>
        <v>1590</v>
      </c>
      <c r="D32" s="9">
        <f t="shared" si="3"/>
        <v>0.55202966378268781</v>
      </c>
      <c r="E32" s="10">
        <v>761</v>
      </c>
      <c r="F32" s="10">
        <v>829</v>
      </c>
      <c r="G32" s="10">
        <v>144</v>
      </c>
      <c r="H32" s="10">
        <v>142</v>
      </c>
      <c r="I32" s="10">
        <v>850</v>
      </c>
      <c r="J32" s="10">
        <v>454</v>
      </c>
    </row>
    <row r="33" spans="1:10" ht="16.5" customHeight="1" x14ac:dyDescent="0.2">
      <c r="B33" s="8" t="s">
        <v>37</v>
      </c>
      <c r="C33" s="6">
        <f t="shared" si="2"/>
        <v>5910</v>
      </c>
      <c r="D33" s="9">
        <f t="shared" si="3"/>
        <v>2.0518838446262171</v>
      </c>
      <c r="E33" s="10">
        <v>4199</v>
      </c>
      <c r="F33" s="10">
        <v>1711</v>
      </c>
      <c r="G33" s="10">
        <v>974</v>
      </c>
      <c r="H33" s="10">
        <v>2203</v>
      </c>
      <c r="I33" s="10">
        <v>1750</v>
      </c>
      <c r="J33" s="10">
        <v>983</v>
      </c>
    </row>
    <row r="34" spans="1:10" ht="18.95" customHeight="1" x14ac:dyDescent="0.2">
      <c r="A34" s="8" t="s">
        <v>53</v>
      </c>
      <c r="C34" s="6">
        <f t="shared" si="2"/>
        <v>31295</v>
      </c>
      <c r="D34" s="7">
        <f t="shared" ref="D34:J34" si="4">SUM(D35:D43)</f>
        <v>10.86526309942089</v>
      </c>
      <c r="E34" s="6">
        <f t="shared" si="4"/>
        <v>14121</v>
      </c>
      <c r="F34" s="6">
        <f t="shared" si="4"/>
        <v>17174</v>
      </c>
      <c r="G34" s="6">
        <f t="shared" si="4"/>
        <v>6351</v>
      </c>
      <c r="H34" s="6">
        <f t="shared" si="4"/>
        <v>4882</v>
      </c>
      <c r="I34" s="6">
        <f t="shared" si="4"/>
        <v>13702</v>
      </c>
      <c r="J34" s="6">
        <f t="shared" si="4"/>
        <v>6360</v>
      </c>
    </row>
    <row r="35" spans="1:10" ht="16.5" customHeight="1" x14ac:dyDescent="0.2">
      <c r="B35" s="8" t="s">
        <v>38</v>
      </c>
      <c r="C35" s="6">
        <f t="shared" si="2"/>
        <v>11036</v>
      </c>
      <c r="D35" s="9">
        <f t="shared" ref="D35:D42" si="5">SUM(C35/C$8*100)</f>
        <v>3.8315719305067559</v>
      </c>
      <c r="E35" s="10">
        <v>5058</v>
      </c>
      <c r="F35" s="10">
        <v>5978</v>
      </c>
      <c r="G35" s="13">
        <v>2178</v>
      </c>
      <c r="H35" s="10">
        <v>1521</v>
      </c>
      <c r="I35" s="10">
        <v>5376</v>
      </c>
      <c r="J35" s="10">
        <v>1961</v>
      </c>
    </row>
    <row r="36" spans="1:10" ht="16.5" customHeight="1" x14ac:dyDescent="0.2">
      <c r="B36" s="8" t="s">
        <v>39</v>
      </c>
      <c r="C36" s="6">
        <f t="shared" si="2"/>
        <v>4860</v>
      </c>
      <c r="D36" s="9">
        <f t="shared" si="5"/>
        <v>1.6873359534489702</v>
      </c>
      <c r="E36" s="10">
        <v>1901</v>
      </c>
      <c r="F36" s="10">
        <v>2959</v>
      </c>
      <c r="G36" s="10">
        <v>1217</v>
      </c>
      <c r="H36" s="10">
        <v>856</v>
      </c>
      <c r="I36" s="10">
        <v>2181</v>
      </c>
      <c r="J36" s="10">
        <v>606</v>
      </c>
    </row>
    <row r="37" spans="1:10" ht="16.5" customHeight="1" x14ac:dyDescent="0.2">
      <c r="B37" s="8" t="s">
        <v>40</v>
      </c>
      <c r="C37" s="6">
        <f t="shared" si="2"/>
        <v>2674</v>
      </c>
      <c r="D37" s="9">
        <f t="shared" si="5"/>
        <v>0.92838196286472141</v>
      </c>
      <c r="E37" s="10">
        <v>1620</v>
      </c>
      <c r="F37" s="10">
        <v>1054</v>
      </c>
      <c r="G37" s="10">
        <v>136</v>
      </c>
      <c r="H37" s="10">
        <v>243</v>
      </c>
      <c r="I37" s="10">
        <v>1862</v>
      </c>
      <c r="J37" s="10">
        <v>433</v>
      </c>
    </row>
    <row r="38" spans="1:10" ht="16.5" customHeight="1" x14ac:dyDescent="0.2">
      <c r="B38" s="8" t="s">
        <v>41</v>
      </c>
      <c r="C38" s="6">
        <f t="shared" si="2"/>
        <v>890</v>
      </c>
      <c r="D38" s="9">
        <f t="shared" si="5"/>
        <v>0.30899773633119004</v>
      </c>
      <c r="E38" s="10">
        <v>416</v>
      </c>
      <c r="F38" s="10">
        <v>474</v>
      </c>
      <c r="G38" s="10">
        <v>111</v>
      </c>
      <c r="H38" s="10">
        <v>86</v>
      </c>
      <c r="I38" s="10">
        <v>602</v>
      </c>
      <c r="J38" s="10">
        <v>91</v>
      </c>
    </row>
    <row r="39" spans="1:10" ht="16.5" customHeight="1" x14ac:dyDescent="0.2">
      <c r="B39" s="8" t="s">
        <v>42</v>
      </c>
      <c r="C39" s="6">
        <f t="shared" si="2"/>
        <v>907</v>
      </c>
      <c r="D39" s="9">
        <f t="shared" si="5"/>
        <v>0.31489994028358353</v>
      </c>
      <c r="E39" s="10">
        <v>277</v>
      </c>
      <c r="F39" s="10">
        <v>630</v>
      </c>
      <c r="G39" s="10">
        <v>200</v>
      </c>
      <c r="H39" s="10">
        <v>187</v>
      </c>
      <c r="I39" s="10">
        <v>434</v>
      </c>
      <c r="J39" s="10">
        <v>86</v>
      </c>
    </row>
    <row r="40" spans="1:10" ht="16.5" customHeight="1" x14ac:dyDescent="0.2">
      <c r="B40" s="8" t="s">
        <v>43</v>
      </c>
      <c r="C40" s="6">
        <f t="shared" si="2"/>
        <v>1311</v>
      </c>
      <c r="D40" s="9">
        <f t="shared" si="5"/>
        <v>0.45516408126987651</v>
      </c>
      <c r="E40" s="10">
        <v>543</v>
      </c>
      <c r="F40" s="10">
        <v>768</v>
      </c>
      <c r="G40" s="10">
        <v>271</v>
      </c>
      <c r="H40" s="10">
        <v>186</v>
      </c>
      <c r="I40" s="10">
        <v>724</v>
      </c>
      <c r="J40" s="10">
        <v>130</v>
      </c>
    </row>
    <row r="41" spans="1:10" ht="16.5" customHeight="1" x14ac:dyDescent="0.2">
      <c r="B41" s="8" t="s">
        <v>44</v>
      </c>
      <c r="C41" s="6">
        <f t="shared" si="2"/>
        <v>218</v>
      </c>
      <c r="D41" s="9">
        <f t="shared" si="5"/>
        <v>7.5687085977752158E-2</v>
      </c>
      <c r="E41" s="10">
        <v>66</v>
      </c>
      <c r="F41" s="10">
        <v>152</v>
      </c>
      <c r="G41" s="10">
        <v>104</v>
      </c>
      <c r="H41" s="10">
        <v>17</v>
      </c>
      <c r="I41" s="10">
        <v>92</v>
      </c>
      <c r="J41" s="10">
        <v>5</v>
      </c>
    </row>
    <row r="42" spans="1:10" ht="16.5" customHeight="1" x14ac:dyDescent="0.2">
      <c r="B42" s="8" t="s">
        <v>45</v>
      </c>
      <c r="C42" s="6">
        <f t="shared" si="2"/>
        <v>922</v>
      </c>
      <c r="D42" s="9">
        <f t="shared" si="5"/>
        <v>0.3201077673004013</v>
      </c>
      <c r="E42" s="10">
        <v>223</v>
      </c>
      <c r="F42" s="10">
        <v>699</v>
      </c>
      <c r="G42" s="10">
        <v>239</v>
      </c>
      <c r="H42" s="10">
        <v>242</v>
      </c>
      <c r="I42" s="10">
        <v>398</v>
      </c>
      <c r="J42" s="10">
        <v>43</v>
      </c>
    </row>
    <row r="43" spans="1:10" ht="16.5" customHeight="1" x14ac:dyDescent="0.2">
      <c r="B43" s="8" t="s">
        <v>46</v>
      </c>
      <c r="C43" s="6">
        <f>SUM(E43,F43)</f>
        <v>8477</v>
      </c>
      <c r="D43" s="9">
        <f>SUM(C43/C$8*100)</f>
        <v>2.943116641437638</v>
      </c>
      <c r="E43" s="10">
        <v>4017</v>
      </c>
      <c r="F43" s="10">
        <v>4460</v>
      </c>
      <c r="G43" s="10">
        <v>1895</v>
      </c>
      <c r="H43" s="10">
        <v>1544</v>
      </c>
      <c r="I43" s="10">
        <v>2033</v>
      </c>
      <c r="J43" s="10">
        <v>3005</v>
      </c>
    </row>
    <row r="44" spans="1:10" ht="12.2" customHeight="1" x14ac:dyDescent="0.2">
      <c r="A44" s="2"/>
      <c r="B44" s="14"/>
      <c r="C44" s="15"/>
      <c r="D44" s="16"/>
      <c r="E44" s="17"/>
      <c r="F44" s="17"/>
      <c r="G44" s="17"/>
      <c r="H44" s="17"/>
      <c r="I44" s="17"/>
      <c r="J44" s="18"/>
    </row>
    <row r="45" spans="1:10" ht="12.2" customHeight="1" x14ac:dyDescent="0.2">
      <c r="B45" s="19"/>
      <c r="C45" s="20"/>
      <c r="D45" s="20"/>
      <c r="E45" s="20"/>
      <c r="F45" s="20"/>
      <c r="G45" s="20"/>
      <c r="H45" s="20"/>
      <c r="I45" s="20"/>
      <c r="J45" s="20"/>
    </row>
    <row r="46" spans="1:10" ht="15" customHeight="1" x14ac:dyDescent="0.2">
      <c r="A46" s="28" t="s">
        <v>47</v>
      </c>
      <c r="B46" s="28"/>
      <c r="C46" s="28"/>
      <c r="D46" s="28"/>
      <c r="E46" s="28"/>
      <c r="F46" s="28"/>
      <c r="G46" s="28"/>
      <c r="H46" s="28"/>
      <c r="I46" s="28"/>
      <c r="J46" s="28"/>
    </row>
    <row r="47" spans="1:10" ht="15" customHeight="1" x14ac:dyDescent="0.2">
      <c r="A47" s="28" t="s">
        <v>48</v>
      </c>
      <c r="B47" s="28"/>
      <c r="C47" s="28"/>
      <c r="D47" s="28"/>
      <c r="E47" s="28"/>
      <c r="F47" s="28"/>
      <c r="G47" s="28"/>
      <c r="H47" s="28"/>
      <c r="I47" s="28"/>
      <c r="J47" s="28"/>
    </row>
    <row r="48" spans="1:10" ht="15" customHeight="1" x14ac:dyDescent="0.2">
      <c r="A48" s="21" t="s">
        <v>49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1:10" ht="15" customHeight="1" x14ac:dyDescent="0.2">
      <c r="A49" s="29" t="s">
        <v>54</v>
      </c>
      <c r="B49" s="29"/>
      <c r="C49" s="29"/>
      <c r="D49" s="29"/>
      <c r="E49" s="29"/>
      <c r="F49" s="29"/>
      <c r="G49" s="29"/>
      <c r="H49" s="29"/>
      <c r="I49" s="29"/>
      <c r="J49" s="29"/>
    </row>
    <row r="50" spans="1:10" x14ac:dyDescent="0.2"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">
      <c r="B51" s="8"/>
      <c r="C51" s="3"/>
      <c r="D51" s="3"/>
      <c r="E51" s="3"/>
      <c r="F51" s="3"/>
      <c r="G51" s="3"/>
      <c r="H51" s="3"/>
      <c r="I51" s="3"/>
      <c r="J51" s="3"/>
    </row>
  </sheetData>
  <mergeCells count="12">
    <mergeCell ref="A8:B8"/>
    <mergeCell ref="A46:J46"/>
    <mergeCell ref="A47:J47"/>
    <mergeCell ref="A49:J49"/>
    <mergeCell ref="A1:J1"/>
    <mergeCell ref="A2:J2"/>
    <mergeCell ref="A4:B6"/>
    <mergeCell ref="C4:J4"/>
    <mergeCell ref="C5:C6"/>
    <mergeCell ref="D5:D6"/>
    <mergeCell ref="E5:F5"/>
    <mergeCell ref="G5:J5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D34 D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2026-07-23T13:57:18Z</cp:lastPrinted>
  <dcterms:created xsi:type="dcterms:W3CDTF">2026-02-19T17:41:37Z</dcterms:created>
  <dcterms:modified xsi:type="dcterms:W3CDTF">2026-08-17T20:08:29Z</dcterms:modified>
</cp:coreProperties>
</file>