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31" sheetId="18" r:id="rId1"/>
  </sheets>
  <calcPr calcId="152511"/>
</workbook>
</file>

<file path=xl/calcChain.xml><?xml version="1.0" encoding="utf-8"?>
<calcChain xmlns="http://schemas.openxmlformats.org/spreadsheetml/2006/main">
  <c r="F8" i="18" l="1"/>
  <c r="G8" i="18"/>
  <c r="H8" i="18"/>
  <c r="H9" i="18"/>
  <c r="E8" i="18"/>
  <c r="E18" i="18"/>
  <c r="G18" i="18"/>
  <c r="H18" i="18"/>
  <c r="G9" i="18"/>
  <c r="F9" i="18"/>
  <c r="E9" i="18"/>
  <c r="C8" i="18"/>
  <c r="H25" i="18" l="1"/>
  <c r="G25" i="18"/>
  <c r="F25" i="18"/>
  <c r="E25" i="18"/>
  <c r="H34" i="18"/>
  <c r="G34" i="18"/>
  <c r="F34" i="18"/>
  <c r="E34" i="18"/>
  <c r="F18" i="18"/>
  <c r="C27" i="18"/>
  <c r="C26" i="18"/>
  <c r="C25" i="18" s="1"/>
  <c r="C33" i="18"/>
  <c r="C37" i="18"/>
  <c r="C10" i="18"/>
  <c r="C11" i="18"/>
  <c r="C17" i="18"/>
  <c r="C21" i="18"/>
  <c r="C20" i="18"/>
  <c r="C22" i="18"/>
  <c r="C19" i="18"/>
  <c r="C18" i="18" s="1"/>
  <c r="C15" i="18"/>
  <c r="C28" i="18"/>
  <c r="C12" i="18"/>
  <c r="C9" i="18" s="1"/>
  <c r="C13" i="18"/>
  <c r="C14" i="18"/>
  <c r="C16" i="18"/>
  <c r="C23" i="18"/>
  <c r="C24" i="18"/>
  <c r="C35" i="18"/>
  <c r="C29" i="18"/>
  <c r="C30" i="18"/>
  <c r="C31" i="18"/>
  <c r="C32" i="18"/>
  <c r="C36" i="18"/>
  <c r="C34" i="18" s="1"/>
  <c r="D24" i="18" l="1"/>
  <c r="D21" i="18"/>
  <c r="D28" i="18"/>
  <c r="D35" i="18"/>
  <c r="D11" i="18"/>
  <c r="D33" i="18"/>
  <c r="D32" i="18"/>
  <c r="D37" i="18"/>
  <c r="D30" i="18"/>
  <c r="D16" i="18"/>
  <c r="D26" i="18"/>
  <c r="D10" i="18"/>
  <c r="D22" i="18"/>
  <c r="D31" i="18"/>
  <c r="D23" i="18"/>
  <c r="D36" i="18"/>
  <c r="D12" i="18"/>
  <c r="D20" i="18"/>
  <c r="D19" i="18"/>
  <c r="D14" i="18"/>
  <c r="D17" i="18"/>
  <c r="D13" i="18"/>
  <c r="D27" i="18"/>
  <c r="D15" i="18" l="1"/>
  <c r="D29" i="18"/>
  <c r="D34" i="18"/>
  <c r="D25" i="18"/>
  <c r="D18" i="18"/>
  <c r="D9" i="18"/>
  <c r="D8" i="18" l="1"/>
</calcChain>
</file>

<file path=xl/sharedStrings.xml><?xml version="1.0" encoding="utf-8"?>
<sst xmlns="http://schemas.openxmlformats.org/spreadsheetml/2006/main" count="51" uniqueCount="50">
  <si>
    <t>Total</t>
  </si>
  <si>
    <t>Servicio</t>
  </si>
  <si>
    <t>Sexo</t>
  </si>
  <si>
    <t>Consulta externa (1)</t>
  </si>
  <si>
    <t>Hombres</t>
  </si>
  <si>
    <t>Mujeres</t>
  </si>
  <si>
    <t>Asegurado</t>
  </si>
  <si>
    <t>No asegurado</t>
  </si>
  <si>
    <t>Pediatría</t>
  </si>
  <si>
    <t>TOTAL</t>
  </si>
  <si>
    <t>Clínica del Empleado</t>
  </si>
  <si>
    <t>Geriatría</t>
  </si>
  <si>
    <t>Medicina General</t>
  </si>
  <si>
    <t>Medicina Interna</t>
  </si>
  <si>
    <t>Nefrología</t>
  </si>
  <si>
    <t>Enfermería</t>
  </si>
  <si>
    <t>Estimulación Precoz</t>
  </si>
  <si>
    <t>Fisioterapia</t>
  </si>
  <si>
    <t>Fonoaudiología</t>
  </si>
  <si>
    <t>Enfermera en Salud Mental</t>
  </si>
  <si>
    <t>Trabajo Social</t>
  </si>
  <si>
    <t>- Cantidad nula o cero.</t>
  </si>
  <si>
    <t>Tipo de paciente</t>
  </si>
  <si>
    <t>Porcentaje (2)</t>
  </si>
  <si>
    <t>0.0 Cuando la cantidad es menor a la mitad de la unidad o fracción decimal adoptada, para la expresión del dato.</t>
  </si>
  <si>
    <t>Ginecobstetricia</t>
  </si>
  <si>
    <t>TIPO DE PACIENTE, SEGÚN SERVICIO: AÑO 2025</t>
  </si>
  <si>
    <t>(1) Un paciente es contabilizado tantas veces asista al consultorio médico.</t>
  </si>
  <si>
    <t>(2) De existir diferencia entre el total y los parciales, se debe al redondeo.</t>
  </si>
  <si>
    <t>Área Clínica</t>
  </si>
  <si>
    <t>Servicios Técnicos</t>
  </si>
  <si>
    <t>Servicios de Enfermería</t>
  </si>
  <si>
    <t>Área Quirúrgica</t>
  </si>
  <si>
    <t>Cirugía General</t>
  </si>
  <si>
    <t>Oftalmología</t>
  </si>
  <si>
    <t>Cirugía Plástica</t>
  </si>
  <si>
    <t>Ortopedia</t>
  </si>
  <si>
    <t>-</t>
  </si>
  <si>
    <t>Neumología Pediátrica</t>
  </si>
  <si>
    <t>Psiquiatría</t>
  </si>
  <si>
    <t>Colposcopía</t>
  </si>
  <si>
    <t>Urgencia General</t>
  </si>
  <si>
    <t>Psicología</t>
  </si>
  <si>
    <t xml:space="preserve">Cuidados paliativos </t>
  </si>
  <si>
    <t>Clinica de Heridas</t>
  </si>
  <si>
    <t xml:space="preserve">Clínica del TARV </t>
  </si>
  <si>
    <t xml:space="preserve">Cuadro 31. CONSULTA EXTERNA EN EL HOSPITAL DOCTOR AQUILINO TEJEIRA, POR SEXO Y </t>
  </si>
  <si>
    <t>..</t>
  </si>
  <si>
    <t>.. Dato no aplicable al grupo o categoría.</t>
  </si>
  <si>
    <t>Fuente: Departamento de Registros y Estadística de Salud del Hospital Doctor Aquilino Tejeira.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</si>
</sst>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3" applyNumberFormat="0" applyFill="0" applyAlignment="0" applyProtection="0"/>
    <xf numFmtId="0" fontId="14" fillId="22" borderId="0" applyNumberFormat="0" applyBorder="0" applyAlignment="0" applyProtection="0"/>
    <xf numFmtId="0" fontId="2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19" fillId="0" borderId="10" xfId="0" applyFont="1" applyFill="1" applyBorder="1"/>
    <xf numFmtId="0" fontId="19" fillId="0" borderId="0" xfId="0" applyFont="1" applyFill="1" applyBorder="1"/>
    <xf numFmtId="0" fontId="1" fillId="0" borderId="0" xfId="0" applyFont="1"/>
    <xf numFmtId="0" fontId="1" fillId="0" borderId="0" xfId="0" applyFont="1" applyAlignment="1" applyProtection="1">
      <alignment horizontal="left"/>
    </xf>
    <xf numFmtId="0" fontId="19" fillId="0" borderId="11" xfId="0" applyFont="1" applyBorder="1"/>
    <xf numFmtId="37" fontId="19" fillId="0" borderId="12" xfId="0" applyNumberFormat="1" applyFont="1" applyFill="1" applyBorder="1" applyProtection="1"/>
    <xf numFmtId="164" fontId="19" fillId="0" borderId="12" xfId="0" applyNumberFormat="1" applyFont="1" applyFill="1" applyBorder="1" applyProtection="1"/>
    <xf numFmtId="0" fontId="19" fillId="0" borderId="12" xfId="0" applyFont="1" applyFill="1" applyBorder="1"/>
    <xf numFmtId="0" fontId="1" fillId="0" borderId="0" xfId="0" applyFont="1" applyBorder="1" applyAlignment="1">
      <alignment horizontal="center"/>
    </xf>
    <xf numFmtId="3" fontId="21" fillId="0" borderId="12" xfId="0" applyNumberFormat="1" applyFont="1" applyFill="1" applyBorder="1" applyAlignment="1" applyProtection="1">
      <alignment horizontal="right"/>
    </xf>
    <xf numFmtId="164" fontId="21" fillId="0" borderId="12" xfId="0" applyNumberFormat="1" applyFont="1" applyFill="1" applyBorder="1" applyAlignment="1" applyProtection="1">
      <alignment horizontal="right"/>
    </xf>
    <xf numFmtId="3" fontId="19" fillId="0" borderId="12" xfId="0" applyNumberFormat="1" applyFont="1" applyFill="1" applyBorder="1" applyAlignment="1" applyProtection="1">
      <alignment horizontal="right"/>
    </xf>
    <xf numFmtId="164" fontId="19" fillId="0" borderId="12" xfId="0" applyNumberFormat="1" applyFont="1" applyFill="1" applyBorder="1" applyAlignment="1" applyProtection="1">
      <alignment horizontal="right"/>
    </xf>
    <xf numFmtId="3" fontId="19" fillId="0" borderId="13" xfId="0" applyNumberFormat="1" applyFont="1" applyFill="1" applyBorder="1"/>
    <xf numFmtId="0" fontId="1" fillId="0" borderId="0" xfId="0" applyFont="1" applyBorder="1" applyAlignment="1" applyProtection="1">
      <alignment horizontal="left"/>
    </xf>
    <xf numFmtId="0" fontId="19" fillId="0" borderId="11" xfId="0" applyFont="1" applyBorder="1" applyAlignment="1"/>
    <xf numFmtId="3" fontId="23" fillId="0" borderId="12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left"/>
    </xf>
    <xf numFmtId="0" fontId="1" fillId="0" borderId="14" xfId="0" applyFont="1" applyBorder="1"/>
    <xf numFmtId="165" fontId="21" fillId="0" borderId="1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3" fontId="1" fillId="0" borderId="0" xfId="0" applyNumberFormat="1" applyFont="1" applyBorder="1"/>
    <xf numFmtId="0" fontId="24" fillId="24" borderId="15" xfId="0" applyFont="1" applyFill="1" applyBorder="1" applyAlignment="1" applyProtection="1">
      <alignment horizontal="center" vertical="center" wrapText="1"/>
    </xf>
    <xf numFmtId="0" fontId="0" fillId="0" borderId="0" xfId="0" applyFont="1" applyAlignment="1"/>
    <xf numFmtId="0" fontId="19" fillId="0" borderId="0" xfId="0" applyFont="1" applyBorder="1"/>
    <xf numFmtId="0" fontId="19" fillId="0" borderId="0" xfId="0" applyFont="1"/>
    <xf numFmtId="0" fontId="19" fillId="0" borderId="0" xfId="0" applyFont="1" applyBorder="1" applyAlignment="1"/>
    <xf numFmtId="0" fontId="1" fillId="0" borderId="0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0" fillId="0" borderId="0" xfId="0" applyFont="1" applyBorder="1" applyAlignment="1" applyProtection="1">
      <alignment horizontal="left"/>
    </xf>
    <xf numFmtId="0" fontId="24" fillId="24" borderId="15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/>
    </xf>
    <xf numFmtId="0" fontId="20" fillId="0" borderId="11" xfId="0" applyFont="1" applyBorder="1" applyAlignment="1" applyProtection="1">
      <alignment horizontal="center"/>
    </xf>
    <xf numFmtId="0" fontId="20" fillId="0" borderId="0" xfId="0" applyFont="1" applyBorder="1" applyAlignment="1">
      <alignment horizontal="center"/>
    </xf>
    <xf numFmtId="0" fontId="24" fillId="24" borderId="15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3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1.7109375" style="3" customWidth="1"/>
    <col min="2" max="2" width="29.7109375" style="3" customWidth="1"/>
    <col min="3" max="8" width="11.7109375" style="3" customWidth="1"/>
    <col min="9" max="9" width="11.42578125" style="22"/>
    <col min="10" max="16384" width="11.42578125" style="3"/>
  </cols>
  <sheetData>
    <row r="1" spans="1:9" ht="15.75" customHeight="1" x14ac:dyDescent="0.2">
      <c r="A1" s="33" t="s">
        <v>46</v>
      </c>
      <c r="B1" s="33"/>
      <c r="C1" s="33"/>
      <c r="D1" s="33"/>
      <c r="E1" s="33"/>
      <c r="F1" s="33"/>
      <c r="G1" s="33"/>
      <c r="H1" s="33"/>
    </row>
    <row r="2" spans="1:9" ht="15.75" customHeight="1" x14ac:dyDescent="0.2">
      <c r="A2" s="35" t="s">
        <v>26</v>
      </c>
      <c r="B2" s="35"/>
      <c r="C2" s="35"/>
      <c r="D2" s="35"/>
      <c r="E2" s="35"/>
      <c r="F2" s="35"/>
      <c r="G2" s="35"/>
      <c r="H2" s="35"/>
    </row>
    <row r="3" spans="1:9" ht="12.2" customHeight="1" x14ac:dyDescent="0.2">
      <c r="A3" s="22"/>
      <c r="B3" s="9"/>
      <c r="C3" s="9"/>
      <c r="D3" s="9"/>
      <c r="E3" s="9"/>
      <c r="F3" s="9"/>
      <c r="G3" s="9"/>
      <c r="H3" s="9"/>
    </row>
    <row r="4" spans="1:9" ht="20.25" customHeight="1" x14ac:dyDescent="0.2">
      <c r="A4" s="32" t="s">
        <v>1</v>
      </c>
      <c r="B4" s="32"/>
      <c r="C4" s="36" t="s">
        <v>3</v>
      </c>
      <c r="D4" s="36"/>
      <c r="E4" s="36"/>
      <c r="F4" s="36"/>
      <c r="G4" s="36"/>
      <c r="H4" s="36"/>
    </row>
    <row r="5" spans="1:9" ht="22.5" customHeight="1" x14ac:dyDescent="0.2">
      <c r="A5" s="32"/>
      <c r="B5" s="32"/>
      <c r="C5" s="32" t="s">
        <v>0</v>
      </c>
      <c r="D5" s="32" t="s">
        <v>23</v>
      </c>
      <c r="E5" s="32" t="s">
        <v>2</v>
      </c>
      <c r="F5" s="32"/>
      <c r="G5" s="32" t="s">
        <v>22</v>
      </c>
      <c r="H5" s="32"/>
    </row>
    <row r="6" spans="1:9" ht="30.75" customHeight="1" x14ac:dyDescent="0.2">
      <c r="A6" s="32"/>
      <c r="B6" s="32"/>
      <c r="C6" s="32"/>
      <c r="D6" s="32"/>
      <c r="E6" s="24" t="s">
        <v>4</v>
      </c>
      <c r="F6" s="24" t="s">
        <v>5</v>
      </c>
      <c r="G6" s="24" t="s">
        <v>6</v>
      </c>
      <c r="H6" s="24" t="s">
        <v>7</v>
      </c>
    </row>
    <row r="7" spans="1:9" ht="12.2" customHeight="1" x14ac:dyDescent="0.2">
      <c r="B7" s="2"/>
      <c r="C7" s="8"/>
      <c r="D7" s="8"/>
      <c r="E7" s="8"/>
      <c r="F7" s="8"/>
      <c r="G7" s="8"/>
      <c r="H7" s="8"/>
    </row>
    <row r="8" spans="1:9" ht="20.25" customHeight="1" x14ac:dyDescent="0.2">
      <c r="A8" s="33" t="s">
        <v>9</v>
      </c>
      <c r="B8" s="34"/>
      <c r="C8" s="10">
        <f>SUM(C9,C18,C34,C37,C23,C24,C25)</f>
        <v>117379</v>
      </c>
      <c r="D8" s="20">
        <f>SUM(D9,D18,D23,D24,D25,D34,D37)</f>
        <v>100</v>
      </c>
      <c r="E8" s="10">
        <f>SUM(E9,E18,E23,E24,E25,E34,E37)</f>
        <v>49995</v>
      </c>
      <c r="F8" s="10">
        <f>SUM(F9,F18,F23,F24,F25,F34,F37)</f>
        <v>67384</v>
      </c>
      <c r="G8" s="10">
        <f>SUM(G9,G18,G23,G24,G25,G34,G37)</f>
        <v>25619</v>
      </c>
      <c r="H8" s="10">
        <f>SUM(H9,H18,H23,H24,H25,H34,H37)</f>
        <v>91760</v>
      </c>
      <c r="I8" s="23"/>
    </row>
    <row r="9" spans="1:9" ht="20.100000000000001" customHeight="1" x14ac:dyDescent="0.2">
      <c r="A9" s="15" t="s">
        <v>29</v>
      </c>
      <c r="C9" s="10">
        <f t="shared" ref="C9:D9" si="0">SUM(C10:C17)</f>
        <v>10489</v>
      </c>
      <c r="D9" s="11">
        <f t="shared" si="0"/>
        <v>8.9360107003808178</v>
      </c>
      <c r="E9" s="10">
        <f>SUM(E10:E17)</f>
        <v>4294</v>
      </c>
      <c r="F9" s="10">
        <f>SUM(F10:F17)</f>
        <v>6195</v>
      </c>
      <c r="G9" s="10">
        <f>SUM(G10:G17)</f>
        <v>7069</v>
      </c>
      <c r="H9" s="10">
        <f>SUM(H10:H17)</f>
        <v>3420</v>
      </c>
      <c r="I9" s="23"/>
    </row>
    <row r="10" spans="1:9" ht="20.100000000000001" customHeight="1" x14ac:dyDescent="0.2">
      <c r="A10" s="15"/>
      <c r="B10" s="3" t="s">
        <v>40</v>
      </c>
      <c r="C10" s="10">
        <f t="shared" ref="C10:C17" si="1">SUM(E10,F10)</f>
        <v>188</v>
      </c>
      <c r="D10" s="13">
        <f t="shared" ref="D10:D17" si="2">SUM(C10/C$8*100)</f>
        <v>0.1601649358062345</v>
      </c>
      <c r="E10" s="12" t="s">
        <v>37</v>
      </c>
      <c r="F10" s="12">
        <v>188</v>
      </c>
      <c r="G10" s="12">
        <v>61</v>
      </c>
      <c r="H10" s="12">
        <v>127</v>
      </c>
      <c r="I10" s="23"/>
    </row>
    <row r="11" spans="1:9" ht="16.7" customHeight="1" x14ac:dyDescent="0.2">
      <c r="B11" s="5" t="s">
        <v>10</v>
      </c>
      <c r="C11" s="10">
        <f t="shared" si="1"/>
        <v>996</v>
      </c>
      <c r="D11" s="13">
        <f t="shared" si="2"/>
        <v>0.84853338331388073</v>
      </c>
      <c r="E11" s="12">
        <v>255</v>
      </c>
      <c r="F11" s="12">
        <v>741</v>
      </c>
      <c r="G11" s="12">
        <v>976</v>
      </c>
      <c r="H11" s="12">
        <v>20</v>
      </c>
      <c r="I11" s="23"/>
    </row>
    <row r="12" spans="1:9" ht="16.7" customHeight="1" x14ac:dyDescent="0.2">
      <c r="B12" s="5" t="s">
        <v>11</v>
      </c>
      <c r="C12" s="10">
        <f t="shared" si="1"/>
        <v>2597</v>
      </c>
      <c r="D12" s="13">
        <f t="shared" si="2"/>
        <v>2.2124911611105906</v>
      </c>
      <c r="E12" s="12">
        <v>1045</v>
      </c>
      <c r="F12" s="12">
        <v>1552</v>
      </c>
      <c r="G12" s="12">
        <v>2072</v>
      </c>
      <c r="H12" s="12">
        <v>525</v>
      </c>
      <c r="I12" s="23"/>
    </row>
    <row r="13" spans="1:9" ht="16.7" customHeight="1" x14ac:dyDescent="0.2">
      <c r="B13" s="5" t="s">
        <v>12</v>
      </c>
      <c r="C13" s="10">
        <f t="shared" si="1"/>
        <v>1058</v>
      </c>
      <c r="D13" s="13">
        <f t="shared" si="2"/>
        <v>0.9013537344840219</v>
      </c>
      <c r="E13" s="12">
        <v>612</v>
      </c>
      <c r="F13" s="12">
        <v>446</v>
      </c>
      <c r="G13" s="12">
        <v>496</v>
      </c>
      <c r="H13" s="12">
        <v>562</v>
      </c>
      <c r="I13" s="23"/>
    </row>
    <row r="14" spans="1:9" ht="16.7" customHeight="1" x14ac:dyDescent="0.2">
      <c r="B14" s="5" t="s">
        <v>13</v>
      </c>
      <c r="C14" s="10">
        <f t="shared" si="1"/>
        <v>3812</v>
      </c>
      <c r="D14" s="13">
        <f t="shared" si="2"/>
        <v>3.2475996558157765</v>
      </c>
      <c r="E14" s="12">
        <v>1501</v>
      </c>
      <c r="F14" s="12">
        <v>2311</v>
      </c>
      <c r="G14" s="12">
        <v>2386</v>
      </c>
      <c r="H14" s="12">
        <v>1426</v>
      </c>
      <c r="I14" s="23"/>
    </row>
    <row r="15" spans="1:9" ht="16.7" customHeight="1" x14ac:dyDescent="0.2">
      <c r="B15" s="5" t="s">
        <v>14</v>
      </c>
      <c r="C15" s="10">
        <f t="shared" si="1"/>
        <v>143</v>
      </c>
      <c r="D15" s="13">
        <f t="shared" si="2"/>
        <v>0.12182758415048689</v>
      </c>
      <c r="E15" s="12">
        <v>102</v>
      </c>
      <c r="F15" s="12">
        <v>41</v>
      </c>
      <c r="G15" s="12">
        <v>77</v>
      </c>
      <c r="H15" s="12">
        <v>66</v>
      </c>
      <c r="I15" s="23"/>
    </row>
    <row r="16" spans="1:9" ht="16.7" customHeight="1" x14ac:dyDescent="0.2">
      <c r="B16" s="5" t="s">
        <v>38</v>
      </c>
      <c r="C16" s="10">
        <f t="shared" si="1"/>
        <v>583</v>
      </c>
      <c r="D16" s="13">
        <f t="shared" si="2"/>
        <v>0.4966816892289081</v>
      </c>
      <c r="E16" s="12">
        <v>347</v>
      </c>
      <c r="F16" s="12">
        <v>236</v>
      </c>
      <c r="G16" s="12">
        <v>454</v>
      </c>
      <c r="H16" s="12">
        <v>129</v>
      </c>
      <c r="I16" s="23"/>
    </row>
    <row r="17" spans="1:9" ht="16.7" customHeight="1" x14ac:dyDescent="0.2">
      <c r="B17" s="26" t="s">
        <v>39</v>
      </c>
      <c r="C17" s="10">
        <f t="shared" si="1"/>
        <v>1112</v>
      </c>
      <c r="D17" s="13">
        <f t="shared" si="2"/>
        <v>0.94735855647091904</v>
      </c>
      <c r="E17" s="12">
        <v>432</v>
      </c>
      <c r="F17" s="12">
        <v>680</v>
      </c>
      <c r="G17" s="12">
        <v>547</v>
      </c>
      <c r="H17" s="12">
        <v>565</v>
      </c>
      <c r="I17" s="23"/>
    </row>
    <row r="18" spans="1:9" ht="19.5" customHeight="1" x14ac:dyDescent="0.2">
      <c r="A18" s="15" t="s">
        <v>32</v>
      </c>
      <c r="B18" s="26"/>
      <c r="C18" s="10">
        <f t="shared" ref="C18:F18" si="3">SUM(C19:C22)</f>
        <v>8824</v>
      </c>
      <c r="D18" s="11">
        <f t="shared" si="3"/>
        <v>7.517528689118155</v>
      </c>
      <c r="E18" s="10">
        <f>SUM(E19:E22)</f>
        <v>3928</v>
      </c>
      <c r="F18" s="10">
        <f t="shared" si="3"/>
        <v>4896</v>
      </c>
      <c r="G18" s="10">
        <f>SUM(G19:G22)</f>
        <v>5315</v>
      </c>
      <c r="H18" s="10">
        <f>SUM(H19:H22)</f>
        <v>3509</v>
      </c>
      <c r="I18" s="23"/>
    </row>
    <row r="19" spans="1:9" ht="16.5" customHeight="1" x14ac:dyDescent="0.2">
      <c r="B19" s="4" t="s">
        <v>33</v>
      </c>
      <c r="C19" s="10">
        <f t="shared" ref="C19:C24" si="4">SUM(E19,F19)</f>
        <v>2487</v>
      </c>
      <c r="D19" s="13">
        <f t="shared" ref="D19:D24" si="5">SUM(C19/C$8*100)</f>
        <v>2.1187776348409852</v>
      </c>
      <c r="E19" s="12">
        <v>922</v>
      </c>
      <c r="F19" s="12">
        <v>1565</v>
      </c>
      <c r="G19" s="12">
        <v>1328</v>
      </c>
      <c r="H19" s="12">
        <v>1159</v>
      </c>
      <c r="I19" s="23"/>
    </row>
    <row r="20" spans="1:9" ht="16.5" customHeight="1" x14ac:dyDescent="0.2">
      <c r="B20" s="4" t="s">
        <v>35</v>
      </c>
      <c r="C20" s="10">
        <f t="shared" si="4"/>
        <v>303</v>
      </c>
      <c r="D20" s="13">
        <f t="shared" si="5"/>
        <v>0.2581381678153673</v>
      </c>
      <c r="E20" s="12">
        <v>141</v>
      </c>
      <c r="F20" s="12">
        <v>162</v>
      </c>
      <c r="G20" s="12">
        <v>164</v>
      </c>
      <c r="H20" s="12">
        <v>139</v>
      </c>
      <c r="I20" s="23"/>
    </row>
    <row r="21" spans="1:9" ht="16.7" customHeight="1" x14ac:dyDescent="0.2">
      <c r="B21" s="4" t="s">
        <v>34</v>
      </c>
      <c r="C21" s="10">
        <f t="shared" si="4"/>
        <v>1822</v>
      </c>
      <c r="D21" s="13">
        <f t="shared" si="5"/>
        <v>1.5522367714838259</v>
      </c>
      <c r="E21" s="12">
        <v>837</v>
      </c>
      <c r="F21" s="12">
        <v>985</v>
      </c>
      <c r="G21" s="12">
        <v>1399</v>
      </c>
      <c r="H21" s="12">
        <v>423</v>
      </c>
      <c r="I21" s="23"/>
    </row>
    <row r="22" spans="1:9" ht="16.7" customHeight="1" x14ac:dyDescent="0.2">
      <c r="B22" s="26" t="s">
        <v>36</v>
      </c>
      <c r="C22" s="10">
        <f t="shared" si="4"/>
        <v>4212</v>
      </c>
      <c r="D22" s="13">
        <f t="shared" si="5"/>
        <v>3.5883761149779771</v>
      </c>
      <c r="E22" s="12">
        <v>2028</v>
      </c>
      <c r="F22" s="12">
        <v>2184</v>
      </c>
      <c r="G22" s="12">
        <v>2424</v>
      </c>
      <c r="H22" s="12">
        <v>1788</v>
      </c>
      <c r="I22" s="23"/>
    </row>
    <row r="23" spans="1:9" ht="20.100000000000001" customHeight="1" x14ac:dyDescent="0.2">
      <c r="A23" s="15" t="s">
        <v>25</v>
      </c>
      <c r="C23" s="10">
        <f t="shared" si="4"/>
        <v>1320</v>
      </c>
      <c r="D23" s="13">
        <f t="shared" si="5"/>
        <v>1.1245623152352635</v>
      </c>
      <c r="E23" s="12" t="s">
        <v>47</v>
      </c>
      <c r="F23" s="12">
        <v>1320</v>
      </c>
      <c r="G23" s="12">
        <v>332</v>
      </c>
      <c r="H23" s="12">
        <v>988</v>
      </c>
      <c r="I23" s="23"/>
    </row>
    <row r="24" spans="1:9" ht="20.100000000000001" customHeight="1" x14ac:dyDescent="0.2">
      <c r="A24" s="15" t="s">
        <v>8</v>
      </c>
      <c r="C24" s="10">
        <f t="shared" si="4"/>
        <v>1711</v>
      </c>
      <c r="D24" s="13">
        <f t="shared" si="5"/>
        <v>1.4576713040663152</v>
      </c>
      <c r="E24" s="12">
        <v>917</v>
      </c>
      <c r="F24" s="12">
        <v>794</v>
      </c>
      <c r="G24" s="17">
        <v>621</v>
      </c>
      <c r="H24" s="12">
        <v>1090</v>
      </c>
      <c r="I24" s="23"/>
    </row>
    <row r="25" spans="1:9" ht="19.5" customHeight="1" x14ac:dyDescent="0.2">
      <c r="A25" s="27" t="s">
        <v>30</v>
      </c>
      <c r="C25" s="10">
        <f t="shared" ref="C25:H25" si="6">SUM(C26:C33)</f>
        <v>21987</v>
      </c>
      <c r="D25" s="20">
        <f t="shared" si="6"/>
        <v>18.731630018998288</v>
      </c>
      <c r="E25" s="10">
        <f t="shared" si="6"/>
        <v>10981</v>
      </c>
      <c r="F25" s="10">
        <f t="shared" si="6"/>
        <v>11006</v>
      </c>
      <c r="G25" s="10">
        <f t="shared" si="6"/>
        <v>10234</v>
      </c>
      <c r="H25" s="10">
        <f t="shared" si="6"/>
        <v>11753</v>
      </c>
      <c r="I25" s="23"/>
    </row>
    <row r="26" spans="1:9" ht="16.5" customHeight="1" x14ac:dyDescent="0.2">
      <c r="A26" s="27"/>
      <c r="B26" s="3" t="s">
        <v>44</v>
      </c>
      <c r="C26" s="10">
        <f t="shared" ref="C26:C33" si="7">SUM(E26,F26)</f>
        <v>5542</v>
      </c>
      <c r="D26" s="13">
        <f t="shared" ref="D26:D33" si="8">SUM(C26/C$8*100)</f>
        <v>4.7214578416922963</v>
      </c>
      <c r="E26" s="12">
        <v>3177</v>
      </c>
      <c r="F26" s="12">
        <v>2365</v>
      </c>
      <c r="G26" s="12">
        <v>2691</v>
      </c>
      <c r="H26" s="12">
        <v>2851</v>
      </c>
      <c r="I26" s="23"/>
    </row>
    <row r="27" spans="1:9" ht="16.5" customHeight="1" x14ac:dyDescent="0.2">
      <c r="A27" s="27"/>
      <c r="B27" s="3" t="s">
        <v>45</v>
      </c>
      <c r="C27" s="10">
        <f t="shared" si="7"/>
        <v>1831</v>
      </c>
      <c r="D27" s="13">
        <f t="shared" si="8"/>
        <v>1.5599042418149756</v>
      </c>
      <c r="E27" s="12">
        <v>1287</v>
      </c>
      <c r="F27" s="12">
        <v>544</v>
      </c>
      <c r="G27" s="12">
        <v>687</v>
      </c>
      <c r="H27" s="12">
        <v>1144</v>
      </c>
      <c r="I27" s="23"/>
    </row>
    <row r="28" spans="1:9" ht="16.5" customHeight="1" x14ac:dyDescent="0.2">
      <c r="B28" s="16" t="s">
        <v>43</v>
      </c>
      <c r="C28" s="10">
        <f t="shared" si="7"/>
        <v>241</v>
      </c>
      <c r="D28" s="13">
        <f t="shared" si="8"/>
        <v>0.20531781664522614</v>
      </c>
      <c r="E28" s="12">
        <v>115</v>
      </c>
      <c r="F28" s="12">
        <v>126</v>
      </c>
      <c r="G28" s="12">
        <v>126</v>
      </c>
      <c r="H28" s="12">
        <v>115</v>
      </c>
      <c r="I28" s="23"/>
    </row>
    <row r="29" spans="1:9" ht="16.7" customHeight="1" x14ac:dyDescent="0.2">
      <c r="B29" s="16" t="s">
        <v>16</v>
      </c>
      <c r="C29" s="10">
        <f t="shared" si="7"/>
        <v>290</v>
      </c>
      <c r="D29" s="13">
        <f t="shared" si="8"/>
        <v>0.24706293289259579</v>
      </c>
      <c r="E29" s="12">
        <v>153</v>
      </c>
      <c r="F29" s="12">
        <v>137</v>
      </c>
      <c r="G29" s="17">
        <v>14</v>
      </c>
      <c r="H29" s="12">
        <v>276</v>
      </c>
      <c r="I29" s="23"/>
    </row>
    <row r="30" spans="1:9" ht="16.5" customHeight="1" x14ac:dyDescent="0.2">
      <c r="B30" s="16" t="s">
        <v>17</v>
      </c>
      <c r="C30" s="10">
        <f t="shared" si="7"/>
        <v>9976</v>
      </c>
      <c r="D30" s="13">
        <f t="shared" si="8"/>
        <v>8.4989648915052953</v>
      </c>
      <c r="E30" s="12">
        <v>4173</v>
      </c>
      <c r="F30" s="12">
        <v>5803</v>
      </c>
      <c r="G30" s="12">
        <v>6625</v>
      </c>
      <c r="H30" s="12">
        <v>3351</v>
      </c>
      <c r="I30" s="23"/>
    </row>
    <row r="31" spans="1:9" ht="16.7" customHeight="1" x14ac:dyDescent="0.2">
      <c r="B31" s="16" t="s">
        <v>18</v>
      </c>
      <c r="C31" s="10">
        <f t="shared" si="7"/>
        <v>2008</v>
      </c>
      <c r="D31" s="13">
        <f t="shared" si="8"/>
        <v>1.7106978249942495</v>
      </c>
      <c r="E31" s="12">
        <v>1306</v>
      </c>
      <c r="F31" s="12">
        <v>702</v>
      </c>
      <c r="G31" s="12">
        <v>17</v>
      </c>
      <c r="H31" s="12">
        <v>1991</v>
      </c>
      <c r="I31" s="23"/>
    </row>
    <row r="32" spans="1:9" ht="16.7" customHeight="1" x14ac:dyDescent="0.2">
      <c r="B32" s="16" t="s">
        <v>42</v>
      </c>
      <c r="C32" s="10">
        <f t="shared" si="7"/>
        <v>20</v>
      </c>
      <c r="D32" s="13">
        <f t="shared" si="8"/>
        <v>1.7038822958110055E-2</v>
      </c>
      <c r="E32" s="12" t="s">
        <v>37</v>
      </c>
      <c r="F32" s="12">
        <v>20</v>
      </c>
      <c r="G32" s="12">
        <v>4</v>
      </c>
      <c r="H32" s="12">
        <v>16</v>
      </c>
      <c r="I32" s="23"/>
    </row>
    <row r="33" spans="1:9" ht="16.5" customHeight="1" x14ac:dyDescent="0.2">
      <c r="B33" s="16" t="s">
        <v>20</v>
      </c>
      <c r="C33" s="10">
        <f t="shared" si="7"/>
        <v>2079</v>
      </c>
      <c r="D33" s="13">
        <f t="shared" si="8"/>
        <v>1.7711856464955402</v>
      </c>
      <c r="E33" s="12">
        <v>770</v>
      </c>
      <c r="F33" s="12">
        <v>1309</v>
      </c>
      <c r="G33" s="12">
        <v>70</v>
      </c>
      <c r="H33" s="12">
        <v>2009</v>
      </c>
      <c r="I33" s="23"/>
    </row>
    <row r="34" spans="1:9" ht="19.5" customHeight="1" x14ac:dyDescent="0.2">
      <c r="A34" s="27" t="s">
        <v>31</v>
      </c>
      <c r="B34" s="28"/>
      <c r="C34" s="10">
        <f t="shared" ref="C34:H34" si="9">SUM(C35:C36)</f>
        <v>456</v>
      </c>
      <c r="D34" s="20">
        <f t="shared" si="9"/>
        <v>0.38848516344490919</v>
      </c>
      <c r="E34" s="10">
        <f t="shared" si="9"/>
        <v>148</v>
      </c>
      <c r="F34" s="10">
        <f t="shared" si="9"/>
        <v>308</v>
      </c>
      <c r="G34" s="10">
        <f t="shared" si="9"/>
        <v>90</v>
      </c>
      <c r="H34" s="10">
        <f t="shared" si="9"/>
        <v>366</v>
      </c>
      <c r="I34" s="23"/>
    </row>
    <row r="35" spans="1:9" ht="16.5" customHeight="1" x14ac:dyDescent="0.2">
      <c r="B35" s="16" t="s">
        <v>15</v>
      </c>
      <c r="C35" s="10">
        <f>SUM(E35,F35)</f>
        <v>117</v>
      </c>
      <c r="D35" s="13">
        <f>SUM(C35/C$8*100)</f>
        <v>9.9677114304943817E-2</v>
      </c>
      <c r="E35" s="12">
        <v>60</v>
      </c>
      <c r="F35" s="12">
        <v>57</v>
      </c>
      <c r="G35" s="12">
        <v>61</v>
      </c>
      <c r="H35" s="12">
        <v>56</v>
      </c>
      <c r="I35" s="23"/>
    </row>
    <row r="36" spans="1:9" ht="16.7" customHeight="1" x14ac:dyDescent="0.2">
      <c r="B36" s="16" t="s">
        <v>19</v>
      </c>
      <c r="C36" s="10">
        <f>SUM(E36,F36)</f>
        <v>339</v>
      </c>
      <c r="D36" s="13">
        <f>SUM(C36/C$8*100)</f>
        <v>0.28880804913996538</v>
      </c>
      <c r="E36" s="12">
        <v>88</v>
      </c>
      <c r="F36" s="12">
        <v>251</v>
      </c>
      <c r="G36" s="12">
        <v>29</v>
      </c>
      <c r="H36" s="12">
        <v>310</v>
      </c>
      <c r="I36" s="23"/>
    </row>
    <row r="37" spans="1:9" ht="19.5" customHeight="1" x14ac:dyDescent="0.2">
      <c r="A37" s="29" t="s">
        <v>41</v>
      </c>
      <c r="B37" s="28"/>
      <c r="C37" s="10">
        <f>SUM(E37,F37)</f>
        <v>72592</v>
      </c>
      <c r="D37" s="13">
        <f>SUM(C37/C$8*100)</f>
        <v>61.844111808756253</v>
      </c>
      <c r="E37" s="12">
        <v>29727</v>
      </c>
      <c r="F37" s="12">
        <v>42865</v>
      </c>
      <c r="G37" s="12">
        <v>1958</v>
      </c>
      <c r="H37" s="12">
        <v>70634</v>
      </c>
      <c r="I37" s="23"/>
    </row>
    <row r="38" spans="1:9" ht="12.2" customHeight="1" x14ac:dyDescent="0.2">
      <c r="A38" s="19"/>
      <c r="C38" s="6"/>
      <c r="D38" s="7"/>
      <c r="E38" s="6"/>
      <c r="F38" s="6"/>
      <c r="G38" s="8"/>
      <c r="H38" s="14"/>
    </row>
    <row r="39" spans="1:9" ht="12.2" customHeight="1" x14ac:dyDescent="0.2">
      <c r="B39" s="1"/>
      <c r="C39" s="1"/>
      <c r="D39" s="1"/>
      <c r="E39" s="1"/>
      <c r="F39" s="1"/>
      <c r="G39" s="1"/>
      <c r="H39" s="2"/>
    </row>
    <row r="40" spans="1:9" ht="15.95" customHeight="1" x14ac:dyDescent="0.2">
      <c r="A40" s="37" t="s">
        <v>27</v>
      </c>
      <c r="B40" s="37"/>
      <c r="C40" s="37"/>
      <c r="D40" s="37"/>
      <c r="E40" s="37"/>
      <c r="F40" s="37"/>
      <c r="G40" s="37"/>
    </row>
    <row r="41" spans="1:9" ht="15.95" customHeight="1" x14ac:dyDescent="0.2">
      <c r="A41" s="31" t="s">
        <v>28</v>
      </c>
      <c r="B41" s="31"/>
      <c r="C41" s="31"/>
      <c r="D41" s="31"/>
      <c r="E41" s="31"/>
      <c r="F41" s="31"/>
      <c r="G41" s="31"/>
    </row>
    <row r="42" spans="1:9" ht="15.95" customHeight="1" x14ac:dyDescent="0.2">
      <c r="A42" s="30" t="s">
        <v>48</v>
      </c>
      <c r="B42" s="30"/>
      <c r="C42" s="30"/>
      <c r="D42" s="30"/>
      <c r="E42" s="30"/>
      <c r="F42" s="30"/>
      <c r="G42" s="30"/>
      <c r="H42" s="30"/>
    </row>
    <row r="43" spans="1:9" ht="15.95" customHeight="1" x14ac:dyDescent="0.2">
      <c r="A43" s="21" t="s">
        <v>21</v>
      </c>
    </row>
    <row r="44" spans="1:9" ht="15.95" customHeight="1" x14ac:dyDescent="0.2">
      <c r="A44" s="18" t="s">
        <v>24</v>
      </c>
      <c r="B44" s="18"/>
      <c r="C44" s="18"/>
      <c r="D44" s="18"/>
      <c r="E44" s="18"/>
      <c r="F44" s="18"/>
      <c r="G44" s="18"/>
    </row>
    <row r="45" spans="1:9" ht="15.95" customHeight="1" x14ac:dyDescent="0.2">
      <c r="A45" s="25" t="s">
        <v>49</v>
      </c>
    </row>
  </sheetData>
  <mergeCells count="12">
    <mergeCell ref="A1:H1"/>
    <mergeCell ref="A2:H2"/>
    <mergeCell ref="C4:H4"/>
    <mergeCell ref="E5:F5"/>
    <mergeCell ref="A40:G40"/>
    <mergeCell ref="A42:H42"/>
    <mergeCell ref="A41:G41"/>
    <mergeCell ref="G5:H5"/>
    <mergeCell ref="D5:D6"/>
    <mergeCell ref="C5:C6"/>
    <mergeCell ref="A4:B6"/>
    <mergeCell ref="A8:B8"/>
  </mergeCells>
  <printOptions horizontalCentered="1"/>
  <pageMargins left="0.74803149606299213" right="0.74803149606299213" top="0.98425196850393704" bottom="0.98425196850393704" header="0" footer="0"/>
  <pageSetup scale="85" orientation="portrait" r:id="rId1"/>
  <headerFooter alignWithMargins="0"/>
  <ignoredErrors>
    <ignoredError sqref="F18 E34:H34 G18:H18" formulaRange="1"/>
    <ignoredError sqref="C18:D18 C9:D9 C34:D34 C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31</vt:lpstr>
    </vt:vector>
  </TitlesOfParts>
  <Company>Minsa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2026-07-22T16:01:01Z</cp:lastPrinted>
  <dcterms:created xsi:type="dcterms:W3CDTF">2014-01-28T15:50:14Z</dcterms:created>
  <dcterms:modified xsi:type="dcterms:W3CDTF">2026-08-17T20:08:59Z</dcterms:modified>
</cp:coreProperties>
</file>