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35" sheetId="1" r:id="rId1"/>
  </sheets>
  <definedNames>
    <definedName name="_xlnm.Print_Titles" localSheetId="0">'Cuadro 35'!$1:$7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17" i="1"/>
  <c r="C16" i="1"/>
  <c r="C15" i="1"/>
  <c r="C14" i="1"/>
  <c r="C9" i="1"/>
  <c r="C10" i="1"/>
  <c r="C11" i="1"/>
  <c r="C12" i="1"/>
  <c r="F9" i="1" l="1"/>
  <c r="F43" i="1"/>
  <c r="C53" i="1"/>
  <c r="C52" i="1"/>
  <c r="C59" i="1" l="1"/>
  <c r="C58" i="1"/>
  <c r="C56" i="1"/>
  <c r="C55" i="1"/>
  <c r="C54" i="1"/>
  <c r="C50" i="1"/>
  <c r="C49" i="1"/>
  <c r="C48" i="1"/>
  <c r="C46" i="1"/>
  <c r="C45" i="1"/>
  <c r="C44" i="1"/>
  <c r="I43" i="1"/>
  <c r="H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I13" i="1"/>
  <c r="H13" i="1"/>
  <c r="G13" i="1"/>
  <c r="G8" i="1" s="1"/>
  <c r="F13" i="1"/>
  <c r="F8" i="1" s="1"/>
  <c r="E13" i="1"/>
  <c r="I9" i="1"/>
  <c r="H9" i="1"/>
  <c r="E9" i="1"/>
  <c r="C43" i="1" l="1"/>
  <c r="C13" i="1"/>
  <c r="C8" i="1"/>
  <c r="I8" i="1"/>
  <c r="E8" i="1"/>
  <c r="H8" i="1"/>
  <c r="D18" i="1" l="1"/>
  <c r="D51" i="1"/>
  <c r="D17" i="1"/>
  <c r="D52" i="1"/>
  <c r="D19" i="1"/>
  <c r="D59" i="1"/>
  <c r="D58" i="1"/>
  <c r="D44" i="1"/>
  <c r="D50" i="1"/>
  <c r="D53" i="1"/>
  <c r="D34" i="1"/>
  <c r="D39" i="1"/>
  <c r="D31" i="1"/>
  <c r="D20" i="1"/>
  <c r="D48" i="1"/>
  <c r="D56" i="1"/>
  <c r="D16" i="1"/>
  <c r="D36" i="1"/>
  <c r="D21" i="1"/>
  <c r="D38" i="1"/>
  <c r="D37" i="1"/>
  <c r="D29" i="1"/>
  <c r="D45" i="1"/>
  <c r="D54" i="1"/>
  <c r="D14" i="1"/>
  <c r="D23" i="1"/>
  <c r="D40" i="1"/>
  <c r="D25" i="1"/>
  <c r="D42" i="1"/>
  <c r="D35" i="1"/>
  <c r="D27" i="1"/>
  <c r="D55" i="1"/>
  <c r="D12" i="1"/>
  <c r="D46" i="1"/>
  <c r="D49" i="1"/>
  <c r="D11" i="1"/>
  <c r="D28" i="1"/>
  <c r="D30" i="1"/>
  <c r="D41" i="1"/>
  <c r="D33" i="1"/>
  <c r="D24" i="1"/>
  <c r="D10" i="1"/>
  <c r="D22" i="1"/>
  <c r="D15" i="1"/>
  <c r="D32" i="1"/>
  <c r="D13" i="1" l="1"/>
  <c r="D43" i="1"/>
  <c r="D9" i="1"/>
  <c r="D8" i="1" s="1"/>
</calcChain>
</file>

<file path=xl/sharedStrings.xml><?xml version="1.0" encoding="utf-8"?>
<sst xmlns="http://schemas.openxmlformats.org/spreadsheetml/2006/main" count="132" uniqueCount="73">
  <si>
    <t>Cuadro 35. CONSULTA EXTERNA EN EL HOSPITAL JOSÉ DOMINGO DE OBALDÍA, POR SEXO</t>
  </si>
  <si>
    <t>Servicio</t>
  </si>
  <si>
    <t>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</si>
  <si>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</si>
  <si>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</si>
  <si>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</si>
  <si>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</si>
  <si>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</si>
  <si>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</si>
  <si>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</si>
  <si>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Dependiente</t>
  </si>
  <si>
    <t>No asegurado</t>
  </si>
  <si>
    <t>TOTAL</t>
  </si>
  <si>
    <t>Cirugía</t>
  </si>
  <si>
    <t>-</t>
  </si>
  <si>
    <t>Cirugía Pediátrica</t>
  </si>
  <si>
    <t>Cirugía Plástica</t>
  </si>
  <si>
    <t>Cirugía Plástica Curación</t>
  </si>
  <si>
    <t>Medicina</t>
  </si>
  <si>
    <t>Anestesiología</t>
  </si>
  <si>
    <t>Cardiología</t>
  </si>
  <si>
    <t>Clinica del Adolescente</t>
  </si>
  <si>
    <t>Cuidados Paliativos</t>
  </si>
  <si>
    <t>Diálisis</t>
  </si>
  <si>
    <t>Endocrinología</t>
  </si>
  <si>
    <t>Gastroenterología</t>
  </si>
  <si>
    <t>Genética</t>
  </si>
  <si>
    <t>Hematología</t>
  </si>
  <si>
    <t>Hemodiálisis</t>
  </si>
  <si>
    <t>Infectología</t>
  </si>
  <si>
    <t>Medicina Interna</t>
  </si>
  <si>
    <t xml:space="preserve">Medicina Física y </t>
  </si>
  <si>
    <t xml:space="preserve">   Rehabilitación</t>
  </si>
  <si>
    <t>Nefrología</t>
  </si>
  <si>
    <t>Neonatología</t>
  </si>
  <si>
    <t>Neumología</t>
  </si>
  <si>
    <t>Neurocirugía</t>
  </si>
  <si>
    <t>Neurología</t>
  </si>
  <si>
    <t>Odontología</t>
  </si>
  <si>
    <t>Oftalmología</t>
  </si>
  <si>
    <t>Oncología</t>
  </si>
  <si>
    <t xml:space="preserve">Optometría </t>
  </si>
  <si>
    <t>Ortopedia</t>
  </si>
  <si>
    <t>Otorrinolaringología</t>
  </si>
  <si>
    <t>Paidopsiquiatría</t>
  </si>
  <si>
    <t>Salud Ocupacional</t>
  </si>
  <si>
    <t>Pediatría</t>
  </si>
  <si>
    <t>Psiquiatría</t>
  </si>
  <si>
    <t>Ginecobstetricia</t>
  </si>
  <si>
    <t>..</t>
  </si>
  <si>
    <t>Clínica de Cesárea</t>
  </si>
  <si>
    <t>Clínica de Colposcopía</t>
  </si>
  <si>
    <t>Clínica de Endouterina</t>
  </si>
  <si>
    <t>Clínica de Evaluación</t>
  </si>
  <si>
    <t xml:space="preserve">   Prequirúrgica</t>
  </si>
  <si>
    <t>Clínica de Monitoreo Fetal</t>
  </si>
  <si>
    <t>Clinica de Perinatología</t>
  </si>
  <si>
    <t>Clínica de Ultrasonido</t>
  </si>
  <si>
    <t>Clínica de Uroginecología</t>
  </si>
  <si>
    <t>Histeroscopía</t>
  </si>
  <si>
    <t>Consulta General (Clínica de</t>
  </si>
  <si>
    <t>los Trabajadores)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</si>
  <si>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</si>
  <si>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</si>
  <si>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</si>
  <si>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- Cantidad nula o cero.</t>
  </si>
  <si>
    <t>Y TIPO DE PACIENTE, SEGÚN SERVICIO: AÑO 2025</t>
  </si>
  <si>
    <t>Clínica Post-Operatoria</t>
  </si>
  <si>
    <t>Clínica de Pre-Operatoria</t>
  </si>
  <si>
    <t>Clinica de Piso Pelvico</t>
  </si>
  <si>
    <t>0.0 Cuando la cantidad es menor a la mitad de la unidad o fracción decimal adoptada, para la expresión del datos.</t>
  </si>
  <si>
    <t>Servicios técnicos</t>
  </si>
  <si>
    <t>Fuente: Departamento de Registros y Estadística de Salud del Hospital José Domingo De Olbadía.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</si>
</sst>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/>
    <xf numFmtId="3" fontId="3" fillId="0" borderId="3" xfId="0" applyNumberFormat="1" applyFont="1" applyFill="1" applyBorder="1" applyAlignment="1" applyProtection="1"/>
    <xf numFmtId="164" fontId="3" fillId="0" borderId="3" xfId="0" applyNumberFormat="1" applyFont="1" applyFill="1" applyBorder="1" applyAlignment="1" applyProtection="1"/>
    <xf numFmtId="0" fontId="0" fillId="0" borderId="0" xfId="0" applyFont="1" applyBorder="1" applyAlignment="1" applyProtection="1">
      <alignment horizontal="left"/>
    </xf>
    <xf numFmtId="3" fontId="3" fillId="0" borderId="3" xfId="0" applyNumberFormat="1" applyFont="1" applyFill="1" applyBorder="1" applyAlignment="1" applyProtection="1">
      <alignment horizontal="right"/>
    </xf>
    <xf numFmtId="165" fontId="4" fillId="0" borderId="3" xfId="0" applyNumberFormat="1" applyFont="1" applyFill="1" applyBorder="1" applyAlignment="1" applyProtection="1"/>
    <xf numFmtId="3" fontId="0" fillId="0" borderId="5" xfId="0" applyNumberFormat="1" applyFont="1" applyBorder="1" applyAlignment="1" applyProtection="1"/>
    <xf numFmtId="0" fontId="0" fillId="0" borderId="5" xfId="0" applyFont="1" applyBorder="1" applyAlignment="1" applyProtection="1"/>
    <xf numFmtId="3" fontId="0" fillId="0" borderId="5" xfId="0" applyNumberFormat="1" applyFont="1" applyBorder="1" applyAlignment="1" applyProtection="1">
      <alignment horizontal="right"/>
    </xf>
    <xf numFmtId="3" fontId="0" fillId="0" borderId="3" xfId="0" applyNumberFormat="1" applyFont="1" applyBorder="1" applyAlignment="1" applyProtection="1"/>
    <xf numFmtId="0" fontId="0" fillId="0" borderId="3" xfId="0" applyFont="1" applyBorder="1" applyAlignment="1" applyProtection="1"/>
    <xf numFmtId="0" fontId="0" fillId="0" borderId="5" xfId="0" applyFont="1" applyBorder="1" applyAlignment="1" applyProtection="1">
      <alignment horizontal="right"/>
    </xf>
    <xf numFmtId="0" fontId="0" fillId="0" borderId="3" xfId="0" applyFont="1" applyFill="1" applyBorder="1" applyAlignment="1" applyProtection="1"/>
    <xf numFmtId="3" fontId="4" fillId="0" borderId="3" xfId="0" applyNumberFormat="1" applyFont="1" applyFill="1" applyBorder="1" applyAlignment="1" applyProtection="1"/>
    <xf numFmtId="3" fontId="4" fillId="0" borderId="3" xfId="0" applyNumberFormat="1" applyFont="1" applyFill="1" applyBorder="1" applyAlignment="1" applyProtection="1">
      <alignment horizontal="right"/>
    </xf>
    <xf numFmtId="3" fontId="4" fillId="0" borderId="5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/>
    <xf numFmtId="0" fontId="4" fillId="0" borderId="0" xfId="0" applyFont="1" applyBorder="1"/>
    <xf numFmtId="3" fontId="4" fillId="0" borderId="5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5" fillId="0" borderId="0" xfId="0" applyFont="1" applyBorder="1"/>
    <xf numFmtId="3" fontId="6" fillId="0" borderId="3" xfId="0" applyNumberFormat="1" applyFont="1" applyFill="1" applyBorder="1" applyAlignment="1" applyProtection="1"/>
    <xf numFmtId="165" fontId="5" fillId="0" borderId="3" xfId="0" applyNumberFormat="1" applyFont="1" applyFill="1" applyBorder="1" applyAlignment="1" applyProtection="1"/>
    <xf numFmtId="3" fontId="5" fillId="0" borderId="5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 applyProtection="1">
      <alignment horizontal="right"/>
    </xf>
    <xf numFmtId="3" fontId="5" fillId="0" borderId="0" xfId="0" applyNumberFormat="1" applyFont="1" applyBorder="1" applyAlignment="1"/>
    <xf numFmtId="0" fontId="5" fillId="0" borderId="0" xfId="0" applyFont="1"/>
    <xf numFmtId="0" fontId="0" fillId="0" borderId="6" xfId="0" applyBorder="1"/>
    <xf numFmtId="0" fontId="0" fillId="0" borderId="7" xfId="0" applyBorder="1"/>
    <xf numFmtId="3" fontId="4" fillId="0" borderId="0" xfId="0" applyNumberFormat="1" applyFont="1" applyBorder="1" applyAlignment="1">
      <alignment horizontal="right"/>
    </xf>
    <xf numFmtId="165" fontId="4" fillId="0" borderId="3" xfId="0" applyNumberFormat="1" applyFont="1" applyFill="1" applyBorder="1" applyAlignment="1" applyProtection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165" fontId="3" fillId="0" borderId="3" xfId="0" applyNumberFormat="1" applyFont="1" applyFill="1" applyBorder="1" applyAlignment="1" applyProtection="1"/>
    <xf numFmtId="3" fontId="3" fillId="0" borderId="5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4" fillId="0" borderId="0" xfId="0" applyFont="1" applyBorder="1" applyAlignment="1"/>
    <xf numFmtId="3" fontId="4" fillId="0" borderId="0" xfId="0" applyNumberFormat="1" applyFont="1" applyFill="1" applyBorder="1" applyAlignment="1" applyProtection="1">
      <alignment horizontal="right"/>
    </xf>
    <xf numFmtId="0" fontId="0" fillId="0" borderId="4" xfId="0" applyFont="1" applyBorder="1"/>
    <xf numFmtId="0" fontId="0" fillId="0" borderId="8" xfId="0" applyFont="1" applyBorder="1"/>
    <xf numFmtId="0" fontId="0" fillId="0" borderId="0" xfId="0" applyFont="1" applyAlignment="1" applyProtection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/>
    <xf numFmtId="0" fontId="4" fillId="0" borderId="5" xfId="0" applyFont="1" applyFill="1" applyBorder="1"/>
    <xf numFmtId="0" fontId="2" fillId="0" borderId="5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3" fontId="0" fillId="0" borderId="0" xfId="0" applyNumberFormat="1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0" fillId="0" borderId="0" xfId="0" applyNumberFormat="1" applyFont="1" applyAlignment="1">
      <alignment horizontal="left"/>
    </xf>
  </cellXfs>
  <cellStyles count="2">
    <cellStyle name="Normal" xfId="0" builtinId="0"/>
    <cellStyle name="Normal_FEBRER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Normal="100" workbookViewId="0">
      <selection sqref="A1:I1"/>
    </sheetView>
  </sheetViews>
  <sheetFormatPr baseColWidth="10" defaultRowHeight="12.75" x14ac:dyDescent="0.2"/>
  <cols>
    <col min="1" max="1" width="2.28515625" style="1" customWidth="1"/>
    <col min="2" max="2" width="23" style="1" customWidth="1"/>
    <col min="3" max="3" width="9.7109375" style="1" customWidth="1"/>
    <col min="4" max="4" width="10.85546875" style="1" customWidth="1"/>
    <col min="5" max="6" width="9.7109375" style="1" customWidth="1"/>
    <col min="7" max="7" width="10.5703125" style="1" customWidth="1"/>
    <col min="8" max="8" width="12.42578125" style="1" customWidth="1"/>
    <col min="9" max="9" width="10.7109375" style="1" customWidth="1"/>
    <col min="10" max="16384" width="11.42578125" style="1"/>
  </cols>
  <sheetData>
    <row r="1" spans="1:10" ht="16.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0" ht="16.5" customHeight="1" x14ac:dyDescent="0.2">
      <c r="A2" s="57" t="s">
        <v>66</v>
      </c>
      <c r="B2" s="57"/>
      <c r="C2" s="57"/>
      <c r="D2" s="57"/>
      <c r="E2" s="57"/>
      <c r="F2" s="57"/>
      <c r="G2" s="57"/>
      <c r="H2" s="57"/>
      <c r="I2" s="57"/>
    </row>
    <row r="3" spans="1:10" ht="12.2" customHeight="1" x14ac:dyDescent="0.2">
      <c r="B3" s="2"/>
      <c r="C3" s="2"/>
      <c r="D3" s="2"/>
      <c r="E3" s="2"/>
      <c r="F3" s="2"/>
      <c r="G3" s="2"/>
      <c r="H3" s="2"/>
      <c r="I3" s="2"/>
    </row>
    <row r="4" spans="1:10" ht="27" customHeight="1" x14ac:dyDescent="0.2">
      <c r="A4" s="58" t="s">
        <v>1</v>
      </c>
      <c r="B4" s="58"/>
      <c r="C4" s="59" t="s">
        <v>2</v>
      </c>
      <c r="D4" s="59"/>
      <c r="E4" s="59"/>
      <c r="F4" s="59"/>
      <c r="G4" s="59"/>
      <c r="H4" s="59"/>
      <c r="I4" s="59"/>
    </row>
    <row r="5" spans="1:10" ht="27.75" customHeight="1" x14ac:dyDescent="0.2">
      <c r="A5" s="58"/>
      <c r="B5" s="58"/>
      <c r="C5" s="58" t="s">
        <v>3</v>
      </c>
      <c r="D5" s="58" t="s">
        <v>4</v>
      </c>
      <c r="E5" s="59" t="s">
        <v>5</v>
      </c>
      <c r="F5" s="59"/>
      <c r="G5" s="58" t="s">
        <v>6</v>
      </c>
      <c r="H5" s="58"/>
      <c r="I5" s="58"/>
    </row>
    <row r="6" spans="1:10" ht="42.75" customHeight="1" x14ac:dyDescent="0.2">
      <c r="A6" s="58"/>
      <c r="B6" s="58"/>
      <c r="C6" s="58"/>
      <c r="D6" s="58"/>
      <c r="E6" s="52" t="s">
        <v>7</v>
      </c>
      <c r="F6" s="52" t="s">
        <v>8</v>
      </c>
      <c r="G6" s="52" t="s">
        <v>9</v>
      </c>
      <c r="H6" s="52" t="s">
        <v>10</v>
      </c>
      <c r="I6" s="52" t="s">
        <v>11</v>
      </c>
    </row>
    <row r="7" spans="1:10" ht="12.2" customHeight="1" x14ac:dyDescent="0.2">
      <c r="B7" s="3"/>
      <c r="C7" s="50"/>
      <c r="D7" s="50"/>
      <c r="E7" s="50"/>
      <c r="F7" s="50"/>
      <c r="G7" s="50"/>
      <c r="H7" s="51"/>
      <c r="I7" s="3"/>
    </row>
    <row r="8" spans="1:10" ht="26.25" customHeight="1" x14ac:dyDescent="0.2">
      <c r="A8" s="56" t="s">
        <v>12</v>
      </c>
      <c r="B8" s="60"/>
      <c r="C8" s="5">
        <f t="shared" ref="C8:I8" si="0">SUM(C9,C13,C43,C58:C59)</f>
        <v>80259</v>
      </c>
      <c r="D8" s="6">
        <f>SUM(D9,D13,D43,D58:D59)</f>
        <v>100</v>
      </c>
      <c r="E8" s="5">
        <f t="shared" si="0"/>
        <v>36101</v>
      </c>
      <c r="F8" s="5">
        <f>SUM(F9,F13,F43,F58:F59)</f>
        <v>44158</v>
      </c>
      <c r="G8" s="5">
        <f>SUM(G9,G13,G43,G58:G59)</f>
        <v>1360</v>
      </c>
      <c r="H8" s="5">
        <f t="shared" si="0"/>
        <v>38033</v>
      </c>
      <c r="I8" s="5">
        <f t="shared" si="0"/>
        <v>40866</v>
      </c>
      <c r="J8" s="53"/>
    </row>
    <row r="9" spans="1:10" ht="24" customHeight="1" x14ac:dyDescent="0.2">
      <c r="A9" s="7" t="s">
        <v>13</v>
      </c>
      <c r="C9" s="5">
        <f>SUM(C10:C12)</f>
        <v>4412</v>
      </c>
      <c r="D9" s="6">
        <f>SUM(D10:D12)</f>
        <v>5.4972028059158466</v>
      </c>
      <c r="E9" s="5">
        <f>SUM(E10:E12)</f>
        <v>2606</v>
      </c>
      <c r="F9" s="5">
        <f>SUM(F10:F12)</f>
        <v>1806</v>
      </c>
      <c r="G9" s="8" t="s">
        <v>14</v>
      </c>
      <c r="H9" s="5">
        <f>SUM(H10:H12)</f>
        <v>1936</v>
      </c>
      <c r="I9" s="5">
        <f>SUM(I10:I12)</f>
        <v>2476</v>
      </c>
      <c r="J9" s="53"/>
    </row>
    <row r="10" spans="1:10" ht="16.7" customHeight="1" x14ac:dyDescent="0.2">
      <c r="B10" s="7" t="s">
        <v>15</v>
      </c>
      <c r="C10" s="5">
        <f>SUM(E10,F10)</f>
        <v>2427</v>
      </c>
      <c r="D10" s="9">
        <f>SUM(C10/C$8*100)</f>
        <v>3.023959929727507</v>
      </c>
      <c r="E10" s="10">
        <v>1637</v>
      </c>
      <c r="F10" s="11">
        <v>790</v>
      </c>
      <c r="G10" s="12" t="s">
        <v>14</v>
      </c>
      <c r="H10" s="13">
        <v>1074</v>
      </c>
      <c r="I10" s="14">
        <v>1353</v>
      </c>
      <c r="J10" s="53"/>
    </row>
    <row r="11" spans="1:10" ht="16.7" customHeight="1" x14ac:dyDescent="0.2">
      <c r="B11" s="7" t="s">
        <v>16</v>
      </c>
      <c r="C11" s="5">
        <f>SUM(E11,F11)</f>
        <v>1328</v>
      </c>
      <c r="D11" s="9">
        <f>SUM(C11/C$8*100)</f>
        <v>1.6546430929864564</v>
      </c>
      <c r="E11" s="11">
        <v>685</v>
      </c>
      <c r="F11" s="11">
        <v>643</v>
      </c>
      <c r="G11" s="15" t="s">
        <v>14</v>
      </c>
      <c r="H11" s="12">
        <v>619</v>
      </c>
      <c r="I11" s="16">
        <v>709</v>
      </c>
      <c r="J11" s="53"/>
    </row>
    <row r="12" spans="1:10" ht="16.7" customHeight="1" x14ac:dyDescent="0.2">
      <c r="B12" s="7" t="s">
        <v>17</v>
      </c>
      <c r="C12" s="5">
        <f>SUM(E12,F12)</f>
        <v>657</v>
      </c>
      <c r="D12" s="9">
        <f>SUM(C12/C$8*100)</f>
        <v>0.81859978320188398</v>
      </c>
      <c r="E12" s="11">
        <v>284</v>
      </c>
      <c r="F12" s="11">
        <v>373</v>
      </c>
      <c r="G12" s="15" t="s">
        <v>14</v>
      </c>
      <c r="H12" s="12">
        <v>243</v>
      </c>
      <c r="I12" s="16">
        <v>414</v>
      </c>
      <c r="J12" s="53"/>
    </row>
    <row r="13" spans="1:10" ht="27" customHeight="1" x14ac:dyDescent="0.2">
      <c r="A13" s="7" t="s">
        <v>18</v>
      </c>
      <c r="C13" s="5">
        <f>SUM(C14:C42)</f>
        <v>33466</v>
      </c>
      <c r="D13" s="6">
        <f>SUM(D14:D42)</f>
        <v>41.697504329732489</v>
      </c>
      <c r="E13" s="5">
        <f t="shared" ref="E13:I13" si="1">SUM(E14:E42)</f>
        <v>18223</v>
      </c>
      <c r="F13" s="5">
        <f t="shared" si="1"/>
        <v>15243</v>
      </c>
      <c r="G13" s="5">
        <f t="shared" si="1"/>
        <v>1360</v>
      </c>
      <c r="H13" s="5">
        <f t="shared" si="1"/>
        <v>16729</v>
      </c>
      <c r="I13" s="5">
        <f t="shared" si="1"/>
        <v>15377</v>
      </c>
      <c r="J13" s="53"/>
    </row>
    <row r="14" spans="1:10" ht="17.25" customHeight="1" x14ac:dyDescent="0.2">
      <c r="A14" s="7"/>
      <c r="B14" s="1" t="s">
        <v>19</v>
      </c>
      <c r="C14" s="5">
        <f>SUM(E14,F14)</f>
        <v>207</v>
      </c>
      <c r="D14" s="9">
        <f>SUM(C14/C$8*100)</f>
        <v>0.25791500018689489</v>
      </c>
      <c r="E14" s="17">
        <v>12</v>
      </c>
      <c r="F14" s="17">
        <v>195</v>
      </c>
      <c r="G14" s="18" t="s">
        <v>14</v>
      </c>
      <c r="H14" s="19">
        <v>147</v>
      </c>
      <c r="I14" s="20">
        <v>60</v>
      </c>
      <c r="J14" s="53"/>
    </row>
    <row r="15" spans="1:10" ht="16.7" customHeight="1" x14ac:dyDescent="0.2">
      <c r="B15" s="21" t="s">
        <v>20</v>
      </c>
      <c r="C15" s="5">
        <f>SUM(E15,F15)</f>
        <v>1367</v>
      </c>
      <c r="D15" s="9">
        <f t="shared" ref="D15:D31" si="2">SUM(C15/C$8*100)</f>
        <v>1.7032357741810888</v>
      </c>
      <c r="E15" s="22">
        <v>671</v>
      </c>
      <c r="F15" s="22">
        <v>696</v>
      </c>
      <c r="G15" s="23" t="s">
        <v>14</v>
      </c>
      <c r="H15" s="12">
        <v>692</v>
      </c>
      <c r="I15" s="24">
        <v>675</v>
      </c>
      <c r="J15" s="53"/>
    </row>
    <row r="16" spans="1:10" ht="16.7" customHeight="1" x14ac:dyDescent="0.2">
      <c r="B16" s="21" t="s">
        <v>21</v>
      </c>
      <c r="C16" s="5">
        <f>SUM(E16,F16)</f>
        <v>617</v>
      </c>
      <c r="D16" s="9">
        <f t="shared" si="2"/>
        <v>0.76876113582277383</v>
      </c>
      <c r="E16" s="22">
        <v>3</v>
      </c>
      <c r="F16" s="22">
        <v>614</v>
      </c>
      <c r="G16" s="23" t="s">
        <v>14</v>
      </c>
      <c r="H16" s="12">
        <v>337</v>
      </c>
      <c r="I16" s="24">
        <v>280</v>
      </c>
      <c r="J16" s="53"/>
    </row>
    <row r="17" spans="2:10" ht="16.7" customHeight="1" x14ac:dyDescent="0.2">
      <c r="B17" s="21" t="s">
        <v>22</v>
      </c>
      <c r="C17" s="5">
        <f>SUM(E17,F17)</f>
        <v>705</v>
      </c>
      <c r="D17" s="9">
        <f>SUM(C17/C$8*100)</f>
        <v>0.87840616005681604</v>
      </c>
      <c r="E17" s="22">
        <v>227</v>
      </c>
      <c r="F17" s="22">
        <v>478</v>
      </c>
      <c r="G17" s="23" t="s">
        <v>14</v>
      </c>
      <c r="H17" s="12">
        <v>357</v>
      </c>
      <c r="I17" s="24">
        <v>348</v>
      </c>
      <c r="J17" s="53"/>
    </row>
    <row r="18" spans="2:10" s="32" customFormat="1" ht="16.7" customHeight="1" x14ac:dyDescent="0.2">
      <c r="B18" s="25" t="s">
        <v>23</v>
      </c>
      <c r="C18" s="26">
        <f>SUM(E18,F18)</f>
        <v>178</v>
      </c>
      <c r="D18" s="27">
        <f>SUM(C18/C$8*100)</f>
        <v>0.22178198083704007</v>
      </c>
      <c r="E18" s="28">
        <v>120</v>
      </c>
      <c r="F18" s="28">
        <v>58</v>
      </c>
      <c r="G18" s="29" t="s">
        <v>14</v>
      </c>
      <c r="H18" s="30">
        <v>5</v>
      </c>
      <c r="I18" s="31">
        <v>173</v>
      </c>
      <c r="J18" s="53"/>
    </row>
    <row r="19" spans="2:10" ht="16.7" customHeight="1" x14ac:dyDescent="0.2">
      <c r="B19" s="21" t="s">
        <v>24</v>
      </c>
      <c r="C19" s="5">
        <f t="shared" ref="C19:C55" si="3">SUM(E19,F19)</f>
        <v>1188</v>
      </c>
      <c r="D19" s="9">
        <f>SUM(C19/C$8*100)</f>
        <v>1.4802078271595709</v>
      </c>
      <c r="E19" s="22">
        <v>576</v>
      </c>
      <c r="F19" s="22">
        <v>612</v>
      </c>
      <c r="G19" s="23" t="s">
        <v>14</v>
      </c>
      <c r="H19" s="12">
        <v>825</v>
      </c>
      <c r="I19" s="24">
        <v>363</v>
      </c>
      <c r="J19" s="53"/>
    </row>
    <row r="20" spans="2:10" ht="16.7" customHeight="1" x14ac:dyDescent="0.2">
      <c r="B20" s="21" t="s">
        <v>25</v>
      </c>
      <c r="C20" s="5">
        <f t="shared" si="3"/>
        <v>1973</v>
      </c>
      <c r="D20" s="9">
        <f t="shared" si="2"/>
        <v>2.4582912819746072</v>
      </c>
      <c r="E20" s="22">
        <v>1066</v>
      </c>
      <c r="F20" s="22">
        <v>907</v>
      </c>
      <c r="G20" s="23" t="s">
        <v>14</v>
      </c>
      <c r="H20" s="12">
        <v>1225</v>
      </c>
      <c r="I20" s="24">
        <v>748</v>
      </c>
      <c r="J20" s="53"/>
    </row>
    <row r="21" spans="2:10" ht="16.7" customHeight="1" x14ac:dyDescent="0.2">
      <c r="B21" s="21" t="s">
        <v>26</v>
      </c>
      <c r="C21" s="5">
        <f>SUM(E21,F21)</f>
        <v>1047</v>
      </c>
      <c r="D21" s="9">
        <f>SUM(C21/C$8*100)</f>
        <v>1.3045265951482077</v>
      </c>
      <c r="E21" s="22">
        <v>657</v>
      </c>
      <c r="F21" s="22">
        <v>390</v>
      </c>
      <c r="G21" s="23" t="s">
        <v>14</v>
      </c>
      <c r="H21" s="12">
        <v>725</v>
      </c>
      <c r="I21" s="24">
        <v>322</v>
      </c>
      <c r="J21" s="53"/>
    </row>
    <row r="22" spans="2:10" ht="16.7" customHeight="1" x14ac:dyDescent="0.2">
      <c r="B22" s="21" t="s">
        <v>27</v>
      </c>
      <c r="C22" s="5">
        <f t="shared" si="3"/>
        <v>1003</v>
      </c>
      <c r="D22" s="9">
        <f t="shared" si="2"/>
        <v>1.2497040830311865</v>
      </c>
      <c r="E22" s="22">
        <v>594</v>
      </c>
      <c r="F22" s="22">
        <v>409</v>
      </c>
      <c r="G22" s="23" t="s">
        <v>14</v>
      </c>
      <c r="H22" s="12">
        <v>609</v>
      </c>
      <c r="I22" s="24">
        <v>394</v>
      </c>
      <c r="J22" s="53"/>
    </row>
    <row r="23" spans="2:10" ht="16.7" customHeight="1" x14ac:dyDescent="0.2">
      <c r="B23" s="21" t="s">
        <v>28</v>
      </c>
      <c r="C23" s="5">
        <f t="shared" si="3"/>
        <v>449</v>
      </c>
      <c r="D23" s="9">
        <f t="shared" si="2"/>
        <v>0.55943881683051122</v>
      </c>
      <c r="E23" s="22">
        <v>320</v>
      </c>
      <c r="F23" s="22">
        <v>129</v>
      </c>
      <c r="G23" s="23" t="s">
        <v>14</v>
      </c>
      <c r="H23" s="12">
        <v>395</v>
      </c>
      <c r="I23" s="24">
        <v>54</v>
      </c>
      <c r="J23" s="53"/>
    </row>
    <row r="24" spans="2:10" ht="16.7" customHeight="1" x14ac:dyDescent="0.2">
      <c r="B24" s="21" t="s">
        <v>29</v>
      </c>
      <c r="C24" s="5">
        <f t="shared" si="3"/>
        <v>542</v>
      </c>
      <c r="D24" s="9">
        <f t="shared" si="2"/>
        <v>0.67531367198694225</v>
      </c>
      <c r="E24" s="22">
        <v>302</v>
      </c>
      <c r="F24" s="22">
        <v>240</v>
      </c>
      <c r="G24" s="23" t="s">
        <v>14</v>
      </c>
      <c r="H24" s="12">
        <v>113</v>
      </c>
      <c r="I24" s="24">
        <v>429</v>
      </c>
      <c r="J24" s="53"/>
    </row>
    <row r="25" spans="2:10" ht="16.7" customHeight="1" x14ac:dyDescent="0.2">
      <c r="B25" s="21" t="s">
        <v>30</v>
      </c>
      <c r="C25" s="5">
        <f t="shared" si="3"/>
        <v>204</v>
      </c>
      <c r="D25" s="9">
        <f t="shared" si="2"/>
        <v>0.25417710163346169</v>
      </c>
      <c r="E25" s="22">
        <v>97</v>
      </c>
      <c r="F25" s="22">
        <v>107</v>
      </c>
      <c r="G25" s="23" t="s">
        <v>14</v>
      </c>
      <c r="H25" s="12">
        <v>75</v>
      </c>
      <c r="I25" s="24">
        <v>129</v>
      </c>
      <c r="J25" s="53"/>
    </row>
    <row r="26" spans="2:10" ht="16.7" customHeight="1" x14ac:dyDescent="0.2">
      <c r="B26" s="21" t="s">
        <v>31</v>
      </c>
      <c r="C26" s="5"/>
      <c r="D26" s="9"/>
      <c r="E26" s="22"/>
      <c r="F26" s="22"/>
      <c r="G26" s="23"/>
      <c r="H26" s="12"/>
      <c r="I26" s="24"/>
      <c r="J26" s="53"/>
    </row>
    <row r="27" spans="2:10" ht="13.5" customHeight="1" x14ac:dyDescent="0.2">
      <c r="B27" s="21" t="s">
        <v>32</v>
      </c>
      <c r="C27" s="5">
        <f t="shared" si="3"/>
        <v>1125</v>
      </c>
      <c r="D27" s="9">
        <f t="shared" si="2"/>
        <v>1.4017119575374726</v>
      </c>
      <c r="E27" s="22">
        <v>625</v>
      </c>
      <c r="F27" s="22">
        <v>500</v>
      </c>
      <c r="G27" s="23" t="s">
        <v>14</v>
      </c>
      <c r="H27" s="12">
        <v>645</v>
      </c>
      <c r="I27" s="24">
        <v>480</v>
      </c>
      <c r="J27" s="53"/>
    </row>
    <row r="28" spans="2:10" ht="16.7" customHeight="1" x14ac:dyDescent="0.2">
      <c r="B28" s="21" t="s">
        <v>33</v>
      </c>
      <c r="C28" s="5">
        <f t="shared" si="3"/>
        <v>618</v>
      </c>
      <c r="D28" s="9">
        <f t="shared" si="2"/>
        <v>0.77000710200725153</v>
      </c>
      <c r="E28" s="22">
        <v>368</v>
      </c>
      <c r="F28" s="22">
        <v>250</v>
      </c>
      <c r="G28" s="23" t="s">
        <v>14</v>
      </c>
      <c r="H28" s="12">
        <v>329</v>
      </c>
      <c r="I28" s="24">
        <v>289</v>
      </c>
      <c r="J28" s="53"/>
    </row>
    <row r="29" spans="2:10" ht="16.7" customHeight="1" x14ac:dyDescent="0.2">
      <c r="B29" s="21" t="s">
        <v>34</v>
      </c>
      <c r="C29" s="5">
        <f t="shared" si="3"/>
        <v>2018</v>
      </c>
      <c r="D29" s="9">
        <f t="shared" si="2"/>
        <v>2.5143597602761059</v>
      </c>
      <c r="E29" s="17">
        <v>941</v>
      </c>
      <c r="F29" s="17">
        <v>1077</v>
      </c>
      <c r="G29" s="12" t="s">
        <v>14</v>
      </c>
      <c r="H29" s="33">
        <v>545</v>
      </c>
      <c r="I29" s="34">
        <v>1473</v>
      </c>
      <c r="J29" s="53"/>
    </row>
    <row r="30" spans="2:10" ht="16.7" customHeight="1" x14ac:dyDescent="0.2">
      <c r="B30" s="21" t="s">
        <v>35</v>
      </c>
      <c r="C30" s="5">
        <f t="shared" si="3"/>
        <v>2821</v>
      </c>
      <c r="D30" s="9">
        <f t="shared" si="2"/>
        <v>3.5148706064117423</v>
      </c>
      <c r="E30" s="17">
        <v>1665</v>
      </c>
      <c r="F30" s="17">
        <v>1156</v>
      </c>
      <c r="G30" s="23" t="s">
        <v>14</v>
      </c>
      <c r="H30" s="12">
        <v>1702</v>
      </c>
      <c r="I30" s="24">
        <v>1119</v>
      </c>
      <c r="J30" s="53"/>
    </row>
    <row r="31" spans="2:10" ht="16.7" customHeight="1" x14ac:dyDescent="0.2">
      <c r="B31" s="21" t="s">
        <v>36</v>
      </c>
      <c r="C31" s="5">
        <f t="shared" si="3"/>
        <v>552</v>
      </c>
      <c r="D31" s="9">
        <f t="shared" si="2"/>
        <v>0.6877733338317199</v>
      </c>
      <c r="E31" s="17">
        <v>292</v>
      </c>
      <c r="F31" s="17">
        <v>260</v>
      </c>
      <c r="G31" s="23" t="s">
        <v>14</v>
      </c>
      <c r="H31" s="12">
        <v>284</v>
      </c>
      <c r="I31" s="24">
        <v>268</v>
      </c>
      <c r="J31" s="53"/>
    </row>
    <row r="32" spans="2:10" ht="16.7" customHeight="1" x14ac:dyDescent="0.2">
      <c r="B32" s="21" t="s">
        <v>37</v>
      </c>
      <c r="C32" s="5">
        <f t="shared" si="3"/>
        <v>2808</v>
      </c>
      <c r="D32" s="9">
        <f>SUM(C32/C$8*100)</f>
        <v>3.4986730460135314</v>
      </c>
      <c r="E32" s="17">
        <v>1865</v>
      </c>
      <c r="F32" s="17">
        <v>943</v>
      </c>
      <c r="G32" s="23" t="s">
        <v>14</v>
      </c>
      <c r="H32" s="12">
        <v>1641</v>
      </c>
      <c r="I32" s="24">
        <v>1167</v>
      </c>
      <c r="J32" s="53"/>
    </row>
    <row r="33" spans="1:10" ht="16.7" customHeight="1" x14ac:dyDescent="0.2">
      <c r="B33" s="21" t="s">
        <v>38</v>
      </c>
      <c r="C33" s="5">
        <f t="shared" si="3"/>
        <v>608</v>
      </c>
      <c r="D33" s="9">
        <f t="shared" ref="D33:D55" si="4">SUM(C33/C$8*100)</f>
        <v>0.757547440162474</v>
      </c>
      <c r="E33" s="17">
        <v>339</v>
      </c>
      <c r="F33" s="17">
        <v>269</v>
      </c>
      <c r="G33" s="23" t="s">
        <v>14</v>
      </c>
      <c r="H33" s="12">
        <v>330</v>
      </c>
      <c r="I33" s="24">
        <v>278</v>
      </c>
      <c r="J33" s="53"/>
    </row>
    <row r="34" spans="1:10" ht="16.7" customHeight="1" x14ac:dyDescent="0.2">
      <c r="B34" s="21" t="s">
        <v>39</v>
      </c>
      <c r="C34" s="5">
        <f t="shared" si="3"/>
        <v>2987</v>
      </c>
      <c r="D34" s="9">
        <f t="shared" si="4"/>
        <v>3.7217009930350495</v>
      </c>
      <c r="E34" s="17">
        <v>1455</v>
      </c>
      <c r="F34" s="17">
        <v>1532</v>
      </c>
      <c r="G34" s="23" t="s">
        <v>14</v>
      </c>
      <c r="H34" s="12">
        <v>1145</v>
      </c>
      <c r="I34" s="24">
        <v>1842</v>
      </c>
      <c r="J34" s="53"/>
    </row>
    <row r="35" spans="1:10" ht="16.7" customHeight="1" x14ac:dyDescent="0.2">
      <c r="B35" s="21" t="s">
        <v>40</v>
      </c>
      <c r="C35" s="5">
        <f t="shared" si="3"/>
        <v>791</v>
      </c>
      <c r="D35" s="9">
        <f t="shared" si="4"/>
        <v>0.98555925192190286</v>
      </c>
      <c r="E35" s="17">
        <v>395</v>
      </c>
      <c r="F35" s="17">
        <v>396</v>
      </c>
      <c r="G35" s="23" t="s">
        <v>14</v>
      </c>
      <c r="H35" s="12">
        <v>392</v>
      </c>
      <c r="I35" s="24">
        <v>399</v>
      </c>
      <c r="J35" s="53"/>
    </row>
    <row r="36" spans="1:10" ht="16.7" customHeight="1" x14ac:dyDescent="0.2">
      <c r="B36" s="21" t="s">
        <v>41</v>
      </c>
      <c r="C36" s="5">
        <f t="shared" si="3"/>
        <v>419</v>
      </c>
      <c r="D36" s="9">
        <f t="shared" si="4"/>
        <v>0.52205983129617861</v>
      </c>
      <c r="E36" s="17">
        <v>241</v>
      </c>
      <c r="F36" s="17">
        <v>178</v>
      </c>
      <c r="G36" s="23" t="s">
        <v>14</v>
      </c>
      <c r="H36" s="12">
        <v>232</v>
      </c>
      <c r="I36" s="24">
        <v>187</v>
      </c>
      <c r="J36" s="53"/>
    </row>
    <row r="37" spans="1:10" ht="16.7" customHeight="1" x14ac:dyDescent="0.2">
      <c r="B37" s="21" t="s">
        <v>42</v>
      </c>
      <c r="C37" s="5">
        <f t="shared" si="3"/>
        <v>4687</v>
      </c>
      <c r="D37" s="9">
        <f t="shared" si="4"/>
        <v>5.8398435066472301</v>
      </c>
      <c r="E37" s="17">
        <v>2864</v>
      </c>
      <c r="F37" s="17">
        <v>1823</v>
      </c>
      <c r="G37" s="23" t="s">
        <v>14</v>
      </c>
      <c r="H37" s="12">
        <v>2096</v>
      </c>
      <c r="I37" s="24">
        <v>2591</v>
      </c>
      <c r="J37" s="53"/>
    </row>
    <row r="38" spans="1:10" ht="16.7" customHeight="1" x14ac:dyDescent="0.2">
      <c r="B38" s="21" t="s">
        <v>43</v>
      </c>
      <c r="C38" s="5">
        <f t="shared" si="3"/>
        <v>323</v>
      </c>
      <c r="D38" s="9">
        <f t="shared" si="4"/>
        <v>0.40244707758631432</v>
      </c>
      <c r="E38" s="17">
        <v>200</v>
      </c>
      <c r="F38" s="17">
        <v>123</v>
      </c>
      <c r="G38" s="23" t="s">
        <v>14</v>
      </c>
      <c r="H38" s="12">
        <v>198</v>
      </c>
      <c r="I38" s="24">
        <v>125</v>
      </c>
      <c r="J38" s="53"/>
    </row>
    <row r="39" spans="1:10" ht="16.7" customHeight="1" x14ac:dyDescent="0.2">
      <c r="B39" s="21" t="s">
        <v>44</v>
      </c>
      <c r="C39" s="5">
        <f t="shared" si="3"/>
        <v>1483</v>
      </c>
      <c r="D39" s="9">
        <f t="shared" si="4"/>
        <v>1.847767851580508</v>
      </c>
      <c r="E39" s="17">
        <v>1110</v>
      </c>
      <c r="F39" s="17">
        <v>373</v>
      </c>
      <c r="G39" s="23" t="s">
        <v>14</v>
      </c>
      <c r="H39" s="12">
        <v>958</v>
      </c>
      <c r="I39" s="24">
        <v>525</v>
      </c>
      <c r="J39" s="53"/>
    </row>
    <row r="40" spans="1:10" ht="16.7" customHeight="1" x14ac:dyDescent="0.2">
      <c r="B40" s="21" t="s">
        <v>45</v>
      </c>
      <c r="C40" s="5">
        <f t="shared" si="3"/>
        <v>1360</v>
      </c>
      <c r="D40" s="9">
        <f t="shared" si="4"/>
        <v>1.6945140108897445</v>
      </c>
      <c r="E40" s="17">
        <v>310</v>
      </c>
      <c r="F40" s="17">
        <v>1050</v>
      </c>
      <c r="G40" s="23">
        <v>1360</v>
      </c>
      <c r="H40" s="12" t="s">
        <v>14</v>
      </c>
      <c r="I40" s="35" t="s">
        <v>14</v>
      </c>
      <c r="J40" s="53"/>
    </row>
    <row r="41" spans="1:10" ht="16.7" customHeight="1" x14ac:dyDescent="0.2">
      <c r="B41" s="21" t="s">
        <v>46</v>
      </c>
      <c r="C41" s="5">
        <f>SUM(E41,F41)</f>
        <v>342</v>
      </c>
      <c r="D41" s="9">
        <f>SUM(C41/C$8*100)</f>
        <v>0.42612043509139164</v>
      </c>
      <c r="E41" s="17">
        <v>178</v>
      </c>
      <c r="F41" s="17">
        <v>164</v>
      </c>
      <c r="G41" s="12" t="s">
        <v>14</v>
      </c>
      <c r="H41" s="22">
        <v>162</v>
      </c>
      <c r="I41" s="24">
        <v>180</v>
      </c>
      <c r="J41" s="53"/>
    </row>
    <row r="42" spans="1:10" ht="16.7" customHeight="1" x14ac:dyDescent="0.2">
      <c r="B42" s="21" t="s">
        <v>47</v>
      </c>
      <c r="C42" s="5">
        <f t="shared" si="3"/>
        <v>1044</v>
      </c>
      <c r="D42" s="9">
        <f t="shared" si="4"/>
        <v>1.3007886965947744</v>
      </c>
      <c r="E42" s="17">
        <v>730</v>
      </c>
      <c r="F42" s="17">
        <v>314</v>
      </c>
      <c r="G42" s="23" t="s">
        <v>14</v>
      </c>
      <c r="H42" s="22">
        <v>565</v>
      </c>
      <c r="I42" s="24">
        <v>479</v>
      </c>
      <c r="J42" s="53"/>
    </row>
    <row r="43" spans="1:10" ht="30" customHeight="1" x14ac:dyDescent="0.2">
      <c r="A43" s="7" t="s">
        <v>48</v>
      </c>
      <c r="C43" s="5">
        <f>SUM(C44:C56)</f>
        <v>13717</v>
      </c>
      <c r="D43" s="6">
        <f>SUM(D44:D56)</f>
        <v>17.09091815248134</v>
      </c>
      <c r="E43" s="8" t="s">
        <v>49</v>
      </c>
      <c r="F43" s="5">
        <f>SUM(F44:F56)</f>
        <v>13717</v>
      </c>
      <c r="G43" s="8" t="s">
        <v>14</v>
      </c>
      <c r="H43" s="5">
        <f>SUM(H44:H56)</f>
        <v>6355</v>
      </c>
      <c r="I43" s="5">
        <f>SUM(I44:I56)</f>
        <v>7362</v>
      </c>
      <c r="J43" s="53"/>
    </row>
    <row r="44" spans="1:10" ht="18" customHeight="1" x14ac:dyDescent="0.2">
      <c r="B44" s="21" t="s">
        <v>50</v>
      </c>
      <c r="C44" s="8">
        <f t="shared" si="3"/>
        <v>1049</v>
      </c>
      <c r="D44" s="36">
        <f>SUM(C44/C$8*100)</f>
        <v>1.3070185275171631</v>
      </c>
      <c r="E44" s="37" t="s">
        <v>14</v>
      </c>
      <c r="F44" s="17">
        <v>1049</v>
      </c>
      <c r="G44" s="18" t="s">
        <v>14</v>
      </c>
      <c r="H44" s="19">
        <v>356</v>
      </c>
      <c r="I44" s="20">
        <v>693</v>
      </c>
      <c r="J44" s="53"/>
    </row>
    <row r="45" spans="1:10" ht="18" customHeight="1" x14ac:dyDescent="0.2">
      <c r="B45" s="21" t="s">
        <v>51</v>
      </c>
      <c r="C45" s="8">
        <f t="shared" si="3"/>
        <v>2665</v>
      </c>
      <c r="D45" s="36">
        <f t="shared" si="4"/>
        <v>3.3204998816332125</v>
      </c>
      <c r="E45" s="37" t="s">
        <v>14</v>
      </c>
      <c r="F45" s="23">
        <v>2665</v>
      </c>
      <c r="G45" s="23" t="s">
        <v>14</v>
      </c>
      <c r="H45" s="12">
        <v>1244</v>
      </c>
      <c r="I45" s="35">
        <v>1421</v>
      </c>
      <c r="J45" s="53"/>
    </row>
    <row r="46" spans="1:10" ht="18" customHeight="1" x14ac:dyDescent="0.2">
      <c r="B46" s="21" t="s">
        <v>52</v>
      </c>
      <c r="C46" s="8">
        <f t="shared" si="3"/>
        <v>566</v>
      </c>
      <c r="D46" s="36">
        <f t="shared" si="4"/>
        <v>0.70521686041440834</v>
      </c>
      <c r="E46" s="37" t="s">
        <v>14</v>
      </c>
      <c r="F46" s="23">
        <v>566</v>
      </c>
      <c r="G46" s="23" t="s">
        <v>14</v>
      </c>
      <c r="H46" s="12">
        <v>161</v>
      </c>
      <c r="I46" s="35">
        <v>405</v>
      </c>
      <c r="J46" s="53"/>
    </row>
    <row r="47" spans="1:10" ht="18" customHeight="1" x14ac:dyDescent="0.2">
      <c r="B47" s="38" t="s">
        <v>53</v>
      </c>
      <c r="C47" s="8"/>
      <c r="D47" s="36"/>
      <c r="E47" s="37"/>
      <c r="F47" s="23"/>
      <c r="G47" s="23"/>
      <c r="H47" s="12"/>
      <c r="I47" s="35"/>
      <c r="J47" s="53"/>
    </row>
    <row r="48" spans="1:10" ht="13.5" customHeight="1" x14ac:dyDescent="0.2">
      <c r="B48" s="38" t="s">
        <v>54</v>
      </c>
      <c r="C48" s="8">
        <f t="shared" ref="C48:C53" si="5">SUM(E48,F48)</f>
        <v>926</v>
      </c>
      <c r="D48" s="36">
        <f t="shared" ref="D48:D53" si="6">SUM(C48/C$8*100)</f>
        <v>1.1537646868263995</v>
      </c>
      <c r="E48" s="37" t="s">
        <v>14</v>
      </c>
      <c r="F48" s="23">
        <v>926</v>
      </c>
      <c r="G48" s="23" t="s">
        <v>14</v>
      </c>
      <c r="H48" s="12">
        <v>584</v>
      </c>
      <c r="I48" s="35">
        <v>342</v>
      </c>
      <c r="J48" s="53"/>
    </row>
    <row r="49" spans="1:10" ht="18" customHeight="1" x14ac:dyDescent="0.2">
      <c r="B49" s="38" t="s">
        <v>55</v>
      </c>
      <c r="C49" s="8">
        <f t="shared" si="5"/>
        <v>3233</v>
      </c>
      <c r="D49" s="36">
        <f t="shared" si="6"/>
        <v>4.0282086744165762</v>
      </c>
      <c r="E49" s="37" t="s">
        <v>14</v>
      </c>
      <c r="F49" s="23">
        <v>3233</v>
      </c>
      <c r="G49" s="23" t="s">
        <v>14</v>
      </c>
      <c r="H49" s="12">
        <v>684</v>
      </c>
      <c r="I49" s="35">
        <v>2549</v>
      </c>
      <c r="J49" s="53"/>
    </row>
    <row r="50" spans="1:10" ht="18" customHeight="1" x14ac:dyDescent="0.2">
      <c r="B50" s="38" t="s">
        <v>56</v>
      </c>
      <c r="C50" s="8">
        <f t="shared" si="5"/>
        <v>970</v>
      </c>
      <c r="D50" s="36">
        <f t="shared" si="6"/>
        <v>1.2085871989434207</v>
      </c>
      <c r="E50" s="37" t="s">
        <v>14</v>
      </c>
      <c r="F50" s="23">
        <v>970</v>
      </c>
      <c r="G50" s="23" t="s">
        <v>14</v>
      </c>
      <c r="H50" s="12">
        <v>402</v>
      </c>
      <c r="I50" s="35">
        <v>568</v>
      </c>
      <c r="J50" s="53"/>
    </row>
    <row r="51" spans="1:10" ht="18" customHeight="1" x14ac:dyDescent="0.2">
      <c r="B51" s="38" t="s">
        <v>69</v>
      </c>
      <c r="C51" s="8">
        <f>SUM(E51,F51)</f>
        <v>193</v>
      </c>
      <c r="D51" s="36">
        <f t="shared" si="6"/>
        <v>0.24047147360420637</v>
      </c>
      <c r="E51" s="37" t="s">
        <v>14</v>
      </c>
      <c r="F51" s="23">
        <v>193</v>
      </c>
      <c r="G51" s="23" t="s">
        <v>14</v>
      </c>
      <c r="H51" s="12">
        <v>148</v>
      </c>
      <c r="I51" s="35">
        <v>45</v>
      </c>
      <c r="J51" s="53"/>
    </row>
    <row r="52" spans="1:10" ht="18" customHeight="1" x14ac:dyDescent="0.2">
      <c r="B52" s="38" t="s">
        <v>67</v>
      </c>
      <c r="C52" s="8">
        <f t="shared" si="5"/>
        <v>5</v>
      </c>
      <c r="D52" s="36">
        <f t="shared" si="6"/>
        <v>6.2298309223887656E-3</v>
      </c>
      <c r="E52" s="37" t="s">
        <v>14</v>
      </c>
      <c r="F52" s="23">
        <v>5</v>
      </c>
      <c r="G52" s="23" t="s">
        <v>14</v>
      </c>
      <c r="H52" s="12">
        <v>3</v>
      </c>
      <c r="I52" s="35">
        <v>2</v>
      </c>
      <c r="J52" s="53"/>
    </row>
    <row r="53" spans="1:10" ht="18" customHeight="1" x14ac:dyDescent="0.2">
      <c r="B53" s="38" t="s">
        <v>68</v>
      </c>
      <c r="C53" s="8">
        <f t="shared" si="5"/>
        <v>389</v>
      </c>
      <c r="D53" s="36">
        <f t="shared" si="6"/>
        <v>0.484680845761846</v>
      </c>
      <c r="E53" s="37" t="s">
        <v>14</v>
      </c>
      <c r="F53" s="23">
        <v>389</v>
      </c>
      <c r="G53" s="23" t="s">
        <v>14</v>
      </c>
      <c r="H53" s="12">
        <v>240</v>
      </c>
      <c r="I53" s="35">
        <v>149</v>
      </c>
      <c r="J53" s="53"/>
    </row>
    <row r="54" spans="1:10" ht="18" customHeight="1" x14ac:dyDescent="0.2">
      <c r="B54" s="21" t="s">
        <v>57</v>
      </c>
      <c r="C54" s="8">
        <f t="shared" si="3"/>
        <v>1211</v>
      </c>
      <c r="D54" s="36">
        <f t="shared" si="4"/>
        <v>1.5088650494025591</v>
      </c>
      <c r="E54" s="37" t="s">
        <v>14</v>
      </c>
      <c r="F54" s="23">
        <v>1211</v>
      </c>
      <c r="G54" s="23" t="s">
        <v>14</v>
      </c>
      <c r="H54" s="12">
        <v>529</v>
      </c>
      <c r="I54" s="35">
        <v>682</v>
      </c>
      <c r="J54" s="53"/>
    </row>
    <row r="55" spans="1:10" ht="18" customHeight="1" x14ac:dyDescent="0.2">
      <c r="B55" s="21" t="s">
        <v>58</v>
      </c>
      <c r="C55" s="8">
        <f t="shared" si="3"/>
        <v>1248</v>
      </c>
      <c r="D55" s="36">
        <f t="shared" si="4"/>
        <v>1.5549657982282361</v>
      </c>
      <c r="E55" s="37" t="s">
        <v>14</v>
      </c>
      <c r="F55" s="23">
        <v>1248</v>
      </c>
      <c r="G55" s="23" t="s">
        <v>14</v>
      </c>
      <c r="H55" s="12">
        <v>1076</v>
      </c>
      <c r="I55" s="35">
        <v>172</v>
      </c>
      <c r="J55" s="53"/>
    </row>
    <row r="56" spans="1:10" ht="18" customHeight="1" x14ac:dyDescent="0.2">
      <c r="B56" s="21" t="s">
        <v>59</v>
      </c>
      <c r="C56" s="8">
        <f>SUM(E56,F56)</f>
        <v>1262</v>
      </c>
      <c r="D56" s="36">
        <f>SUM(C56/C$8*100)</f>
        <v>1.5724093248109245</v>
      </c>
      <c r="E56" s="37" t="s">
        <v>14</v>
      </c>
      <c r="F56" s="23">
        <v>1262</v>
      </c>
      <c r="G56" s="23" t="s">
        <v>14</v>
      </c>
      <c r="H56" s="12">
        <v>928</v>
      </c>
      <c r="I56" s="35">
        <v>334</v>
      </c>
      <c r="J56" s="53"/>
    </row>
    <row r="57" spans="1:10" ht="24.95" customHeight="1" x14ac:dyDescent="0.2">
      <c r="A57" s="39" t="s">
        <v>60</v>
      </c>
      <c r="C57" s="5"/>
      <c r="D57" s="40"/>
      <c r="E57" s="5"/>
      <c r="F57" s="5"/>
      <c r="G57" s="5"/>
      <c r="H57" s="41"/>
      <c r="I57" s="42"/>
      <c r="J57" s="53"/>
    </row>
    <row r="58" spans="1:10" ht="13.5" customHeight="1" x14ac:dyDescent="0.2">
      <c r="B58" s="43" t="s">
        <v>61</v>
      </c>
      <c r="C58" s="5">
        <f>SUM(E58,F58)</f>
        <v>3816</v>
      </c>
      <c r="D58" s="40">
        <f>SUM(C58/C$8*100)</f>
        <v>4.7546069599671066</v>
      </c>
      <c r="E58" s="17">
        <v>2296</v>
      </c>
      <c r="F58" s="17">
        <v>1520</v>
      </c>
      <c r="G58" s="18" t="s">
        <v>14</v>
      </c>
      <c r="H58" s="12">
        <v>1414</v>
      </c>
      <c r="I58" s="44">
        <v>2402</v>
      </c>
      <c r="J58" s="53"/>
    </row>
    <row r="59" spans="1:10" ht="24.95" customHeight="1" x14ac:dyDescent="0.2">
      <c r="A59" s="21" t="s">
        <v>71</v>
      </c>
      <c r="C59" s="5">
        <f>SUM(E59,F59)</f>
        <v>24848</v>
      </c>
      <c r="D59" s="40">
        <f>SUM(C59/C$8*100)</f>
        <v>30.959767751903211</v>
      </c>
      <c r="E59" s="22">
        <v>12976</v>
      </c>
      <c r="F59" s="22">
        <v>11872</v>
      </c>
      <c r="G59" s="23" t="s">
        <v>14</v>
      </c>
      <c r="H59" s="12">
        <v>11599</v>
      </c>
      <c r="I59" s="24">
        <v>13249</v>
      </c>
      <c r="J59" s="53"/>
    </row>
    <row r="60" spans="1:10" ht="12.2" customHeight="1" x14ac:dyDescent="0.2">
      <c r="A60" s="45"/>
      <c r="B60" s="45"/>
      <c r="C60" s="46"/>
      <c r="D60" s="46"/>
      <c r="E60" s="46"/>
      <c r="F60" s="46"/>
      <c r="G60" s="46"/>
      <c r="H60" s="46"/>
      <c r="I60" s="45"/>
    </row>
    <row r="61" spans="1:10" ht="12.2" customHeight="1" x14ac:dyDescent="0.2">
      <c r="B61" s="4"/>
      <c r="C61" s="4"/>
      <c r="D61" s="4"/>
      <c r="E61" s="4"/>
      <c r="F61" s="4"/>
      <c r="G61" s="4"/>
      <c r="H61" s="4"/>
      <c r="I61" s="4"/>
    </row>
    <row r="62" spans="1:10" ht="15.95" customHeight="1" x14ac:dyDescent="0.2">
      <c r="A62" s="61" t="s">
        <v>62</v>
      </c>
      <c r="B62" s="61"/>
      <c r="C62" s="61"/>
      <c r="D62" s="61"/>
      <c r="E62" s="61"/>
      <c r="F62" s="61"/>
      <c r="G62" s="61"/>
      <c r="H62" s="61"/>
      <c r="I62" s="61"/>
    </row>
    <row r="63" spans="1:10" ht="15.95" customHeight="1" x14ac:dyDescent="0.2">
      <c r="A63" s="61" t="s">
        <v>63</v>
      </c>
      <c r="B63" s="61"/>
      <c r="C63" s="61"/>
      <c r="D63" s="61"/>
      <c r="E63" s="61"/>
      <c r="F63" s="61"/>
      <c r="G63" s="61"/>
      <c r="H63" s="61"/>
      <c r="I63" s="61"/>
    </row>
    <row r="64" spans="1:10" ht="15.95" customHeight="1" x14ac:dyDescent="0.2">
      <c r="A64" s="62" t="s">
        <v>64</v>
      </c>
      <c r="B64" s="62"/>
      <c r="C64" s="62"/>
      <c r="D64" s="62"/>
      <c r="E64" s="62"/>
      <c r="F64" s="62"/>
      <c r="G64" s="62"/>
      <c r="H64" s="62"/>
      <c r="I64" s="47"/>
    </row>
    <row r="65" spans="1:9" ht="15.95" customHeight="1" x14ac:dyDescent="0.2">
      <c r="A65" s="63" t="s">
        <v>65</v>
      </c>
      <c r="B65" s="63"/>
      <c r="C65" s="63"/>
      <c r="D65" s="63"/>
      <c r="E65" s="63"/>
      <c r="F65" s="63"/>
      <c r="G65" s="63"/>
      <c r="H65" s="63"/>
      <c r="I65" s="48"/>
    </row>
    <row r="66" spans="1:9" ht="15.95" customHeight="1" x14ac:dyDescent="0.2">
      <c r="A66" s="63" t="s">
        <v>70</v>
      </c>
      <c r="B66" s="63"/>
      <c r="C66" s="63"/>
      <c r="D66" s="63"/>
      <c r="E66" s="63"/>
      <c r="F66" s="63"/>
      <c r="G66" s="63"/>
      <c r="H66" s="63"/>
      <c r="I66" s="63"/>
    </row>
    <row r="67" spans="1:9" ht="15.95" customHeight="1" x14ac:dyDescent="0.2">
      <c r="A67" s="54" t="s">
        <v>72</v>
      </c>
      <c r="B67" s="55"/>
      <c r="C67" s="55"/>
      <c r="D67" s="55"/>
      <c r="E67" s="55"/>
      <c r="F67" s="55"/>
      <c r="G67" s="55"/>
      <c r="H67" s="55"/>
      <c r="I67" s="49"/>
    </row>
  </sheetData>
  <mergeCells count="15">
    <mergeCell ref="A67:H67"/>
    <mergeCell ref="A1:I1"/>
    <mergeCell ref="A2:I2"/>
    <mergeCell ref="A4:B6"/>
    <mergeCell ref="C4:I4"/>
    <mergeCell ref="C5:C6"/>
    <mergeCell ref="D5:D6"/>
    <mergeCell ref="E5:F5"/>
    <mergeCell ref="G5:I5"/>
    <mergeCell ref="A8:B8"/>
    <mergeCell ref="A62:I62"/>
    <mergeCell ref="A63:I63"/>
    <mergeCell ref="A64:H64"/>
    <mergeCell ref="A65:H65"/>
    <mergeCell ref="A66:I66"/>
  </mergeCells>
  <printOptions horizontalCentered="1"/>
  <pageMargins left="0.74803149606299213" right="0.74803149606299213" top="0.98425196850393704" bottom="0.98425196850393704" header="0" footer="0"/>
  <pageSetup scale="85" orientation="portrait" r:id="rId1"/>
  <ignoredErrors>
    <ignoredError sqref="C43:D43 C13:D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35</vt:lpstr>
      <vt:lpstr>'Cuadro 35'!Títulos_a_imprimir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2026-07-22T16:02:54Z</cp:lastPrinted>
  <dcterms:created xsi:type="dcterms:W3CDTF">2026-02-19T19:37:29Z</dcterms:created>
  <dcterms:modified xsi:type="dcterms:W3CDTF">2026-08-17T20:12:02Z</dcterms:modified>
</cp:coreProperties>
</file>