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7375" windowHeight="10845"/>
  </bookViews>
  <sheets>
    <sheet name="Cuadro 37" sheetId="15" r:id="rId1"/>
  </sheets>
  <calcPr calcId="152511"/>
</workbook>
</file>

<file path=xl/calcChain.xml><?xml version="1.0" encoding="utf-8"?>
<calcChain xmlns="http://schemas.openxmlformats.org/spreadsheetml/2006/main">
  <c r="C24" i="15" l="1"/>
  <c r="F30" i="15"/>
  <c r="J21" i="15"/>
  <c r="I21" i="15"/>
  <c r="H21" i="15"/>
  <c r="G21" i="15"/>
  <c r="J9" i="15"/>
  <c r="I9" i="15"/>
  <c r="H9" i="15"/>
  <c r="G9" i="15"/>
  <c r="F9" i="15"/>
  <c r="E9" i="15"/>
  <c r="F21" i="15"/>
  <c r="E21" i="15"/>
  <c r="J30" i="15"/>
  <c r="I30" i="15"/>
  <c r="H30" i="15"/>
  <c r="G30" i="15"/>
  <c r="E30" i="15"/>
  <c r="F37" i="15" l="1"/>
  <c r="E37" i="15" l="1"/>
  <c r="E8" i="15" s="1"/>
  <c r="F8" i="15"/>
  <c r="C20" i="15"/>
  <c r="H37" i="15" l="1"/>
  <c r="C38" i="15"/>
  <c r="J37" i="15"/>
  <c r="J8" i="15" s="1"/>
  <c r="I37" i="15"/>
  <c r="I8" i="15" s="1"/>
  <c r="G37" i="15"/>
  <c r="C39" i="15"/>
  <c r="C33" i="15"/>
  <c r="C34" i="15"/>
  <c r="C14" i="15"/>
  <c r="C12" i="15"/>
  <c r="C18" i="15"/>
  <c r="C22" i="15"/>
  <c r="C11" i="15"/>
  <c r="C35" i="15"/>
  <c r="C13" i="15"/>
  <c r="C36" i="15"/>
  <c r="C31" i="15"/>
  <c r="C32" i="15"/>
  <c r="C29" i="15"/>
  <c r="C28" i="15"/>
  <c r="C27" i="15"/>
  <c r="C26" i="15"/>
  <c r="C25" i="15"/>
  <c r="C23" i="15"/>
  <c r="C17" i="15"/>
  <c r="C19" i="15"/>
  <c r="C16" i="15"/>
  <c r="C15" i="15"/>
  <c r="C10" i="15"/>
  <c r="C37" i="15" l="1"/>
  <c r="C21" i="15"/>
  <c r="C9" i="15"/>
  <c r="C30" i="15"/>
  <c r="G8" i="15"/>
  <c r="H8" i="15"/>
  <c r="C8" i="15" l="1"/>
  <c r="D27" i="15" s="1"/>
  <c r="D38" i="15"/>
  <c r="D33" i="15" l="1"/>
  <c r="D10" i="15"/>
  <c r="D36" i="15"/>
  <c r="D15" i="15"/>
  <c r="D20" i="15"/>
  <c r="D39" i="15"/>
  <c r="D37" i="15" s="1"/>
  <c r="D32" i="15"/>
  <c r="D26" i="15"/>
  <c r="D29" i="15"/>
  <c r="D11" i="15"/>
  <c r="D35" i="15"/>
  <c r="D22" i="15"/>
  <c r="D18" i="15"/>
  <c r="D34" i="15"/>
  <c r="D19" i="15"/>
  <c r="D31" i="15"/>
  <c r="D24" i="15"/>
  <c r="D23" i="15"/>
  <c r="D28" i="15"/>
  <c r="D25" i="15"/>
  <c r="D14" i="15"/>
  <c r="D12" i="15"/>
  <c r="D13" i="15"/>
  <c r="D17" i="15"/>
  <c r="D16" i="15"/>
  <c r="D21" i="15" l="1"/>
  <c r="D9" i="15"/>
  <c r="D30" i="15"/>
  <c r="D8" i="15" l="1"/>
</calcChain>
</file>

<file path=xl/sharedStrings.xml><?xml version="1.0" encoding="utf-8"?>
<sst xmlns="http://schemas.openxmlformats.org/spreadsheetml/2006/main" count="53" uniqueCount="51">
  <si>
    <t>Servicio</t>
  </si>
  <si>
    <t>Consulta externa (1)</t>
  </si>
  <si>
    <t>Total</t>
  </si>
  <si>
    <t>Sexo</t>
  </si>
  <si>
    <t>Hombres</t>
  </si>
  <si>
    <t>Mujeres</t>
  </si>
  <si>
    <t>Área Quirúrgica</t>
  </si>
  <si>
    <t>Área Clínica</t>
  </si>
  <si>
    <t>Cardiología</t>
  </si>
  <si>
    <t>Gastroenterología</t>
  </si>
  <si>
    <t>Medicina Interna</t>
  </si>
  <si>
    <t>Nefrología</t>
  </si>
  <si>
    <t>Neumología</t>
  </si>
  <si>
    <t>Cirugía General</t>
  </si>
  <si>
    <t>Cirugía Maxilofacial</t>
  </si>
  <si>
    <t>Neurocirugía</t>
  </si>
  <si>
    <t>Oftalmología</t>
  </si>
  <si>
    <t>Ortopedia</t>
  </si>
  <si>
    <t>Urología</t>
  </si>
  <si>
    <t>Fisioterapeuta</t>
  </si>
  <si>
    <t>Fonoaudiología</t>
  </si>
  <si>
    <t>Psicología</t>
  </si>
  <si>
    <t>Trabajo Social</t>
  </si>
  <si>
    <t>Salud Mental</t>
  </si>
  <si>
    <t>TOTAL</t>
  </si>
  <si>
    <t>Psiquiatría</t>
  </si>
  <si>
    <t>Tipo de paciente</t>
  </si>
  <si>
    <t>Porcentaje (2)</t>
  </si>
  <si>
    <t>Asegurado</t>
  </si>
  <si>
    <t>Pensionado</t>
  </si>
  <si>
    <t>Dependiente</t>
  </si>
  <si>
    <t>No asegurado</t>
  </si>
  <si>
    <t>Otorrinolaringología</t>
  </si>
  <si>
    <t>Servicios de Enfermería</t>
  </si>
  <si>
    <t>Nutrición</t>
  </si>
  <si>
    <t>Neurología</t>
  </si>
  <si>
    <t xml:space="preserve">Geratría </t>
  </si>
  <si>
    <t>Infectología</t>
  </si>
  <si>
    <t xml:space="preserve">Medicina Física </t>
  </si>
  <si>
    <t xml:space="preserve">Neurofisiología </t>
  </si>
  <si>
    <t>Cuadro 37. CONSULTA EXTERNA EN EL HOSPITAL DOCTOR GUSTAVO NELSON COLLADO RÍOS,</t>
  </si>
  <si>
    <t>Cirugía Vascular Periférica</t>
  </si>
  <si>
    <t>Clínica de Salud Laboral</t>
  </si>
  <si>
    <t>- Cantidad nula o cero.</t>
  </si>
  <si>
    <t>(2) De existir diferencia entre el total y los parciales, se debe al redondeo.</t>
  </si>
  <si>
    <t>(1) Un paciente es contabilizado tantas veces asista al consultorio médico.</t>
  </si>
  <si>
    <t>POR SEXO Y TIPO DE PACIENTE, SEGÚN SERVICIO: AÑO 2025</t>
  </si>
  <si>
    <t>Reumatología</t>
  </si>
  <si>
    <t>-</t>
  </si>
  <si>
    <t>Servicios técnicos</t>
  </si>
  <si>
    <t>Fuente: Departamento de Registros y Estadística de Salud del Hospital Doctor Gustavo Nelson Collado Ríos.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</si>
</sst>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0.0"/>
    <numFmt numFmtId="166" formatCode="#,##0.0"/>
  </numFmts>
  <fonts count="25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84">
    <xf numFmtId="0" fontId="0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3" fillId="17" borderId="2" applyNumberFormat="0" applyAlignment="0" applyProtection="0"/>
    <xf numFmtId="0" fontId="3" fillId="17" borderId="2" applyNumberFormat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164" fontId="20" fillId="0" borderId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0" borderId="0"/>
    <xf numFmtId="0" fontId="20" fillId="23" borderId="5" applyNumberFormat="0" applyAlignment="0" applyProtection="0"/>
    <xf numFmtId="0" fontId="20" fillId="23" borderId="5" applyNumberFormat="0" applyAlignment="0" applyProtection="0"/>
    <xf numFmtId="0" fontId="11" fillId="16" borderId="6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</cellStyleXfs>
  <cellXfs count="44">
    <xf numFmtId="0" fontId="0" fillId="0" borderId="0" xfId="0"/>
    <xf numFmtId="0" fontId="18" fillId="0" borderId="0" xfId="0" applyFont="1"/>
    <xf numFmtId="0" fontId="18" fillId="0" borderId="10" xfId="0" applyFont="1" applyFill="1" applyBorder="1"/>
    <xf numFmtId="0" fontId="10" fillId="0" borderId="0" xfId="0" applyFont="1"/>
    <xf numFmtId="0" fontId="10" fillId="0" borderId="0" xfId="0" applyFont="1" applyAlignment="1" applyProtection="1">
      <alignment horizontal="left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3" fontId="18" fillId="0" borderId="14" xfId="0" applyNumberFormat="1" applyFont="1" applyBorder="1" applyAlignment="1"/>
    <xf numFmtId="3" fontId="18" fillId="0" borderId="15" xfId="0" applyNumberFormat="1" applyFont="1" applyBorder="1" applyAlignment="1"/>
    <xf numFmtId="165" fontId="18" fillId="0" borderId="15" xfId="0" applyNumberFormat="1" applyFont="1" applyFill="1" applyBorder="1" applyAlignment="1" applyProtection="1"/>
    <xf numFmtId="3" fontId="18" fillId="0" borderId="15" xfId="0" applyNumberFormat="1" applyFont="1" applyFill="1" applyBorder="1" applyAlignment="1" applyProtection="1"/>
    <xf numFmtId="3" fontId="18" fillId="0" borderId="15" xfId="0" applyNumberFormat="1" applyFont="1" applyBorder="1" applyAlignment="1">
      <alignment horizontal="right"/>
    </xf>
    <xf numFmtId="0" fontId="22" fillId="0" borderId="0" xfId="0" applyFont="1"/>
    <xf numFmtId="3" fontId="19" fillId="0" borderId="14" xfId="0" applyNumberFormat="1" applyFont="1" applyBorder="1" applyAlignment="1"/>
    <xf numFmtId="3" fontId="19" fillId="0" borderId="15" xfId="0" applyNumberFormat="1" applyFont="1" applyBorder="1" applyAlignment="1"/>
    <xf numFmtId="0" fontId="10" fillId="0" borderId="0" xfId="0" applyFont="1" applyBorder="1" applyAlignment="1" applyProtection="1">
      <alignment horizontal="left"/>
    </xf>
    <xf numFmtId="0" fontId="22" fillId="0" borderId="16" xfId="0" applyFont="1" applyBorder="1"/>
    <xf numFmtId="0" fontId="18" fillId="0" borderId="0" xfId="0" applyFont="1" applyFill="1" applyBorder="1"/>
    <xf numFmtId="0" fontId="18" fillId="0" borderId="14" xfId="0" applyFont="1" applyBorder="1"/>
    <xf numFmtId="0" fontId="18" fillId="0" borderId="15" xfId="0" applyFont="1" applyBorder="1"/>
    <xf numFmtId="0" fontId="18" fillId="0" borderId="11" xfId="0" applyFont="1" applyFill="1" applyBorder="1"/>
    <xf numFmtId="166" fontId="19" fillId="0" borderId="14" xfId="0" applyNumberFormat="1" applyFont="1" applyBorder="1" applyAlignment="1"/>
    <xf numFmtId="0" fontId="23" fillId="0" borderId="0" xfId="0" applyFont="1"/>
    <xf numFmtId="3" fontId="18" fillId="0" borderId="14" xfId="0" applyNumberFormat="1" applyFont="1" applyBorder="1" applyAlignment="1">
      <alignment horizontal="right"/>
    </xf>
    <xf numFmtId="0" fontId="23" fillId="0" borderId="11" xfId="0" applyFont="1" applyBorder="1"/>
    <xf numFmtId="0" fontId="22" fillId="0" borderId="0" xfId="0" applyFont="1" applyBorder="1"/>
    <xf numFmtId="0" fontId="10" fillId="0" borderId="0" xfId="0" applyFont="1" applyBorder="1" applyAlignment="1">
      <alignment horizontal="center"/>
    </xf>
    <xf numFmtId="0" fontId="24" fillId="24" borderId="18" xfId="0" applyFont="1" applyFill="1" applyBorder="1" applyAlignment="1" applyProtection="1">
      <alignment horizontal="center" vertical="center" wrapText="1"/>
    </xf>
    <xf numFmtId="49" fontId="24" fillId="24" borderId="18" xfId="0" applyNumberFormat="1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horizontal="center" vertical="center" wrapText="1"/>
    </xf>
    <xf numFmtId="0" fontId="18" fillId="0" borderId="0" xfId="0" applyFont="1" applyBorder="1"/>
    <xf numFmtId="0" fontId="23" fillId="0" borderId="0" xfId="0" applyFont="1" applyAlignment="1">
      <alignment horizontal="left"/>
    </xf>
    <xf numFmtId="0" fontId="10" fillId="0" borderId="0" xfId="0" applyFont="1" applyAlignment="1" applyProtection="1">
      <alignment horizontal="left"/>
    </xf>
    <xf numFmtId="49" fontId="10" fillId="0" borderId="0" xfId="0" applyNumberFormat="1" applyFont="1" applyAlignment="1" applyProtection="1">
      <alignment horizontal="left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>
      <alignment horizontal="center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4" fillId="24" borderId="18" xfId="0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/>
    </xf>
    <xf numFmtId="0" fontId="21" fillId="0" borderId="11" xfId="0" applyFont="1" applyBorder="1" applyAlignment="1" applyProtection="1">
      <alignment horizontal="center"/>
    </xf>
    <xf numFmtId="0" fontId="24" fillId="24" borderId="17" xfId="0" applyFont="1" applyFill="1" applyBorder="1" applyAlignment="1" applyProtection="1">
      <alignment horizontal="center" vertical="center" wrapText="1"/>
    </xf>
  </cellXfs>
  <cellStyles count="84">
    <cellStyle name="20% - Énfasis1" xfId="1" builtinId="30" customBuiltin="1"/>
    <cellStyle name="20% - Énfasis1 2" xfId="2"/>
    <cellStyle name="20% - Énfasis2" xfId="3" builtinId="34" customBuiltin="1"/>
    <cellStyle name="20% - Énfasis2 2" xfId="4"/>
    <cellStyle name="20% - Énfasis3" xfId="5" builtinId="38" customBuiltin="1"/>
    <cellStyle name="20% - Énfasis3 2" xfId="6"/>
    <cellStyle name="20% - Énfasis4" xfId="7" builtinId="42" customBuiltin="1"/>
    <cellStyle name="20% - Énfasis4 2" xfId="8"/>
    <cellStyle name="20% - Énfasis5" xfId="9" builtinId="46" customBuiltin="1"/>
    <cellStyle name="20% - Énfasis5 2" xfId="10"/>
    <cellStyle name="20% - Énfasis6" xfId="11" builtinId="50" customBuiltin="1"/>
    <cellStyle name="20% - Énfasis6 2" xfId="12"/>
    <cellStyle name="40% - Énfasis1" xfId="13" builtinId="31" customBuiltin="1"/>
    <cellStyle name="40% - Énfasis1 2" xfId="14"/>
    <cellStyle name="40% - Énfasis2" xfId="15" builtinId="35" customBuiltin="1"/>
    <cellStyle name="40% - Énfasis2 2" xfId="16"/>
    <cellStyle name="40% - Énfasis3" xfId="17" builtinId="39" customBuiltin="1"/>
    <cellStyle name="40% - Énfasis3 2" xfId="18"/>
    <cellStyle name="40% - Énfasis4" xfId="19" builtinId="43" customBuiltin="1"/>
    <cellStyle name="40% - Énfasis4 2" xfId="20"/>
    <cellStyle name="40% - Énfasis5" xfId="21" builtinId="47" customBuiltin="1"/>
    <cellStyle name="40% - Énfasis5 2" xfId="22"/>
    <cellStyle name="40% - Énfasis6" xfId="23" builtinId="51" customBuiltin="1"/>
    <cellStyle name="40% - Énfasis6 2" xfId="24"/>
    <cellStyle name="60% - Énfasis1" xfId="25" builtinId="32" customBuiltin="1"/>
    <cellStyle name="60% - Énfasis1 2" xfId="26"/>
    <cellStyle name="60% - Énfasis2" xfId="27" builtinId="36" customBuiltin="1"/>
    <cellStyle name="60% - Énfasis2 2" xfId="28"/>
    <cellStyle name="60% - Énfasis3" xfId="29" builtinId="40" customBuiltin="1"/>
    <cellStyle name="60% - Énfasis3 2" xfId="30"/>
    <cellStyle name="60% - Énfasis4" xfId="31" builtinId="44" customBuiltin="1"/>
    <cellStyle name="60% - Énfasis4 2" xfId="32"/>
    <cellStyle name="60% - Énfasis5" xfId="33" builtinId="48" customBuiltin="1"/>
    <cellStyle name="60% - Énfasis5 2" xfId="34"/>
    <cellStyle name="60% - Énfasis6" xfId="35" builtinId="52" customBuiltin="1"/>
    <cellStyle name="60% - Énfasis6 2" xfId="36"/>
    <cellStyle name="Buena" xfId="37" builtinId="26" customBuiltin="1"/>
    <cellStyle name="Buena 2" xfId="38"/>
    <cellStyle name="Cálculo" xfId="39" builtinId="22" customBuiltin="1"/>
    <cellStyle name="Cálculo 2" xfId="40"/>
    <cellStyle name="Celda de comprobación" xfId="41" builtinId="23" customBuiltin="1"/>
    <cellStyle name="Celda de comprobación 2" xfId="42"/>
    <cellStyle name="Celda vinculada" xfId="43" builtinId="24" customBuiltin="1"/>
    <cellStyle name="Celda vinculada 2" xfId="44"/>
    <cellStyle name="Encabezado 4" xfId="45" builtinId="19" customBuiltin="1"/>
    <cellStyle name="Encabezado 4 2" xfId="46"/>
    <cellStyle name="Énfasis1" xfId="47" builtinId="29" customBuiltin="1"/>
    <cellStyle name="Énfasis1 2" xfId="48"/>
    <cellStyle name="Énfasis2" xfId="49" builtinId="33" customBuiltin="1"/>
    <cellStyle name="Énfasis2 2" xfId="50"/>
    <cellStyle name="Énfasis3" xfId="51" builtinId="37" customBuiltin="1"/>
    <cellStyle name="Énfasis3 2" xfId="52"/>
    <cellStyle name="Énfasis4" xfId="53" builtinId="41" customBuiltin="1"/>
    <cellStyle name="Énfasis4 2" xfId="54"/>
    <cellStyle name="Énfasis5" xfId="55" builtinId="45" customBuiltin="1"/>
    <cellStyle name="Énfasis5 2" xfId="56"/>
    <cellStyle name="Énfasis6" xfId="57" builtinId="49" customBuiltin="1"/>
    <cellStyle name="Énfasis6 2" xfId="58"/>
    <cellStyle name="Entrada" xfId="59" builtinId="20" customBuiltin="1"/>
    <cellStyle name="Entrada 2" xfId="60"/>
    <cellStyle name="Euro" xfId="61"/>
    <cellStyle name="Incorrecto" xfId="62" builtinId="27" customBuiltin="1"/>
    <cellStyle name="Incorrecto 2" xfId="63"/>
    <cellStyle name="Neutral" xfId="64" builtinId="28" customBuiltin="1"/>
    <cellStyle name="Neutral 2" xfId="65"/>
    <cellStyle name="Normal" xfId="0" builtinId="0"/>
    <cellStyle name="Normal 2" xfId="66"/>
    <cellStyle name="Notas" xfId="67" builtinId="10" customBuiltin="1"/>
    <cellStyle name="Notas 2" xfId="68"/>
    <cellStyle name="Salida" xfId="69" builtinId="21" customBuiltin="1"/>
    <cellStyle name="Salida 2" xfId="70"/>
    <cellStyle name="Texto de advertencia" xfId="71" builtinId="11" customBuiltin="1"/>
    <cellStyle name="Texto de advertencia 2" xfId="72"/>
    <cellStyle name="Texto explicativo" xfId="73" builtinId="53" customBuiltin="1"/>
    <cellStyle name="Texto explicativo 2" xfId="74"/>
    <cellStyle name="Título" xfId="75" builtinId="15" customBuiltin="1"/>
    <cellStyle name="Título 1 2" xfId="76"/>
    <cellStyle name="Título 2" xfId="77" builtinId="17" customBuiltin="1"/>
    <cellStyle name="Título 2 2" xfId="78"/>
    <cellStyle name="Título 3" xfId="79" builtinId="18" customBuiltin="1"/>
    <cellStyle name="Título 3 2" xfId="80"/>
    <cellStyle name="Título 4" xfId="81"/>
    <cellStyle name="Total" xfId="82" builtinId="25" customBuiltin="1"/>
    <cellStyle name="Total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3" customWidth="1"/>
    <col min="2" max="2" width="25.7109375" style="13" customWidth="1"/>
    <col min="3" max="3" width="8.7109375" style="13" customWidth="1"/>
    <col min="4" max="4" width="10.5703125" style="13" customWidth="1"/>
    <col min="5" max="6" width="8.7109375" style="13" customWidth="1"/>
    <col min="7" max="7" width="10.42578125" style="13" customWidth="1"/>
    <col min="8" max="8" width="11.5703125" style="13" customWidth="1"/>
    <col min="9" max="9" width="12.42578125" style="13" customWidth="1"/>
    <col min="10" max="10" width="10.7109375" style="13" customWidth="1"/>
    <col min="11" max="16384" width="11.42578125" style="13"/>
  </cols>
  <sheetData>
    <row r="1" spans="1:10" ht="18" customHeight="1" x14ac:dyDescent="0.2">
      <c r="A1" s="35" t="s">
        <v>40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" customHeight="1" x14ac:dyDescent="0.2">
      <c r="A2" s="36" t="s">
        <v>46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2.2" customHeight="1" x14ac:dyDescent="0.2">
      <c r="A3" s="26"/>
      <c r="B3" s="27"/>
      <c r="C3" s="1"/>
      <c r="D3" s="1"/>
      <c r="E3" s="1"/>
      <c r="F3" s="1"/>
      <c r="G3" s="1"/>
      <c r="H3" s="1"/>
      <c r="I3" s="1"/>
      <c r="J3" s="1"/>
    </row>
    <row r="4" spans="1:10" s="1" customFormat="1" ht="24.95" customHeight="1" x14ac:dyDescent="0.2">
      <c r="A4" s="43" t="s">
        <v>0</v>
      </c>
      <c r="B4" s="39"/>
      <c r="C4" s="37" t="s">
        <v>1</v>
      </c>
      <c r="D4" s="37"/>
      <c r="E4" s="37"/>
      <c r="F4" s="37"/>
      <c r="G4" s="37"/>
      <c r="H4" s="37"/>
      <c r="I4" s="37"/>
      <c r="J4" s="38"/>
    </row>
    <row r="5" spans="1:10" s="1" customFormat="1" ht="24.95" customHeight="1" x14ac:dyDescent="0.2">
      <c r="A5" s="43"/>
      <c r="B5" s="39"/>
      <c r="C5" s="37" t="s">
        <v>2</v>
      </c>
      <c r="D5" s="39" t="s">
        <v>27</v>
      </c>
      <c r="E5" s="37" t="s">
        <v>3</v>
      </c>
      <c r="F5" s="37"/>
      <c r="G5" s="39" t="s">
        <v>26</v>
      </c>
      <c r="H5" s="39"/>
      <c r="I5" s="39"/>
      <c r="J5" s="40"/>
    </row>
    <row r="6" spans="1:10" s="1" customFormat="1" ht="32.450000000000003" customHeight="1" x14ac:dyDescent="0.2">
      <c r="A6" s="43"/>
      <c r="B6" s="39"/>
      <c r="C6" s="37"/>
      <c r="D6" s="39"/>
      <c r="E6" s="28" t="s">
        <v>4</v>
      </c>
      <c r="F6" s="28" t="s">
        <v>5</v>
      </c>
      <c r="G6" s="29" t="s">
        <v>28</v>
      </c>
      <c r="H6" s="28" t="s">
        <v>29</v>
      </c>
      <c r="I6" s="28" t="s">
        <v>30</v>
      </c>
      <c r="J6" s="30" t="s">
        <v>31</v>
      </c>
    </row>
    <row r="7" spans="1:10" ht="12.2" customHeight="1" x14ac:dyDescent="0.2">
      <c r="B7" s="18"/>
      <c r="C7" s="19"/>
      <c r="D7" s="19"/>
      <c r="E7" s="19"/>
      <c r="F7" s="19"/>
      <c r="G7" s="19"/>
      <c r="H7" s="19"/>
      <c r="I7" s="19"/>
      <c r="J7" s="20"/>
    </row>
    <row r="8" spans="1:10" ht="21" customHeight="1" x14ac:dyDescent="0.2">
      <c r="A8" s="41" t="s">
        <v>24</v>
      </c>
      <c r="B8" s="42"/>
      <c r="C8" s="14">
        <f>SUM(C9,C21,C30,C37)</f>
        <v>66167</v>
      </c>
      <c r="D8" s="22">
        <f t="shared" ref="D8:H8" si="0">SUM(D9,D21,D30,D37)</f>
        <v>99.999999999999986</v>
      </c>
      <c r="E8" s="14">
        <f>SUM(E9,E21,E30,E37)</f>
        <v>25738</v>
      </c>
      <c r="F8" s="14">
        <f t="shared" si="0"/>
        <v>40429</v>
      </c>
      <c r="G8" s="14">
        <f t="shared" si="0"/>
        <v>19168</v>
      </c>
      <c r="H8" s="14">
        <f t="shared" si="0"/>
        <v>16660</v>
      </c>
      <c r="I8" s="14">
        <f>SUM(I9,I21,I30,I37)</f>
        <v>23875</v>
      </c>
      <c r="J8" s="15">
        <f>SUM(J9,J21,J30,J37)</f>
        <v>6464</v>
      </c>
    </row>
    <row r="9" spans="1:10" ht="22.5" customHeight="1" x14ac:dyDescent="0.2">
      <c r="A9" s="16" t="s">
        <v>7</v>
      </c>
      <c r="C9" s="14">
        <f t="shared" ref="C9:J9" si="1">SUM(C10:C20)</f>
        <v>20117</v>
      </c>
      <c r="D9" s="22">
        <f t="shared" si="1"/>
        <v>30.403373282754238</v>
      </c>
      <c r="E9" s="14">
        <f t="shared" si="1"/>
        <v>7268</v>
      </c>
      <c r="F9" s="14">
        <f t="shared" si="1"/>
        <v>12849</v>
      </c>
      <c r="G9" s="14">
        <f t="shared" si="1"/>
        <v>5103</v>
      </c>
      <c r="H9" s="14">
        <f t="shared" si="1"/>
        <v>5717</v>
      </c>
      <c r="I9" s="14">
        <f t="shared" si="1"/>
        <v>7515</v>
      </c>
      <c r="J9" s="15">
        <f t="shared" si="1"/>
        <v>1782</v>
      </c>
    </row>
    <row r="10" spans="1:10" ht="16.7" customHeight="1" x14ac:dyDescent="0.2">
      <c r="B10" s="4" t="s">
        <v>8</v>
      </c>
      <c r="C10" s="14">
        <f t="shared" ref="C10:C20" si="2">SUM(E10:F10)</f>
        <v>1342</v>
      </c>
      <c r="D10" s="10">
        <f t="shared" ref="D10:D20" si="3">SUM(C10/C$8*100)</f>
        <v>2.0282013692626233</v>
      </c>
      <c r="E10" s="11">
        <v>667</v>
      </c>
      <c r="F10" s="11">
        <v>675</v>
      </c>
      <c r="G10" s="8">
        <v>262</v>
      </c>
      <c r="H10" s="8">
        <v>498</v>
      </c>
      <c r="I10" s="8">
        <v>472</v>
      </c>
      <c r="J10" s="9">
        <v>110</v>
      </c>
    </row>
    <row r="11" spans="1:10" ht="16.7" customHeight="1" x14ac:dyDescent="0.2">
      <c r="B11" s="4" t="s">
        <v>9</v>
      </c>
      <c r="C11" s="14">
        <f t="shared" si="2"/>
        <v>636</v>
      </c>
      <c r="D11" s="10">
        <f t="shared" si="3"/>
        <v>0.96120422567140718</v>
      </c>
      <c r="E11" s="11">
        <v>152</v>
      </c>
      <c r="F11" s="11">
        <v>484</v>
      </c>
      <c r="G11" s="8">
        <v>150</v>
      </c>
      <c r="H11" s="8">
        <v>200</v>
      </c>
      <c r="I11" s="8">
        <v>245</v>
      </c>
      <c r="J11" s="9">
        <v>41</v>
      </c>
    </row>
    <row r="12" spans="1:10" ht="16.7" customHeight="1" x14ac:dyDescent="0.2">
      <c r="B12" s="4" t="s">
        <v>36</v>
      </c>
      <c r="C12" s="14">
        <f t="shared" si="2"/>
        <v>1708</v>
      </c>
      <c r="D12" s="10">
        <f t="shared" si="3"/>
        <v>2.5813471972433391</v>
      </c>
      <c r="E12" s="11">
        <v>648</v>
      </c>
      <c r="F12" s="11">
        <v>1060</v>
      </c>
      <c r="G12" s="8">
        <v>2</v>
      </c>
      <c r="H12" s="8">
        <v>634</v>
      </c>
      <c r="I12" s="8">
        <v>973</v>
      </c>
      <c r="J12" s="9">
        <v>99</v>
      </c>
    </row>
    <row r="13" spans="1:10" ht="16.7" customHeight="1" x14ac:dyDescent="0.2">
      <c r="B13" s="4" t="s">
        <v>37</v>
      </c>
      <c r="C13" s="14">
        <f t="shared" si="2"/>
        <v>389</v>
      </c>
      <c r="D13" s="10">
        <f t="shared" si="3"/>
        <v>0.58790635815436698</v>
      </c>
      <c r="E13" s="11">
        <v>195</v>
      </c>
      <c r="F13" s="11">
        <v>194</v>
      </c>
      <c r="G13" s="8">
        <v>114</v>
      </c>
      <c r="H13" s="8">
        <v>84</v>
      </c>
      <c r="I13" s="8">
        <v>127</v>
      </c>
      <c r="J13" s="9">
        <v>64</v>
      </c>
    </row>
    <row r="14" spans="1:10" ht="16.7" customHeight="1" x14ac:dyDescent="0.2">
      <c r="B14" s="4" t="s">
        <v>38</v>
      </c>
      <c r="C14" s="14">
        <f t="shared" si="2"/>
        <v>2314</v>
      </c>
      <c r="D14" s="10">
        <f t="shared" si="3"/>
        <v>3.4972116009491137</v>
      </c>
      <c r="E14" s="11">
        <v>557</v>
      </c>
      <c r="F14" s="11">
        <v>1757</v>
      </c>
      <c r="G14" s="8">
        <v>812</v>
      </c>
      <c r="H14" s="8">
        <v>626</v>
      </c>
      <c r="I14" s="8">
        <v>747</v>
      </c>
      <c r="J14" s="9">
        <v>129</v>
      </c>
    </row>
    <row r="15" spans="1:10" ht="16.7" customHeight="1" x14ac:dyDescent="0.2">
      <c r="B15" s="21" t="s">
        <v>10</v>
      </c>
      <c r="C15" s="14">
        <f t="shared" si="2"/>
        <v>5057</v>
      </c>
      <c r="D15" s="10">
        <f t="shared" si="3"/>
        <v>7.6427826560067702</v>
      </c>
      <c r="E15" s="11">
        <v>1719</v>
      </c>
      <c r="F15" s="11">
        <v>3338</v>
      </c>
      <c r="G15" s="8">
        <v>1215</v>
      </c>
      <c r="H15" s="8">
        <v>1418</v>
      </c>
      <c r="I15" s="8">
        <v>2114</v>
      </c>
      <c r="J15" s="9">
        <v>310</v>
      </c>
    </row>
    <row r="16" spans="1:10" ht="16.7" customHeight="1" x14ac:dyDescent="0.2">
      <c r="B16" s="5" t="s">
        <v>11</v>
      </c>
      <c r="C16" s="14">
        <f t="shared" si="2"/>
        <v>3292</v>
      </c>
      <c r="D16" s="10">
        <f t="shared" si="3"/>
        <v>4.9752897970287302</v>
      </c>
      <c r="E16" s="11">
        <v>2012</v>
      </c>
      <c r="F16" s="11">
        <v>1280</v>
      </c>
      <c r="G16" s="8">
        <v>1008</v>
      </c>
      <c r="H16" s="8">
        <v>842</v>
      </c>
      <c r="I16" s="8">
        <v>893</v>
      </c>
      <c r="J16" s="9">
        <v>549</v>
      </c>
    </row>
    <row r="17" spans="1:10" ht="16.7" customHeight="1" x14ac:dyDescent="0.2">
      <c r="B17" s="5" t="s">
        <v>12</v>
      </c>
      <c r="C17" s="14">
        <f t="shared" si="2"/>
        <v>1286</v>
      </c>
      <c r="D17" s="10">
        <f t="shared" si="3"/>
        <v>1.9435670349267762</v>
      </c>
      <c r="E17" s="11">
        <v>392</v>
      </c>
      <c r="F17" s="11">
        <v>894</v>
      </c>
      <c r="G17" s="8">
        <v>321</v>
      </c>
      <c r="H17" s="8">
        <v>377</v>
      </c>
      <c r="I17" s="8">
        <v>490</v>
      </c>
      <c r="J17" s="9">
        <v>98</v>
      </c>
    </row>
    <row r="18" spans="1:10" ht="16.7" customHeight="1" x14ac:dyDescent="0.2">
      <c r="B18" s="5" t="s">
        <v>35</v>
      </c>
      <c r="C18" s="14">
        <f t="shared" si="2"/>
        <v>755</v>
      </c>
      <c r="D18" s="10">
        <f t="shared" si="3"/>
        <v>1.1410521861350824</v>
      </c>
      <c r="E18" s="11">
        <v>309</v>
      </c>
      <c r="F18" s="11">
        <v>446</v>
      </c>
      <c r="G18" s="8">
        <v>190</v>
      </c>
      <c r="H18" s="8">
        <v>222</v>
      </c>
      <c r="I18" s="8">
        <v>268</v>
      </c>
      <c r="J18" s="9">
        <v>75</v>
      </c>
    </row>
    <row r="19" spans="1:10" ht="16.7" customHeight="1" x14ac:dyDescent="0.2">
      <c r="B19" s="5" t="s">
        <v>25</v>
      </c>
      <c r="C19" s="14">
        <f t="shared" si="2"/>
        <v>1178</v>
      </c>
      <c r="D19" s="10">
        <f t="shared" si="3"/>
        <v>1.7803436758504994</v>
      </c>
      <c r="E19" s="11">
        <v>376</v>
      </c>
      <c r="F19" s="11">
        <v>802</v>
      </c>
      <c r="G19" s="8">
        <v>397</v>
      </c>
      <c r="H19" s="8">
        <v>289</v>
      </c>
      <c r="I19" s="8">
        <v>381</v>
      </c>
      <c r="J19" s="9">
        <v>111</v>
      </c>
    </row>
    <row r="20" spans="1:10" ht="16.7" customHeight="1" x14ac:dyDescent="0.2">
      <c r="B20" s="31" t="s">
        <v>47</v>
      </c>
      <c r="C20" s="14">
        <f t="shared" si="2"/>
        <v>2160</v>
      </c>
      <c r="D20" s="10">
        <f t="shared" si="3"/>
        <v>3.2644671815255335</v>
      </c>
      <c r="E20" s="11">
        <v>241</v>
      </c>
      <c r="F20" s="11">
        <v>1919</v>
      </c>
      <c r="G20" s="8">
        <v>632</v>
      </c>
      <c r="H20" s="8">
        <v>527</v>
      </c>
      <c r="I20" s="8">
        <v>805</v>
      </c>
      <c r="J20" s="9">
        <v>196</v>
      </c>
    </row>
    <row r="21" spans="1:10" ht="24.95" customHeight="1" x14ac:dyDescent="0.2">
      <c r="A21" s="16" t="s">
        <v>6</v>
      </c>
      <c r="C21" s="14">
        <f t="shared" ref="C21:J21" si="4">SUM(C22:C29)</f>
        <v>25226</v>
      </c>
      <c r="D21" s="22">
        <f t="shared" si="4"/>
        <v>38.124744963501442</v>
      </c>
      <c r="E21" s="14">
        <f t="shared" si="4"/>
        <v>10366</v>
      </c>
      <c r="F21" s="14">
        <f t="shared" si="4"/>
        <v>14860</v>
      </c>
      <c r="G21" s="14">
        <f t="shared" si="4"/>
        <v>6674</v>
      </c>
      <c r="H21" s="14">
        <f t="shared" si="4"/>
        <v>5827</v>
      </c>
      <c r="I21" s="14">
        <f t="shared" si="4"/>
        <v>9874</v>
      </c>
      <c r="J21" s="15">
        <f t="shared" si="4"/>
        <v>2851</v>
      </c>
    </row>
    <row r="22" spans="1:10" ht="16.7" customHeight="1" x14ac:dyDescent="0.2">
      <c r="B22" s="4" t="s">
        <v>13</v>
      </c>
      <c r="C22" s="14">
        <f>SUM(E22:F22)</f>
        <v>4563</v>
      </c>
      <c r="D22" s="10">
        <f>SUM(C22/C$8*100)</f>
        <v>6.8961869209726894</v>
      </c>
      <c r="E22" s="8">
        <v>1626</v>
      </c>
      <c r="F22" s="8">
        <v>2937</v>
      </c>
      <c r="G22" s="8">
        <v>1626</v>
      </c>
      <c r="H22" s="8">
        <v>946</v>
      </c>
      <c r="I22" s="8">
        <v>1557</v>
      </c>
      <c r="J22" s="9">
        <v>434</v>
      </c>
    </row>
    <row r="23" spans="1:10" ht="16.7" customHeight="1" x14ac:dyDescent="0.2">
      <c r="B23" s="4" t="s">
        <v>14</v>
      </c>
      <c r="C23" s="14">
        <f>SUM(E23:F23)</f>
        <v>1463</v>
      </c>
      <c r="D23" s="10">
        <f>SUM(C23/C$8*100)</f>
        <v>2.2110719845240072</v>
      </c>
      <c r="E23" s="8">
        <v>567</v>
      </c>
      <c r="F23" s="8">
        <v>896</v>
      </c>
      <c r="G23" s="8">
        <v>544</v>
      </c>
      <c r="H23" s="8">
        <v>42</v>
      </c>
      <c r="I23" s="8">
        <v>669</v>
      </c>
      <c r="J23" s="9">
        <v>208</v>
      </c>
    </row>
    <row r="24" spans="1:10" ht="16.7" customHeight="1" x14ac:dyDescent="0.2">
      <c r="B24" s="5" t="s">
        <v>41</v>
      </c>
      <c r="C24" s="14">
        <f>SUM(E24:F24)</f>
        <v>1797</v>
      </c>
      <c r="D24" s="10">
        <f t="shared" ref="D24:D29" si="5">SUM(C24/C$8*100)</f>
        <v>2.7158553357413817</v>
      </c>
      <c r="E24" s="8">
        <v>414</v>
      </c>
      <c r="F24" s="8">
        <v>1383</v>
      </c>
      <c r="G24" s="8">
        <v>422</v>
      </c>
      <c r="H24" s="8">
        <v>485</v>
      </c>
      <c r="I24" s="8">
        <v>738</v>
      </c>
      <c r="J24" s="9">
        <v>152</v>
      </c>
    </row>
    <row r="25" spans="1:10" ht="16.7" customHeight="1" x14ac:dyDescent="0.2">
      <c r="B25" s="5" t="s">
        <v>15</v>
      </c>
      <c r="C25" s="14">
        <f t="shared" ref="C25:C29" si="6">SUM(E25:F25)</f>
        <v>1604</v>
      </c>
      <c r="D25" s="10">
        <f t="shared" si="5"/>
        <v>2.4241691477624796</v>
      </c>
      <c r="E25" s="8">
        <v>557</v>
      </c>
      <c r="F25" s="8">
        <v>1047</v>
      </c>
      <c r="G25" s="8">
        <v>572</v>
      </c>
      <c r="H25" s="8">
        <v>376</v>
      </c>
      <c r="I25" s="8">
        <v>506</v>
      </c>
      <c r="J25" s="9">
        <v>150</v>
      </c>
    </row>
    <row r="26" spans="1:10" ht="16.7" customHeight="1" x14ac:dyDescent="0.2">
      <c r="B26" s="4" t="s">
        <v>16</v>
      </c>
      <c r="C26" s="14">
        <f t="shared" si="6"/>
        <v>2889</v>
      </c>
      <c r="D26" s="10">
        <f t="shared" si="5"/>
        <v>4.3662248552904011</v>
      </c>
      <c r="E26" s="8">
        <v>1253</v>
      </c>
      <c r="F26" s="8">
        <v>1636</v>
      </c>
      <c r="G26" s="8">
        <v>553</v>
      </c>
      <c r="H26" s="8">
        <v>1098</v>
      </c>
      <c r="I26" s="8">
        <v>1050</v>
      </c>
      <c r="J26" s="9">
        <v>188</v>
      </c>
    </row>
    <row r="27" spans="1:10" ht="16.7" customHeight="1" x14ac:dyDescent="0.2">
      <c r="B27" s="4" t="s">
        <v>17</v>
      </c>
      <c r="C27" s="14">
        <f t="shared" si="6"/>
        <v>6215</v>
      </c>
      <c r="D27" s="10">
        <f t="shared" si="5"/>
        <v>9.392899783880182</v>
      </c>
      <c r="E27" s="8">
        <v>2394</v>
      </c>
      <c r="F27" s="8">
        <v>3821</v>
      </c>
      <c r="G27" s="8">
        <v>1499</v>
      </c>
      <c r="H27" s="8">
        <v>1289</v>
      </c>
      <c r="I27" s="8">
        <v>2477</v>
      </c>
      <c r="J27" s="9">
        <v>950</v>
      </c>
    </row>
    <row r="28" spans="1:10" ht="16.7" customHeight="1" x14ac:dyDescent="0.2">
      <c r="B28" s="4" t="s">
        <v>32</v>
      </c>
      <c r="C28" s="14">
        <f t="shared" si="6"/>
        <v>3618</v>
      </c>
      <c r="D28" s="10">
        <f t="shared" si="5"/>
        <v>5.467982529055269</v>
      </c>
      <c r="E28" s="8">
        <v>1612</v>
      </c>
      <c r="F28" s="8">
        <v>2006</v>
      </c>
      <c r="G28" s="8">
        <v>734</v>
      </c>
      <c r="H28" s="8">
        <v>533</v>
      </c>
      <c r="I28" s="8">
        <v>1832</v>
      </c>
      <c r="J28" s="9">
        <v>519</v>
      </c>
    </row>
    <row r="29" spans="1:10" ht="16.7" customHeight="1" x14ac:dyDescent="0.2">
      <c r="B29" s="4" t="s">
        <v>18</v>
      </c>
      <c r="C29" s="14">
        <f t="shared" si="6"/>
        <v>3077</v>
      </c>
      <c r="D29" s="10">
        <f t="shared" si="5"/>
        <v>4.6503544062750315</v>
      </c>
      <c r="E29" s="8">
        <v>1943</v>
      </c>
      <c r="F29" s="8">
        <v>1134</v>
      </c>
      <c r="G29" s="8">
        <v>724</v>
      </c>
      <c r="H29" s="8">
        <v>1058</v>
      </c>
      <c r="I29" s="8">
        <v>1045</v>
      </c>
      <c r="J29" s="9">
        <v>250</v>
      </c>
    </row>
    <row r="30" spans="1:10" ht="24.95" customHeight="1" x14ac:dyDescent="0.2">
      <c r="A30" s="1" t="s">
        <v>49</v>
      </c>
      <c r="C30" s="14">
        <f t="shared" ref="C30:J30" si="7">SUM(C31:C36)</f>
        <v>16982</v>
      </c>
      <c r="D30" s="22">
        <f t="shared" si="7"/>
        <v>25.665361887345654</v>
      </c>
      <c r="E30" s="14">
        <f t="shared" si="7"/>
        <v>6298</v>
      </c>
      <c r="F30" s="14">
        <f t="shared" si="7"/>
        <v>10684</v>
      </c>
      <c r="G30" s="14">
        <f t="shared" si="7"/>
        <v>5194</v>
      </c>
      <c r="H30" s="14">
        <f t="shared" si="7"/>
        <v>4533</v>
      </c>
      <c r="I30" s="14">
        <f t="shared" si="7"/>
        <v>5705</v>
      </c>
      <c r="J30" s="15">
        <f t="shared" si="7"/>
        <v>1550</v>
      </c>
    </row>
    <row r="31" spans="1:10" ht="16.7" customHeight="1" x14ac:dyDescent="0.2">
      <c r="B31" s="5" t="s">
        <v>19</v>
      </c>
      <c r="C31" s="14">
        <f t="shared" ref="C31:C36" si="8">SUM(E31:F31)</f>
        <v>12876</v>
      </c>
      <c r="D31" s="10">
        <f t="shared" ref="D31:D36" si="9">SUM(C31/C$8*100)</f>
        <v>19.459851587649432</v>
      </c>
      <c r="E31" s="8">
        <v>4792</v>
      </c>
      <c r="F31" s="8">
        <v>8084</v>
      </c>
      <c r="G31" s="8">
        <v>4048</v>
      </c>
      <c r="H31" s="8">
        <v>3490</v>
      </c>
      <c r="I31" s="8">
        <v>4134</v>
      </c>
      <c r="J31" s="9">
        <v>1204</v>
      </c>
    </row>
    <row r="32" spans="1:10" ht="16.7" customHeight="1" x14ac:dyDescent="0.2">
      <c r="B32" s="5" t="s">
        <v>20</v>
      </c>
      <c r="C32" s="14">
        <f t="shared" si="8"/>
        <v>1949</v>
      </c>
      <c r="D32" s="10">
        <f t="shared" si="9"/>
        <v>2.9455771003672524</v>
      </c>
      <c r="E32" s="8">
        <v>667</v>
      </c>
      <c r="F32" s="8">
        <v>1282</v>
      </c>
      <c r="G32" s="8">
        <v>570</v>
      </c>
      <c r="H32" s="8">
        <v>484</v>
      </c>
      <c r="I32" s="8">
        <v>813</v>
      </c>
      <c r="J32" s="9">
        <v>82</v>
      </c>
    </row>
    <row r="33" spans="1:10" ht="16.7" customHeight="1" x14ac:dyDescent="0.2">
      <c r="B33" s="5" t="s">
        <v>39</v>
      </c>
      <c r="C33" s="14">
        <f>SUM(E33:F33)</f>
        <v>337</v>
      </c>
      <c r="D33" s="10">
        <f t="shared" si="9"/>
        <v>0.50931733341393748</v>
      </c>
      <c r="E33" s="8">
        <v>72</v>
      </c>
      <c r="F33" s="8">
        <v>265</v>
      </c>
      <c r="G33" s="8">
        <v>129</v>
      </c>
      <c r="H33" s="8">
        <v>106</v>
      </c>
      <c r="I33" s="8">
        <v>98</v>
      </c>
      <c r="J33" s="9">
        <v>4</v>
      </c>
    </row>
    <row r="34" spans="1:10" ht="16.7" customHeight="1" x14ac:dyDescent="0.2">
      <c r="B34" s="5" t="s">
        <v>34</v>
      </c>
      <c r="C34" s="14">
        <f>SUM(E34:F34)</f>
        <v>321</v>
      </c>
      <c r="D34" s="10">
        <f t="shared" si="9"/>
        <v>0.48513609503226685</v>
      </c>
      <c r="E34" s="8">
        <v>78</v>
      </c>
      <c r="F34" s="8">
        <v>243</v>
      </c>
      <c r="G34" s="8">
        <v>98</v>
      </c>
      <c r="H34" s="8">
        <v>86</v>
      </c>
      <c r="I34" s="8">
        <v>121</v>
      </c>
      <c r="J34" s="9">
        <v>16</v>
      </c>
    </row>
    <row r="35" spans="1:10" ht="16.7" customHeight="1" x14ac:dyDescent="0.2">
      <c r="B35" s="5" t="s">
        <v>21</v>
      </c>
      <c r="C35" s="14">
        <f t="shared" si="8"/>
        <v>1330</v>
      </c>
      <c r="D35" s="10">
        <f t="shared" si="9"/>
        <v>2.0100654404763705</v>
      </c>
      <c r="E35" s="8">
        <v>596</v>
      </c>
      <c r="F35" s="8">
        <v>734</v>
      </c>
      <c r="G35" s="8">
        <v>315</v>
      </c>
      <c r="H35" s="8">
        <v>323</v>
      </c>
      <c r="I35" s="8">
        <v>479</v>
      </c>
      <c r="J35" s="9">
        <v>213</v>
      </c>
    </row>
    <row r="36" spans="1:10" ht="16.7" customHeight="1" x14ac:dyDescent="0.2">
      <c r="B36" s="5" t="s">
        <v>22</v>
      </c>
      <c r="C36" s="14">
        <f t="shared" si="8"/>
        <v>169</v>
      </c>
      <c r="D36" s="10">
        <f t="shared" si="9"/>
        <v>0.25541433040639594</v>
      </c>
      <c r="E36" s="8">
        <v>93</v>
      </c>
      <c r="F36" s="8">
        <v>76</v>
      </c>
      <c r="G36" s="8">
        <v>34</v>
      </c>
      <c r="H36" s="8">
        <v>44</v>
      </c>
      <c r="I36" s="8">
        <v>60</v>
      </c>
      <c r="J36" s="9">
        <v>31</v>
      </c>
    </row>
    <row r="37" spans="1:10" ht="24.95" customHeight="1" x14ac:dyDescent="0.2">
      <c r="A37" s="1" t="s">
        <v>33</v>
      </c>
      <c r="C37" s="14">
        <f>SUM(C38:C39)</f>
        <v>3842</v>
      </c>
      <c r="D37" s="22">
        <f>SUM(D38:D39)</f>
        <v>5.8065198663986575</v>
      </c>
      <c r="E37" s="14">
        <f>SUM(E38:E39)</f>
        <v>1806</v>
      </c>
      <c r="F37" s="14">
        <f>SUM(F38:F39)</f>
        <v>2036</v>
      </c>
      <c r="G37" s="14">
        <f t="shared" ref="G37:J37" si="10">SUM(G38:G39)</f>
        <v>2197</v>
      </c>
      <c r="H37" s="14">
        <f t="shared" si="10"/>
        <v>583</v>
      </c>
      <c r="I37" s="14">
        <f t="shared" si="10"/>
        <v>781</v>
      </c>
      <c r="J37" s="15">
        <f t="shared" si="10"/>
        <v>281</v>
      </c>
    </row>
    <row r="38" spans="1:10" ht="16.5" customHeight="1" x14ac:dyDescent="0.2">
      <c r="A38" s="1"/>
      <c r="B38" s="23" t="s">
        <v>42</v>
      </c>
      <c r="C38" s="14">
        <f>SUM(E38:F38)</f>
        <v>1616</v>
      </c>
      <c r="D38" s="10">
        <f>SUM(C38/C$8*100)</f>
        <v>2.4423050765487329</v>
      </c>
      <c r="E38" s="8">
        <v>659</v>
      </c>
      <c r="F38" s="8">
        <v>957</v>
      </c>
      <c r="G38" s="8">
        <v>1616</v>
      </c>
      <c r="H38" s="24" t="s">
        <v>48</v>
      </c>
      <c r="I38" s="24" t="s">
        <v>48</v>
      </c>
      <c r="J38" s="12" t="s">
        <v>48</v>
      </c>
    </row>
    <row r="39" spans="1:10" ht="16.5" customHeight="1" x14ac:dyDescent="0.2">
      <c r="B39" s="25" t="s">
        <v>23</v>
      </c>
      <c r="C39" s="14">
        <f>SUM(E39:F39)</f>
        <v>2226</v>
      </c>
      <c r="D39" s="10">
        <f>SUM(C39/C$8*100)</f>
        <v>3.3642147898499251</v>
      </c>
      <c r="E39" s="8">
        <v>1147</v>
      </c>
      <c r="F39" s="8">
        <v>1079</v>
      </c>
      <c r="G39" s="8">
        <v>581</v>
      </c>
      <c r="H39" s="8">
        <v>583</v>
      </c>
      <c r="I39" s="8">
        <v>781</v>
      </c>
      <c r="J39" s="12">
        <v>281</v>
      </c>
    </row>
    <row r="40" spans="1:10" ht="12.2" customHeight="1" x14ac:dyDescent="0.2">
      <c r="A40" s="17"/>
      <c r="B40" s="3"/>
      <c r="C40" s="6"/>
      <c r="D40" s="6"/>
      <c r="E40" s="6"/>
      <c r="F40" s="6"/>
      <c r="G40" s="6"/>
      <c r="H40" s="6"/>
      <c r="I40" s="6"/>
      <c r="J40" s="7"/>
    </row>
    <row r="41" spans="1:10" ht="12.2" customHeight="1" x14ac:dyDescent="0.2">
      <c r="B41" s="2"/>
      <c r="C41" s="1"/>
      <c r="D41" s="1"/>
      <c r="E41" s="1"/>
      <c r="F41" s="1"/>
      <c r="G41" s="1"/>
      <c r="H41" s="1"/>
      <c r="I41" s="1"/>
      <c r="J41" s="1"/>
    </row>
    <row r="42" spans="1:10" ht="15.95" customHeight="1" x14ac:dyDescent="0.2">
      <c r="A42" s="33" t="s">
        <v>45</v>
      </c>
      <c r="B42" s="33"/>
      <c r="C42" s="33"/>
      <c r="D42" s="33"/>
      <c r="E42" s="33"/>
      <c r="F42" s="33"/>
      <c r="G42" s="33"/>
      <c r="H42" s="33"/>
      <c r="I42" s="33"/>
      <c r="J42" s="33"/>
    </row>
    <row r="43" spans="1:10" ht="15.95" customHeight="1" x14ac:dyDescent="0.2">
      <c r="A43" s="33" t="s">
        <v>44</v>
      </c>
      <c r="B43" s="33"/>
      <c r="C43" s="33"/>
      <c r="D43" s="33"/>
      <c r="E43" s="33"/>
      <c r="F43" s="33"/>
      <c r="G43" s="33"/>
      <c r="H43" s="33"/>
      <c r="I43" s="33"/>
      <c r="J43" s="33"/>
    </row>
    <row r="44" spans="1:10" ht="15.95" customHeight="1" x14ac:dyDescent="0.2">
      <c r="A44" s="34" t="s">
        <v>43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5" customHeight="1" x14ac:dyDescent="0.2">
      <c r="A45" s="32" t="s">
        <v>50</v>
      </c>
      <c r="B45" s="32"/>
      <c r="C45" s="32"/>
      <c r="D45" s="32"/>
      <c r="E45" s="32"/>
      <c r="F45" s="32"/>
      <c r="G45" s="32"/>
      <c r="H45" s="32"/>
      <c r="I45" s="32"/>
      <c r="J45" s="32"/>
    </row>
  </sheetData>
  <mergeCells count="13">
    <mergeCell ref="A45:J45"/>
    <mergeCell ref="A42:J42"/>
    <mergeCell ref="A43:J43"/>
    <mergeCell ref="A44:J44"/>
    <mergeCell ref="A1:J1"/>
    <mergeCell ref="A2:J2"/>
    <mergeCell ref="C4:J4"/>
    <mergeCell ref="E5:F5"/>
    <mergeCell ref="G5:J5"/>
    <mergeCell ref="A8:B8"/>
    <mergeCell ref="A4:B6"/>
    <mergeCell ref="D5:D6"/>
    <mergeCell ref="C5:C6"/>
  </mergeCells>
  <phoneticPr fontId="0" type="noConversion"/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C10:C14 C34 C15:C16 C31:C33 C35:C36 C38 C17:C20 C25:C29" formulaRange="1"/>
    <ignoredError sqref="C37:D37 C21:D21 D24 D22:D23 D30" formula="1"/>
    <ignoredError sqref="C39 C22:C24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2026-08-05T15:37:49Z</cp:lastPrinted>
  <dcterms:created xsi:type="dcterms:W3CDTF">2014-08-01T14:21:29Z</dcterms:created>
  <dcterms:modified xsi:type="dcterms:W3CDTF">2026-08-05T15:38:00Z</dcterms:modified>
</cp:coreProperties>
</file>