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42" sheetId="22" r:id="rId1"/>
  </sheets>
  <definedNames>
    <definedName name="_xlnm.Print_Titles" localSheetId="0">'Cuadro 42'!$1:$7</definedName>
  </definedNames>
  <calcPr calcId="152511"/>
</workbook>
</file>

<file path=xl/calcChain.xml><?xml version="1.0" encoding="utf-8"?>
<calcChain xmlns="http://schemas.openxmlformats.org/spreadsheetml/2006/main">
  <c r="J47" i="22" l="1"/>
  <c r="I47" i="22"/>
  <c r="H47" i="22"/>
  <c r="G47" i="22"/>
  <c r="F47" i="22"/>
  <c r="C12" i="22"/>
  <c r="C18" i="22"/>
  <c r="C56" i="22"/>
  <c r="E47" i="22"/>
  <c r="H9" i="22"/>
  <c r="I9" i="22"/>
  <c r="J9" i="22"/>
  <c r="J34" i="22"/>
  <c r="I34" i="22"/>
  <c r="H34" i="22"/>
  <c r="G34" i="22"/>
  <c r="F34" i="22"/>
  <c r="E34" i="22"/>
  <c r="G9" i="22"/>
  <c r="F9" i="22"/>
  <c r="E9" i="22"/>
  <c r="J25" i="22"/>
  <c r="I25" i="22"/>
  <c r="H25" i="22"/>
  <c r="G25" i="22"/>
  <c r="F25" i="22"/>
  <c r="E25" i="22"/>
  <c r="C54" i="22"/>
  <c r="C45" i="22"/>
  <c r="C26" i="22"/>
  <c r="C20" i="22"/>
  <c r="C13" i="22"/>
  <c r="C27" i="22"/>
  <c r="C23" i="22"/>
  <c r="C57" i="22"/>
  <c r="C37" i="22"/>
  <c r="C36" i="22"/>
  <c r="C42" i="22"/>
  <c r="C21" i="22"/>
  <c r="C28" i="22"/>
  <c r="C10" i="22"/>
  <c r="C15" i="22"/>
  <c r="C48" i="22"/>
  <c r="C43" i="22"/>
  <c r="C17" i="22"/>
  <c r="C51" i="22"/>
  <c r="C24" i="22"/>
  <c r="C19" i="22"/>
  <c r="C14" i="22"/>
  <c r="C39" i="22"/>
  <c r="C30" i="22"/>
  <c r="C53" i="22"/>
  <c r="C50" i="22"/>
  <c r="C46" i="22"/>
  <c r="C33" i="22"/>
  <c r="C32" i="22"/>
  <c r="C59" i="22"/>
  <c r="C62" i="22"/>
  <c r="C49" i="22"/>
  <c r="C61" i="22"/>
  <c r="C52" i="22"/>
  <c r="C44" i="22"/>
  <c r="C40" i="22"/>
  <c r="C35" i="22"/>
  <c r="C38" i="22"/>
  <c r="C29" i="22"/>
  <c r="C16" i="22"/>
  <c r="C31" i="22"/>
  <c r="C60" i="22"/>
  <c r="C22" i="22"/>
  <c r="C11" i="22"/>
  <c r="C47" i="22" l="1"/>
  <c r="C8" i="22" s="1"/>
  <c r="C25" i="22"/>
  <c r="G8" i="22"/>
  <c r="E8" i="22"/>
  <c r="I8" i="22"/>
  <c r="H8" i="22"/>
  <c r="C34" i="22"/>
  <c r="C9" i="22"/>
  <c r="F8" i="22"/>
  <c r="J8" i="22"/>
  <c r="D18" i="22" l="1"/>
  <c r="D12" i="22"/>
  <c r="D16" i="22"/>
  <c r="D28" i="22"/>
  <c r="D36" i="22"/>
  <c r="D21" i="22"/>
  <c r="D61" i="22"/>
  <c r="D39" i="22"/>
  <c r="D40" i="22"/>
  <c r="D13" i="22"/>
  <c r="D43" i="22"/>
  <c r="D24" i="22"/>
  <c r="D62" i="22"/>
  <c r="D20" i="22"/>
  <c r="D19" i="22"/>
  <c r="D48" i="22"/>
  <c r="D23" i="22"/>
  <c r="D27" i="22"/>
  <c r="D44" i="22"/>
  <c r="D59" i="22"/>
  <c r="D35" i="22"/>
  <c r="D22" i="22"/>
  <c r="D26" i="22"/>
  <c r="D29" i="22"/>
  <c r="D50" i="22"/>
  <c r="D38" i="22"/>
  <c r="D17" i="22"/>
  <c r="D45" i="22"/>
  <c r="D15" i="22"/>
  <c r="D49" i="22"/>
  <c r="D37" i="22"/>
  <c r="D57" i="22"/>
  <c r="D11" i="22"/>
  <c r="D10" i="22"/>
  <c r="D30" i="22"/>
  <c r="D46" i="22"/>
  <c r="D31" i="22"/>
  <c r="D60" i="22"/>
  <c r="D14" i="22"/>
  <c r="D42" i="22"/>
  <c r="D32" i="22"/>
  <c r="D33" i="22"/>
  <c r="D54" i="22"/>
  <c r="D51" i="22"/>
  <c r="D56" i="22"/>
  <c r="D52" i="22"/>
  <c r="D53" i="22"/>
  <c r="D47" i="22" l="1"/>
  <c r="D34" i="22"/>
  <c r="D9" i="22"/>
  <c r="D25" i="22"/>
  <c r="D8" i="22" l="1"/>
</calcChain>
</file>

<file path=xl/sharedStrings.xml><?xml version="1.0" encoding="utf-8"?>
<sst xmlns="http://schemas.openxmlformats.org/spreadsheetml/2006/main" count="93" uniqueCount="74">
  <si>
    <t>Servicio</t>
  </si>
  <si>
    <t>Total</t>
  </si>
  <si>
    <t>Sexo</t>
  </si>
  <si>
    <t>Mujeres</t>
  </si>
  <si>
    <t>Hombres</t>
  </si>
  <si>
    <t>Área Clínica</t>
  </si>
  <si>
    <t>Área Quirúrgica</t>
  </si>
  <si>
    <t>Clínica de Heridas</t>
  </si>
  <si>
    <t>Dermatología</t>
  </si>
  <si>
    <t>Medicina Familiar</t>
  </si>
  <si>
    <t>Medicina General</t>
  </si>
  <si>
    <t>Medicina Interna</t>
  </si>
  <si>
    <t>Nefrología</t>
  </si>
  <si>
    <t>Neonatología</t>
  </si>
  <si>
    <t>Neumología</t>
  </si>
  <si>
    <t>Pediatría</t>
  </si>
  <si>
    <t>Psiquiatría</t>
  </si>
  <si>
    <t>Reumatología</t>
  </si>
  <si>
    <t>Urgencia General</t>
  </si>
  <si>
    <t>Cirugía General</t>
  </si>
  <si>
    <t>Cirugía Vascular Periférica</t>
  </si>
  <si>
    <t>Oftalmología</t>
  </si>
  <si>
    <t>Ortopedia</t>
  </si>
  <si>
    <t>Otorrinolaringología</t>
  </si>
  <si>
    <t>Urología</t>
  </si>
  <si>
    <t>Audiometría</t>
  </si>
  <si>
    <t>Electrocardiograma</t>
  </si>
  <si>
    <t>Fisioterapia</t>
  </si>
  <si>
    <t>Fonoaudiología</t>
  </si>
  <si>
    <t>Nutrición</t>
  </si>
  <si>
    <t>Odontología</t>
  </si>
  <si>
    <t>Optometría</t>
  </si>
  <si>
    <t>Psicología</t>
  </si>
  <si>
    <t>Trabajo Social</t>
  </si>
  <si>
    <t>Crecimiento y Desarrollo</t>
  </si>
  <si>
    <t>Cuidados Paliativos</t>
  </si>
  <si>
    <t>Epidemiología</t>
  </si>
  <si>
    <t>Inmunización</t>
  </si>
  <si>
    <t>Maternal</t>
  </si>
  <si>
    <t>Salud de Adulto</t>
  </si>
  <si>
    <t>Salud Mental</t>
  </si>
  <si>
    <t>Tercera Edad</t>
  </si>
  <si>
    <t>TOTAL</t>
  </si>
  <si>
    <t>- Cantidad nula o cero.</t>
  </si>
  <si>
    <t>Tipo de paciente</t>
  </si>
  <si>
    <t>Porcentaje (2)</t>
  </si>
  <si>
    <t>Asegurado</t>
  </si>
  <si>
    <t>Pensionado</t>
  </si>
  <si>
    <t>Dependiente</t>
  </si>
  <si>
    <t>No asegurado</t>
  </si>
  <si>
    <t>Programa de Trasplante</t>
  </si>
  <si>
    <t>Servicios de Enfermería</t>
  </si>
  <si>
    <t>Ginecobstetricia</t>
  </si>
  <si>
    <t>Consulta externa (1)</t>
  </si>
  <si>
    <t>Hematología Pediátrica</t>
  </si>
  <si>
    <t>Neumología Pediátrica</t>
  </si>
  <si>
    <t xml:space="preserve">Anestesiología </t>
  </si>
  <si>
    <t xml:space="preserve">Terapia Respiratoria </t>
  </si>
  <si>
    <t>Programa de Hemodiálisis</t>
  </si>
  <si>
    <t>Cuadro 42. CONSULTA EXTERNA EN LA POLICLÍNICA HORACIO DÍAZ GÓMEZ, POR SEXO Y</t>
  </si>
  <si>
    <t>(2) De existir diferencia entre el total y los parciales, se debe al redondeo.</t>
  </si>
  <si>
    <t xml:space="preserve">Sistema de Atención </t>
  </si>
  <si>
    <t xml:space="preserve">  Domiciliario Integral (SADI)</t>
  </si>
  <si>
    <t>..</t>
  </si>
  <si>
    <t>(1) Un paciente es contabilizado tantas veces asista al consultorio médico.</t>
  </si>
  <si>
    <t>.. Dato no aplicable al grupo o categoría.</t>
  </si>
  <si>
    <t xml:space="preserve"> TIPO DE PACIENTE, SEGÚN SERVICIO: AÑO 2025</t>
  </si>
  <si>
    <t>-</t>
  </si>
  <si>
    <t xml:space="preserve">  de alimento</t>
  </si>
  <si>
    <t xml:space="preserve">Programa de manipulador </t>
  </si>
  <si>
    <t xml:space="preserve">Geriatría </t>
  </si>
  <si>
    <t>Servicios técnicos</t>
  </si>
  <si>
    <t>Servicios técnicos: (Continuación)</t>
  </si>
  <si>
    <t>Fuente: Departamento de Registros y Estadística de Salud de la policlínica Horacio Díaz Gómez.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</si>
</sst>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0.0"/>
    <numFmt numFmtId="166" formatCode="#,##0.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8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164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9" fillId="0" borderId="0"/>
    <xf numFmtId="0" fontId="1" fillId="23" borderId="5" applyNumberFormat="0" applyFont="0" applyAlignment="0" applyProtection="0"/>
    <xf numFmtId="0" fontId="9" fillId="23" borderId="5" applyNumberFormat="0" applyFont="0" applyAlignment="0" applyProtection="0"/>
    <xf numFmtId="0" fontId="12" fillId="16" borderId="6" applyNumberFormat="0" applyAlignment="0" applyProtection="0"/>
    <xf numFmtId="0" fontId="12" fillId="16" borderId="6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</cellStyleXfs>
  <cellXfs count="43">
    <xf numFmtId="0" fontId="0" fillId="0" borderId="0" xfId="0"/>
    <xf numFmtId="0" fontId="19" fillId="0" borderId="10" xfId="0" applyFont="1" applyFill="1" applyBorder="1"/>
    <xf numFmtId="3" fontId="20" fillId="0" borderId="11" xfId="0" applyNumberFormat="1" applyFont="1" applyFill="1" applyBorder="1" applyAlignment="1" applyProtection="1">
      <alignment horizontal="right" vertical="justify"/>
    </xf>
    <xf numFmtId="0" fontId="9" fillId="0" borderId="0" xfId="0" applyFont="1"/>
    <xf numFmtId="0" fontId="9" fillId="0" borderId="0" xfId="0" applyFont="1" applyAlignment="1" applyProtection="1">
      <alignment horizontal="left"/>
    </xf>
    <xf numFmtId="0" fontId="19" fillId="0" borderId="12" xfId="0" applyFont="1" applyBorder="1"/>
    <xf numFmtId="0" fontId="19" fillId="0" borderId="0" xfId="0" applyFont="1"/>
    <xf numFmtId="37" fontId="19" fillId="0" borderId="11" xfId="0" applyNumberFormat="1" applyFont="1" applyFill="1" applyBorder="1" applyProtection="1"/>
    <xf numFmtId="165" fontId="19" fillId="0" borderId="11" xfId="0" applyNumberFormat="1" applyFont="1" applyFill="1" applyBorder="1" applyProtection="1"/>
    <xf numFmtId="0" fontId="19" fillId="0" borderId="11" xfId="0" applyFont="1" applyFill="1" applyBorder="1"/>
    <xf numFmtId="0" fontId="19" fillId="0" borderId="13" xfId="0" applyFont="1" applyFill="1" applyBorder="1"/>
    <xf numFmtId="165" fontId="19" fillId="0" borderId="14" xfId="0" applyNumberFormat="1" applyFont="1" applyFill="1" applyBorder="1"/>
    <xf numFmtId="0" fontId="22" fillId="0" borderId="0" xfId="0" applyFont="1"/>
    <xf numFmtId="0" fontId="22" fillId="0" borderId="10" xfId="0" applyFont="1" applyBorder="1"/>
    <xf numFmtId="3" fontId="20" fillId="0" borderId="11" xfId="0" applyNumberFormat="1" applyFont="1" applyFill="1" applyBorder="1" applyAlignment="1" applyProtection="1">
      <alignment horizontal="right"/>
    </xf>
    <xf numFmtId="3" fontId="19" fillId="0" borderId="11" xfId="0" applyNumberFormat="1" applyFont="1" applyFill="1" applyBorder="1" applyAlignment="1" applyProtection="1">
      <alignment horizontal="right"/>
    </xf>
    <xf numFmtId="165" fontId="19" fillId="0" borderId="11" xfId="0" applyNumberFormat="1" applyFont="1" applyFill="1" applyBorder="1" applyAlignment="1" applyProtection="1">
      <alignment horizontal="right"/>
    </xf>
    <xf numFmtId="3" fontId="20" fillId="0" borderId="15" xfId="0" applyNumberFormat="1" applyFont="1" applyFill="1" applyBorder="1" applyAlignment="1" applyProtection="1">
      <alignment horizontal="right"/>
    </xf>
    <xf numFmtId="3" fontId="9" fillId="0" borderId="11" xfId="0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0" fontId="22" fillId="0" borderId="16" xfId="0" applyFont="1" applyBorder="1"/>
    <xf numFmtId="166" fontId="20" fillId="0" borderId="11" xfId="0" applyNumberFormat="1" applyFont="1" applyFill="1" applyBorder="1" applyAlignment="1" applyProtection="1">
      <alignment horizontal="right"/>
    </xf>
    <xf numFmtId="166" fontId="20" fillId="0" borderId="15" xfId="0" applyNumberFormat="1" applyFont="1" applyFill="1" applyBorder="1" applyAlignment="1" applyProtection="1">
      <alignment horizontal="right"/>
    </xf>
    <xf numFmtId="0" fontId="22" fillId="0" borderId="15" xfId="0" applyFont="1" applyBorder="1"/>
    <xf numFmtId="0" fontId="23" fillId="0" borderId="0" xfId="0" applyFont="1" applyAlignment="1"/>
    <xf numFmtId="0" fontId="9" fillId="0" borderId="0" xfId="0" applyFont="1" applyBorder="1" applyAlignment="1">
      <alignment horizontal="center"/>
    </xf>
    <xf numFmtId="0" fontId="19" fillId="0" borderId="0" xfId="0" applyFont="1" applyFill="1" applyBorder="1"/>
    <xf numFmtId="0" fontId="24" fillId="24" borderId="18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horizontal="center" vertical="center" wrapText="1"/>
    </xf>
    <xf numFmtId="3" fontId="22" fillId="0" borderId="0" xfId="0" applyNumberFormat="1" applyFont="1"/>
    <xf numFmtId="49" fontId="9" fillId="0" borderId="0" xfId="0" applyNumberFormat="1" applyFont="1" applyFill="1" applyBorder="1" applyAlignment="1">
      <alignment horizontal="left"/>
    </xf>
    <xf numFmtId="0" fontId="24" fillId="24" borderId="18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center"/>
    </xf>
    <xf numFmtId="0" fontId="21" fillId="0" borderId="12" xfId="0" applyFont="1" applyBorder="1" applyAlignment="1" applyProtection="1">
      <alignment horizontal="center"/>
    </xf>
    <xf numFmtId="0" fontId="19" fillId="0" borderId="0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horizontal="center"/>
    </xf>
    <xf numFmtId="0" fontId="24" fillId="24" borderId="17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>
      <alignment horizontal="center" vertical="center" wrapText="1"/>
    </xf>
  </cellXfs>
  <cellStyles count="84">
    <cellStyle name="20% - Énfasis1" xfId="1" builtinId="30" customBuiltin="1"/>
    <cellStyle name="20% - Énfasis1 2" xfId="2"/>
    <cellStyle name="20% - Énfasis2" xfId="3" builtinId="34" customBuiltin="1"/>
    <cellStyle name="20% - Énfasis2 2" xfId="4"/>
    <cellStyle name="20% - Énfasis3" xfId="5" builtinId="38" customBuiltin="1"/>
    <cellStyle name="20% - Énfasis3 2" xfId="6"/>
    <cellStyle name="20% - Énfasis4" xfId="7" builtinId="42" customBuiltin="1"/>
    <cellStyle name="20% - Énfasis4 2" xfId="8"/>
    <cellStyle name="20% - Énfasis5" xfId="9" builtinId="46" customBuiltin="1"/>
    <cellStyle name="20% - Énfasis5 2" xfId="10"/>
    <cellStyle name="20% - Énfasis6" xfId="11" builtinId="50" customBuiltin="1"/>
    <cellStyle name="20% - Énfasis6 2" xfId="12"/>
    <cellStyle name="40% - Énfasis1" xfId="13" builtinId="31" customBuiltin="1"/>
    <cellStyle name="40% - Énfasis1 2" xfId="14"/>
    <cellStyle name="40% - Énfasis2" xfId="15" builtinId="35" customBuiltin="1"/>
    <cellStyle name="40% - Énfasis2 2" xfId="16"/>
    <cellStyle name="40% - Énfasis3" xfId="17" builtinId="39" customBuiltin="1"/>
    <cellStyle name="40% - Énfasis3 2" xfId="18"/>
    <cellStyle name="40% - Énfasis4" xfId="19" builtinId="43" customBuiltin="1"/>
    <cellStyle name="40% - Énfasis4 2" xfId="20"/>
    <cellStyle name="40% - Énfasis5" xfId="21" builtinId="47" customBuiltin="1"/>
    <cellStyle name="40% - Énfasis5 2" xfId="22"/>
    <cellStyle name="40% - Énfasis6" xfId="23" builtinId="51" customBuiltin="1"/>
    <cellStyle name="40% - Énfasis6 2" xfId="24"/>
    <cellStyle name="60% - Énfasis1" xfId="25" builtinId="32" customBuiltin="1"/>
    <cellStyle name="60% - Énfasis1 2" xfId="26"/>
    <cellStyle name="60% - Énfasis2" xfId="27" builtinId="36" customBuiltin="1"/>
    <cellStyle name="60% - Énfasis2 2" xfId="28"/>
    <cellStyle name="60% - Énfasis3" xfId="29" builtinId="40" customBuiltin="1"/>
    <cellStyle name="60% - Énfasis3 2" xfId="30"/>
    <cellStyle name="60% - Énfasis4" xfId="31" builtinId="44" customBuiltin="1"/>
    <cellStyle name="60% - Énfasis4 2" xfId="32"/>
    <cellStyle name="60% - Énfasis5" xfId="33" builtinId="48" customBuiltin="1"/>
    <cellStyle name="60% - Énfasis5 2" xfId="34"/>
    <cellStyle name="60% - Énfasis6" xfId="35" builtinId="52" customBuiltin="1"/>
    <cellStyle name="60% - Énfasis6 2" xfId="36"/>
    <cellStyle name="Buena" xfId="37" builtinId="26" customBuiltin="1"/>
    <cellStyle name="Buena 2" xfId="38"/>
    <cellStyle name="Cálculo" xfId="39" builtinId="22" customBuiltin="1"/>
    <cellStyle name="Cálculo 2" xfId="40"/>
    <cellStyle name="Celda de comprobación" xfId="41" builtinId="23" customBuiltin="1"/>
    <cellStyle name="Celda de comprobación 2" xfId="42"/>
    <cellStyle name="Celda vinculada" xfId="43" builtinId="24" customBuiltin="1"/>
    <cellStyle name="Celda vinculada 2" xfId="44"/>
    <cellStyle name="Encabezado 4" xfId="45" builtinId="19" customBuiltin="1"/>
    <cellStyle name="Encabezado 4 2" xfId="46"/>
    <cellStyle name="Énfasis1" xfId="47" builtinId="29" customBuiltin="1"/>
    <cellStyle name="Énfasis1 2" xfId="48"/>
    <cellStyle name="Énfasis2" xfId="49" builtinId="33" customBuiltin="1"/>
    <cellStyle name="Énfasis2 2" xfId="50"/>
    <cellStyle name="Énfasis3" xfId="51" builtinId="37" customBuiltin="1"/>
    <cellStyle name="Énfasis3 2" xfId="52"/>
    <cellStyle name="Énfasis4" xfId="53" builtinId="41" customBuiltin="1"/>
    <cellStyle name="Énfasis4 2" xfId="54"/>
    <cellStyle name="Énfasis5" xfId="55" builtinId="45" customBuiltin="1"/>
    <cellStyle name="Énfasis5 2" xfId="56"/>
    <cellStyle name="Énfasis6" xfId="57" builtinId="49" customBuiltin="1"/>
    <cellStyle name="Énfasis6 2" xfId="58"/>
    <cellStyle name="Entrada" xfId="59" builtinId="20" customBuiltin="1"/>
    <cellStyle name="Entrada 2" xfId="60"/>
    <cellStyle name="Euro" xfId="61"/>
    <cellStyle name="Incorrecto" xfId="62" builtinId="27" customBuiltin="1"/>
    <cellStyle name="Incorrecto 2" xfId="63"/>
    <cellStyle name="Neutral" xfId="64" builtinId="28" customBuiltin="1"/>
    <cellStyle name="Neutral 2" xfId="65"/>
    <cellStyle name="Normal" xfId="0" builtinId="0"/>
    <cellStyle name="Normal 2" xfId="66"/>
    <cellStyle name="Notas" xfId="67" builtinId="10" customBuiltin="1"/>
    <cellStyle name="Notas 2" xfId="68"/>
    <cellStyle name="Salida" xfId="69" builtinId="21" customBuiltin="1"/>
    <cellStyle name="Salida 2" xfId="70"/>
    <cellStyle name="Texto de advertencia" xfId="71" builtinId="11" customBuiltin="1"/>
    <cellStyle name="Texto de advertencia 2" xfId="72"/>
    <cellStyle name="Texto explicativo" xfId="73" builtinId="53" customBuiltin="1"/>
    <cellStyle name="Texto explicativo 2" xfId="74"/>
    <cellStyle name="Título" xfId="75" builtinId="15" customBuiltin="1"/>
    <cellStyle name="Título 1 2" xfId="76"/>
    <cellStyle name="Título 2" xfId="77" builtinId="17" customBuiltin="1"/>
    <cellStyle name="Título 2 2" xfId="78"/>
    <cellStyle name="Título 3" xfId="79" builtinId="18" customBuiltin="1"/>
    <cellStyle name="Título 3 2" xfId="80"/>
    <cellStyle name="Título 4" xfId="81"/>
    <cellStyle name="Total" xfId="82" builtinId="25" customBuiltin="1"/>
    <cellStyle name="Total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2" customWidth="1"/>
    <col min="2" max="2" width="29.5703125" style="12" customWidth="1"/>
    <col min="3" max="3" width="7.42578125" style="12" customWidth="1"/>
    <col min="4" max="4" width="10.7109375" style="12" customWidth="1"/>
    <col min="5" max="5" width="8.7109375" style="12" customWidth="1"/>
    <col min="6" max="6" width="8.28515625" style="12" customWidth="1"/>
    <col min="7" max="7" width="10.42578125" style="12" customWidth="1"/>
    <col min="8" max="8" width="11.5703125" style="12" customWidth="1"/>
    <col min="9" max="9" width="12.42578125" style="12" customWidth="1"/>
    <col min="10" max="10" width="10.5703125" style="12" customWidth="1"/>
    <col min="11" max="16384" width="11.42578125" style="12"/>
  </cols>
  <sheetData>
    <row r="1" spans="1:11" ht="18" customHeight="1" x14ac:dyDescent="0.2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ht="18" customHeight="1" x14ac:dyDescent="0.2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ht="12.2" customHeight="1" x14ac:dyDescent="0.2">
      <c r="B3" s="25"/>
      <c r="C3" s="25"/>
      <c r="D3" s="25"/>
      <c r="E3" s="25"/>
      <c r="F3" s="25"/>
      <c r="G3" s="25"/>
      <c r="H3" s="25"/>
      <c r="I3" s="25"/>
      <c r="J3" s="25"/>
    </row>
    <row r="4" spans="1:11" s="6" customFormat="1" ht="24.95" customHeight="1" x14ac:dyDescent="0.2">
      <c r="A4" s="41" t="s">
        <v>0</v>
      </c>
      <c r="B4" s="32"/>
      <c r="C4" s="31" t="s">
        <v>53</v>
      </c>
      <c r="D4" s="31"/>
      <c r="E4" s="31"/>
      <c r="F4" s="31"/>
      <c r="G4" s="31"/>
      <c r="H4" s="31"/>
      <c r="I4" s="31"/>
      <c r="J4" s="42"/>
    </row>
    <row r="5" spans="1:11" s="6" customFormat="1" ht="24.95" customHeight="1" x14ac:dyDescent="0.2">
      <c r="A5" s="41"/>
      <c r="B5" s="32"/>
      <c r="C5" s="31" t="s">
        <v>1</v>
      </c>
      <c r="D5" s="32" t="s">
        <v>45</v>
      </c>
      <c r="E5" s="31" t="s">
        <v>2</v>
      </c>
      <c r="F5" s="31"/>
      <c r="G5" s="32" t="s">
        <v>44</v>
      </c>
      <c r="H5" s="32"/>
      <c r="I5" s="32"/>
      <c r="J5" s="33"/>
    </row>
    <row r="6" spans="1:11" s="6" customFormat="1" ht="35.1" customHeight="1" x14ac:dyDescent="0.2">
      <c r="A6" s="41"/>
      <c r="B6" s="32"/>
      <c r="C6" s="31"/>
      <c r="D6" s="32"/>
      <c r="E6" s="27" t="s">
        <v>4</v>
      </c>
      <c r="F6" s="27" t="s">
        <v>3</v>
      </c>
      <c r="G6" s="27" t="s">
        <v>46</v>
      </c>
      <c r="H6" s="27" t="s">
        <v>47</v>
      </c>
      <c r="I6" s="27" t="s">
        <v>48</v>
      </c>
      <c r="J6" s="28" t="s">
        <v>49</v>
      </c>
    </row>
    <row r="7" spans="1:11" ht="15" customHeight="1" x14ac:dyDescent="0.2">
      <c r="B7" s="26"/>
      <c r="C7" s="9"/>
      <c r="D7" s="9"/>
      <c r="E7" s="9"/>
      <c r="F7" s="9"/>
      <c r="G7" s="2"/>
      <c r="H7" s="2"/>
      <c r="I7" s="2"/>
      <c r="J7" s="2"/>
    </row>
    <row r="8" spans="1:11" ht="24.95" customHeight="1" x14ac:dyDescent="0.2">
      <c r="A8" s="35" t="s">
        <v>42</v>
      </c>
      <c r="B8" s="36"/>
      <c r="C8" s="14">
        <f>SUM(C9,C25,C34,C47)</f>
        <v>426919</v>
      </c>
      <c r="D8" s="21">
        <f t="shared" ref="D8:J8" si="0">SUM(D9,D25,D34,D47)</f>
        <v>100</v>
      </c>
      <c r="E8" s="14">
        <f t="shared" si="0"/>
        <v>176671</v>
      </c>
      <c r="F8" s="14">
        <f t="shared" si="0"/>
        <v>250248</v>
      </c>
      <c r="G8" s="14">
        <f t="shared" si="0"/>
        <v>137044</v>
      </c>
      <c r="H8" s="14">
        <f t="shared" si="0"/>
        <v>74061</v>
      </c>
      <c r="I8" s="14">
        <f t="shared" si="0"/>
        <v>205035</v>
      </c>
      <c r="J8" s="14">
        <f t="shared" si="0"/>
        <v>10779</v>
      </c>
      <c r="K8" s="29"/>
    </row>
    <row r="9" spans="1:11" ht="24.75" customHeight="1" x14ac:dyDescent="0.2">
      <c r="A9" s="19" t="s">
        <v>5</v>
      </c>
      <c r="C9" s="14">
        <f t="shared" ref="C9:J9" si="1">SUM(C10:C24)</f>
        <v>243311</v>
      </c>
      <c r="D9" s="21">
        <f t="shared" si="1"/>
        <v>56.992310016654216</v>
      </c>
      <c r="E9" s="14">
        <f t="shared" si="1"/>
        <v>105208</v>
      </c>
      <c r="F9" s="14">
        <f t="shared" si="1"/>
        <v>138103</v>
      </c>
      <c r="G9" s="14">
        <f t="shared" si="1"/>
        <v>81011</v>
      </c>
      <c r="H9" s="14">
        <f t="shared" si="1"/>
        <v>41468</v>
      </c>
      <c r="I9" s="14">
        <f t="shared" si="1"/>
        <v>113276</v>
      </c>
      <c r="J9" s="14">
        <f t="shared" si="1"/>
        <v>7556</v>
      </c>
      <c r="K9" s="29"/>
    </row>
    <row r="10" spans="1:11" ht="20.100000000000001" customHeight="1" x14ac:dyDescent="0.2">
      <c r="B10" s="4" t="s">
        <v>7</v>
      </c>
      <c r="C10" s="14">
        <f>SUM(E10,F10)</f>
        <v>15795</v>
      </c>
      <c r="D10" s="16">
        <f>SUM(C10/C$8*100)</f>
        <v>3.6997650608194994</v>
      </c>
      <c r="E10" s="15">
        <v>10438</v>
      </c>
      <c r="F10" s="15">
        <v>5357</v>
      </c>
      <c r="G10" s="15">
        <v>4479</v>
      </c>
      <c r="H10" s="15">
        <v>4887</v>
      </c>
      <c r="I10" s="15">
        <v>6428</v>
      </c>
      <c r="J10" s="15">
        <v>1</v>
      </c>
      <c r="K10" s="29"/>
    </row>
    <row r="11" spans="1:11" ht="20.100000000000001" customHeight="1" x14ac:dyDescent="0.2">
      <c r="B11" s="5" t="s">
        <v>8</v>
      </c>
      <c r="C11" s="14">
        <f t="shared" ref="C11:C23" si="2">SUM(E11,F11)</f>
        <v>2409</v>
      </c>
      <c r="D11" s="16">
        <f t="shared" ref="D11:D23" si="3">SUM(C11/C$8*100)</f>
        <v>0.56427565884863407</v>
      </c>
      <c r="E11" s="15">
        <v>815</v>
      </c>
      <c r="F11" s="15">
        <v>1594</v>
      </c>
      <c r="G11" s="15">
        <v>633</v>
      </c>
      <c r="H11" s="15">
        <v>485</v>
      </c>
      <c r="I11" s="15">
        <v>1153</v>
      </c>
      <c r="J11" s="15">
        <v>138</v>
      </c>
      <c r="K11" s="29"/>
    </row>
    <row r="12" spans="1:11" ht="20.100000000000001" customHeight="1" x14ac:dyDescent="0.2">
      <c r="B12" s="5" t="s">
        <v>70</v>
      </c>
      <c r="C12" s="14">
        <f t="shared" si="2"/>
        <v>1243</v>
      </c>
      <c r="D12" s="16">
        <f t="shared" si="3"/>
        <v>0.29115593356116731</v>
      </c>
      <c r="E12" s="15">
        <v>408</v>
      </c>
      <c r="F12" s="15">
        <v>835</v>
      </c>
      <c r="G12" s="15">
        <v>4</v>
      </c>
      <c r="H12" s="15">
        <v>330</v>
      </c>
      <c r="I12" s="15">
        <v>899</v>
      </c>
      <c r="J12" s="15">
        <v>10</v>
      </c>
      <c r="K12" s="29"/>
    </row>
    <row r="13" spans="1:11" ht="20.100000000000001" customHeight="1" x14ac:dyDescent="0.2">
      <c r="B13" s="5" t="s">
        <v>54</v>
      </c>
      <c r="C13" s="14">
        <f>SUM(E13,F13)</f>
        <v>621</v>
      </c>
      <c r="D13" s="16">
        <f>SUM(C13/C$8*100)</f>
        <v>0.14546084854504016</v>
      </c>
      <c r="E13" s="15">
        <v>303</v>
      </c>
      <c r="F13" s="15">
        <v>318</v>
      </c>
      <c r="G13" s="15" t="s">
        <v>63</v>
      </c>
      <c r="H13" s="15" t="s">
        <v>63</v>
      </c>
      <c r="I13" s="15">
        <v>501</v>
      </c>
      <c r="J13" s="15">
        <v>120</v>
      </c>
      <c r="K13" s="29"/>
    </row>
    <row r="14" spans="1:11" ht="20.100000000000001" customHeight="1" x14ac:dyDescent="0.2">
      <c r="B14" s="5" t="s">
        <v>9</v>
      </c>
      <c r="C14" s="14">
        <f t="shared" si="2"/>
        <v>7392</v>
      </c>
      <c r="D14" s="16">
        <f t="shared" si="3"/>
        <v>1.7314759942752607</v>
      </c>
      <c r="E14" s="15">
        <v>2074</v>
      </c>
      <c r="F14" s="15">
        <v>5318</v>
      </c>
      <c r="G14" s="15">
        <v>1745</v>
      </c>
      <c r="H14" s="15">
        <v>1881</v>
      </c>
      <c r="I14" s="15">
        <v>3739</v>
      </c>
      <c r="J14" s="15">
        <v>27</v>
      </c>
      <c r="K14" s="29"/>
    </row>
    <row r="15" spans="1:11" ht="20.100000000000001" customHeight="1" x14ac:dyDescent="0.2">
      <c r="B15" s="5" t="s">
        <v>10</v>
      </c>
      <c r="C15" s="14">
        <f>SUM(E15,F15)</f>
        <v>123825</v>
      </c>
      <c r="D15" s="16">
        <f>SUM(C15/C$8*100)</f>
        <v>29.0043310323504</v>
      </c>
      <c r="E15" s="15">
        <v>50944</v>
      </c>
      <c r="F15" s="15">
        <v>72881</v>
      </c>
      <c r="G15" s="15">
        <v>43934</v>
      </c>
      <c r="H15" s="15">
        <v>22814</v>
      </c>
      <c r="I15" s="15">
        <v>55853</v>
      </c>
      <c r="J15" s="15">
        <v>1224</v>
      </c>
      <c r="K15" s="29"/>
    </row>
    <row r="16" spans="1:11" ht="20.100000000000001" customHeight="1" x14ac:dyDescent="0.2">
      <c r="B16" s="5" t="s">
        <v>11</v>
      </c>
      <c r="C16" s="14">
        <f t="shared" si="2"/>
        <v>10231</v>
      </c>
      <c r="D16" s="16">
        <f t="shared" si="3"/>
        <v>2.3964733356913137</v>
      </c>
      <c r="E16" s="15">
        <v>3139</v>
      </c>
      <c r="F16" s="15">
        <v>7092</v>
      </c>
      <c r="G16" s="15">
        <v>2503</v>
      </c>
      <c r="H16" s="15">
        <v>2663</v>
      </c>
      <c r="I16" s="15">
        <v>4998</v>
      </c>
      <c r="J16" s="15">
        <v>67</v>
      </c>
      <c r="K16" s="29"/>
    </row>
    <row r="17" spans="1:11" ht="20.100000000000001" customHeight="1" x14ac:dyDescent="0.2">
      <c r="B17" s="5" t="s">
        <v>12</v>
      </c>
      <c r="C17" s="14">
        <f>SUM(E17,F17)</f>
        <v>2645</v>
      </c>
      <c r="D17" s="16">
        <f>SUM(C17/C$8*100)</f>
        <v>0.61955546602517109</v>
      </c>
      <c r="E17" s="15">
        <v>1551</v>
      </c>
      <c r="F17" s="15">
        <v>1094</v>
      </c>
      <c r="G17" s="15">
        <v>621</v>
      </c>
      <c r="H17" s="15">
        <v>788</v>
      </c>
      <c r="I17" s="15">
        <v>1111</v>
      </c>
      <c r="J17" s="15">
        <v>125</v>
      </c>
      <c r="K17" s="29"/>
    </row>
    <row r="18" spans="1:11" ht="20.100000000000001" customHeight="1" x14ac:dyDescent="0.2">
      <c r="B18" s="5" t="s">
        <v>13</v>
      </c>
      <c r="C18" s="14">
        <f>SUM(E18,F18)</f>
        <v>260</v>
      </c>
      <c r="D18" s="16">
        <f>SUM(C18/C$8*100)</f>
        <v>6.0901482482625509E-2</v>
      </c>
      <c r="E18" s="15">
        <v>158</v>
      </c>
      <c r="F18" s="15">
        <v>102</v>
      </c>
      <c r="G18" s="15" t="s">
        <v>63</v>
      </c>
      <c r="H18" s="15" t="s">
        <v>63</v>
      </c>
      <c r="I18" s="15">
        <v>260</v>
      </c>
      <c r="J18" s="15" t="s">
        <v>63</v>
      </c>
      <c r="K18" s="29"/>
    </row>
    <row r="19" spans="1:11" ht="20.100000000000001" customHeight="1" x14ac:dyDescent="0.2">
      <c r="B19" s="5" t="s">
        <v>14</v>
      </c>
      <c r="C19" s="14">
        <f t="shared" si="2"/>
        <v>2712</v>
      </c>
      <c r="D19" s="16">
        <f t="shared" si="3"/>
        <v>0.63524930958800152</v>
      </c>
      <c r="E19" s="15">
        <v>783</v>
      </c>
      <c r="F19" s="15">
        <v>1929</v>
      </c>
      <c r="G19" s="15">
        <v>530</v>
      </c>
      <c r="H19" s="15">
        <v>755</v>
      </c>
      <c r="I19" s="15">
        <v>1415</v>
      </c>
      <c r="J19" s="15">
        <v>12</v>
      </c>
      <c r="K19" s="29"/>
    </row>
    <row r="20" spans="1:11" ht="20.100000000000001" customHeight="1" x14ac:dyDescent="0.2">
      <c r="B20" s="5" t="s">
        <v>55</v>
      </c>
      <c r="C20" s="14">
        <f t="shared" si="2"/>
        <v>1071</v>
      </c>
      <c r="D20" s="16">
        <f t="shared" si="3"/>
        <v>0.25086726053419972</v>
      </c>
      <c r="E20" s="15">
        <v>647</v>
      </c>
      <c r="F20" s="15">
        <v>424</v>
      </c>
      <c r="G20" s="15" t="s">
        <v>63</v>
      </c>
      <c r="H20" s="15" t="s">
        <v>63</v>
      </c>
      <c r="I20" s="15">
        <v>916</v>
      </c>
      <c r="J20" s="15">
        <v>155</v>
      </c>
      <c r="K20" s="29"/>
    </row>
    <row r="21" spans="1:11" ht="20.100000000000001" customHeight="1" x14ac:dyDescent="0.2">
      <c r="B21" s="4" t="s">
        <v>15</v>
      </c>
      <c r="C21" s="14">
        <f>SUM(E21,F21)</f>
        <v>6014</v>
      </c>
      <c r="D21" s="16">
        <f>SUM(C21/C$8*100)</f>
        <v>1.4086981371173455</v>
      </c>
      <c r="E21" s="18">
        <v>3090</v>
      </c>
      <c r="F21" s="18">
        <v>2924</v>
      </c>
      <c r="G21" s="15" t="s">
        <v>63</v>
      </c>
      <c r="H21" s="15" t="s">
        <v>63</v>
      </c>
      <c r="I21" s="15">
        <v>5990</v>
      </c>
      <c r="J21" s="15">
        <v>24</v>
      </c>
      <c r="K21" s="29"/>
    </row>
    <row r="22" spans="1:11" ht="20.100000000000001" customHeight="1" x14ac:dyDescent="0.2">
      <c r="B22" s="5" t="s">
        <v>16</v>
      </c>
      <c r="C22" s="14">
        <f t="shared" si="2"/>
        <v>4101</v>
      </c>
      <c r="D22" s="16">
        <f t="shared" si="3"/>
        <v>0.96060376792787383</v>
      </c>
      <c r="E22" s="15">
        <v>1260</v>
      </c>
      <c r="F22" s="15">
        <v>2841</v>
      </c>
      <c r="G22" s="15">
        <v>1335</v>
      </c>
      <c r="H22" s="15">
        <v>594</v>
      </c>
      <c r="I22" s="15">
        <v>2153</v>
      </c>
      <c r="J22" s="15">
        <v>19</v>
      </c>
      <c r="K22" s="29"/>
    </row>
    <row r="23" spans="1:11" ht="20.100000000000001" customHeight="1" x14ac:dyDescent="0.2">
      <c r="B23" s="5" t="s">
        <v>17</v>
      </c>
      <c r="C23" s="14">
        <f t="shared" si="2"/>
        <v>1013</v>
      </c>
      <c r="D23" s="16">
        <f t="shared" si="3"/>
        <v>0.23728154521115247</v>
      </c>
      <c r="E23" s="15">
        <v>92</v>
      </c>
      <c r="F23" s="15">
        <v>921</v>
      </c>
      <c r="G23" s="15">
        <v>311</v>
      </c>
      <c r="H23" s="15">
        <v>208</v>
      </c>
      <c r="I23" s="15">
        <v>448</v>
      </c>
      <c r="J23" s="15">
        <v>46</v>
      </c>
      <c r="K23" s="29"/>
    </row>
    <row r="24" spans="1:11" ht="20.100000000000001" customHeight="1" x14ac:dyDescent="0.2">
      <c r="B24" s="5" t="s">
        <v>18</v>
      </c>
      <c r="C24" s="14">
        <f>SUM(E24,F24)</f>
        <v>63979</v>
      </c>
      <c r="D24" s="16">
        <f>SUM(C24/C$8*100)</f>
        <v>14.98621518367653</v>
      </c>
      <c r="E24" s="15">
        <v>29506</v>
      </c>
      <c r="F24" s="15">
        <v>34473</v>
      </c>
      <c r="G24" s="15">
        <v>24916</v>
      </c>
      <c r="H24" s="15">
        <v>6063</v>
      </c>
      <c r="I24" s="15">
        <v>27412</v>
      </c>
      <c r="J24" s="15">
        <v>5588</v>
      </c>
      <c r="K24" s="29"/>
    </row>
    <row r="25" spans="1:11" ht="25.5" customHeight="1" x14ac:dyDescent="0.2">
      <c r="A25" s="19" t="s">
        <v>6</v>
      </c>
      <c r="C25" s="17">
        <f t="shared" ref="C25:J25" si="4">SUM(C26:C33)</f>
        <v>31087</v>
      </c>
      <c r="D25" s="22">
        <f t="shared" si="4"/>
        <v>7.2817091766822282</v>
      </c>
      <c r="E25" s="14">
        <f t="shared" si="4"/>
        <v>10546</v>
      </c>
      <c r="F25" s="14">
        <f t="shared" si="4"/>
        <v>20541</v>
      </c>
      <c r="G25" s="14">
        <f t="shared" si="4"/>
        <v>9742</v>
      </c>
      <c r="H25" s="14">
        <f t="shared" si="4"/>
        <v>6881</v>
      </c>
      <c r="I25" s="14">
        <f t="shared" si="4"/>
        <v>14031</v>
      </c>
      <c r="J25" s="14">
        <f t="shared" si="4"/>
        <v>433</v>
      </c>
      <c r="K25" s="29"/>
    </row>
    <row r="26" spans="1:11" ht="20.100000000000001" customHeight="1" x14ac:dyDescent="0.2">
      <c r="B26" s="4" t="s">
        <v>56</v>
      </c>
      <c r="C26" s="14">
        <f>SUM(E26,F26)</f>
        <v>1671</v>
      </c>
      <c r="D26" s="16">
        <f t="shared" ref="D26:D33" si="5">SUM(C26/C$8*100)</f>
        <v>0.3914091431864124</v>
      </c>
      <c r="E26" s="15">
        <v>710</v>
      </c>
      <c r="F26" s="15">
        <v>961</v>
      </c>
      <c r="G26" s="15">
        <v>470</v>
      </c>
      <c r="H26" s="15">
        <v>442</v>
      </c>
      <c r="I26" s="15">
        <v>726</v>
      </c>
      <c r="J26" s="15">
        <v>33</v>
      </c>
      <c r="K26" s="29"/>
    </row>
    <row r="27" spans="1:11" ht="20.100000000000001" customHeight="1" x14ac:dyDescent="0.2">
      <c r="B27" s="4" t="s">
        <v>19</v>
      </c>
      <c r="C27" s="14">
        <f>SUM(E27,F27)</f>
        <v>3855</v>
      </c>
      <c r="D27" s="16">
        <f t="shared" si="5"/>
        <v>0.90298159604046668</v>
      </c>
      <c r="E27" s="15">
        <v>1569</v>
      </c>
      <c r="F27" s="15">
        <v>2286</v>
      </c>
      <c r="G27" s="15">
        <v>1646</v>
      </c>
      <c r="H27" s="15">
        <v>797</v>
      </c>
      <c r="I27" s="15">
        <v>1397</v>
      </c>
      <c r="J27" s="15">
        <v>15</v>
      </c>
      <c r="K27" s="29"/>
    </row>
    <row r="28" spans="1:11" ht="20.100000000000001" customHeight="1" x14ac:dyDescent="0.2">
      <c r="B28" s="4" t="s">
        <v>20</v>
      </c>
      <c r="C28" s="14">
        <f t="shared" ref="C28:C33" si="6">SUM(E28,F28)</f>
        <v>1175</v>
      </c>
      <c r="D28" s="16">
        <f t="shared" si="5"/>
        <v>0.27522785352724988</v>
      </c>
      <c r="E28" s="15">
        <v>313</v>
      </c>
      <c r="F28" s="15">
        <v>862</v>
      </c>
      <c r="G28" s="15">
        <v>236</v>
      </c>
      <c r="H28" s="15">
        <v>269</v>
      </c>
      <c r="I28" s="15">
        <v>602</v>
      </c>
      <c r="J28" s="15">
        <v>68</v>
      </c>
      <c r="K28" s="29"/>
    </row>
    <row r="29" spans="1:11" ht="20.100000000000001" customHeight="1" x14ac:dyDescent="0.2">
      <c r="B29" s="4" t="s">
        <v>21</v>
      </c>
      <c r="C29" s="14">
        <f t="shared" si="6"/>
        <v>5703</v>
      </c>
      <c r="D29" s="16">
        <f t="shared" si="5"/>
        <v>1.3358505946092818</v>
      </c>
      <c r="E29" s="15">
        <v>2284</v>
      </c>
      <c r="F29" s="15">
        <v>3419</v>
      </c>
      <c r="G29" s="15">
        <v>801</v>
      </c>
      <c r="H29" s="15">
        <v>2199</v>
      </c>
      <c r="I29" s="15">
        <v>2664</v>
      </c>
      <c r="J29" s="15">
        <v>39</v>
      </c>
      <c r="K29" s="29"/>
    </row>
    <row r="30" spans="1:11" ht="20.100000000000001" customHeight="1" x14ac:dyDescent="0.2">
      <c r="B30" s="4" t="s">
        <v>22</v>
      </c>
      <c r="C30" s="14">
        <f t="shared" si="6"/>
        <v>6010</v>
      </c>
      <c r="D30" s="16">
        <f t="shared" si="5"/>
        <v>1.4077611912329975</v>
      </c>
      <c r="E30" s="18">
        <v>1880</v>
      </c>
      <c r="F30" s="18">
        <v>4130</v>
      </c>
      <c r="G30" s="18">
        <v>1799</v>
      </c>
      <c r="H30" s="18">
        <v>1298</v>
      </c>
      <c r="I30" s="18">
        <v>2884</v>
      </c>
      <c r="J30" s="18">
        <v>29</v>
      </c>
      <c r="K30" s="29"/>
    </row>
    <row r="31" spans="1:11" ht="20.100000000000001" customHeight="1" x14ac:dyDescent="0.2">
      <c r="B31" s="4" t="s">
        <v>23</v>
      </c>
      <c r="C31" s="14">
        <f t="shared" si="6"/>
        <v>6218</v>
      </c>
      <c r="D31" s="16">
        <f t="shared" si="5"/>
        <v>1.4564823772190978</v>
      </c>
      <c r="E31" s="18">
        <v>2634</v>
      </c>
      <c r="F31" s="18">
        <v>3584</v>
      </c>
      <c r="G31" s="18">
        <v>1718</v>
      </c>
      <c r="H31" s="18">
        <v>1004</v>
      </c>
      <c r="I31" s="18">
        <v>3274</v>
      </c>
      <c r="J31" s="18">
        <v>222</v>
      </c>
      <c r="K31" s="29"/>
    </row>
    <row r="32" spans="1:11" ht="20.100000000000001" customHeight="1" x14ac:dyDescent="0.2">
      <c r="B32" s="4" t="s">
        <v>24</v>
      </c>
      <c r="C32" s="14">
        <f t="shared" si="6"/>
        <v>1741</v>
      </c>
      <c r="D32" s="16">
        <f t="shared" si="5"/>
        <v>0.40780569616250389</v>
      </c>
      <c r="E32" s="18">
        <v>1156</v>
      </c>
      <c r="F32" s="18">
        <v>585</v>
      </c>
      <c r="G32" s="18">
        <v>411</v>
      </c>
      <c r="H32" s="18">
        <v>650</v>
      </c>
      <c r="I32" s="18">
        <v>658</v>
      </c>
      <c r="J32" s="18">
        <v>22</v>
      </c>
      <c r="K32" s="29"/>
    </row>
    <row r="33" spans="1:11" ht="20.100000000000001" customHeight="1" x14ac:dyDescent="0.2">
      <c r="B33" s="4" t="s">
        <v>52</v>
      </c>
      <c r="C33" s="14">
        <f t="shared" si="6"/>
        <v>4714</v>
      </c>
      <c r="D33" s="16">
        <f t="shared" si="5"/>
        <v>1.1041907247042178</v>
      </c>
      <c r="E33" s="18" t="s">
        <v>63</v>
      </c>
      <c r="F33" s="18">
        <v>4714</v>
      </c>
      <c r="G33" s="18">
        <v>2661</v>
      </c>
      <c r="H33" s="18">
        <v>222</v>
      </c>
      <c r="I33" s="18">
        <v>1826</v>
      </c>
      <c r="J33" s="18">
        <v>5</v>
      </c>
      <c r="K33" s="29"/>
    </row>
    <row r="34" spans="1:11" ht="25.5" customHeight="1" x14ac:dyDescent="0.2">
      <c r="A34" s="6" t="s">
        <v>71</v>
      </c>
      <c r="C34" s="14">
        <f>SUM(C35:C46)</f>
        <v>122012</v>
      </c>
      <c r="D34" s="21">
        <f>SUM(D35:D46)</f>
        <v>28.579660310269631</v>
      </c>
      <c r="E34" s="14">
        <f t="shared" ref="E34:J34" si="7">SUM(E35:E46)</f>
        <v>48307</v>
      </c>
      <c r="F34" s="14">
        <f t="shared" si="7"/>
        <v>73705</v>
      </c>
      <c r="G34" s="14">
        <f t="shared" si="7"/>
        <v>39136</v>
      </c>
      <c r="H34" s="14">
        <f t="shared" si="7"/>
        <v>21995</v>
      </c>
      <c r="I34" s="14">
        <f t="shared" si="7"/>
        <v>59870</v>
      </c>
      <c r="J34" s="14">
        <f t="shared" si="7"/>
        <v>1011</v>
      </c>
      <c r="K34" s="29"/>
    </row>
    <row r="35" spans="1:11" ht="20.100000000000001" customHeight="1" x14ac:dyDescent="0.2">
      <c r="B35" s="5" t="s">
        <v>25</v>
      </c>
      <c r="C35" s="14">
        <f t="shared" ref="C35:C46" si="8">SUM(E35,F35)</f>
        <v>1737</v>
      </c>
      <c r="D35" s="16">
        <f t="shared" ref="D35:D46" si="9">SUM(C35/C$8*100)</f>
        <v>0.40686875027815583</v>
      </c>
      <c r="E35" s="15">
        <v>762</v>
      </c>
      <c r="F35" s="15">
        <v>975</v>
      </c>
      <c r="G35" s="15">
        <v>267</v>
      </c>
      <c r="H35" s="15">
        <v>347</v>
      </c>
      <c r="I35" s="15">
        <v>991</v>
      </c>
      <c r="J35" s="15">
        <v>132</v>
      </c>
      <c r="K35" s="29"/>
    </row>
    <row r="36" spans="1:11" ht="20.100000000000001" customHeight="1" x14ac:dyDescent="0.2">
      <c r="B36" s="5" t="s">
        <v>26</v>
      </c>
      <c r="C36" s="14">
        <f>SUM(E36,F36)</f>
        <v>11066</v>
      </c>
      <c r="D36" s="16">
        <f>SUM(C36/C$8*100)</f>
        <v>2.5920607890489764</v>
      </c>
      <c r="E36" s="15">
        <v>4882</v>
      </c>
      <c r="F36" s="15">
        <v>6184</v>
      </c>
      <c r="G36" s="15">
        <v>3958</v>
      </c>
      <c r="H36" s="15">
        <v>3328</v>
      </c>
      <c r="I36" s="15">
        <v>3750</v>
      </c>
      <c r="J36" s="15">
        <v>30</v>
      </c>
      <c r="K36" s="29"/>
    </row>
    <row r="37" spans="1:11" ht="20.100000000000001" customHeight="1" x14ac:dyDescent="0.2">
      <c r="B37" s="5" t="s">
        <v>27</v>
      </c>
      <c r="C37" s="14">
        <f>SUM(E37,F37)</f>
        <v>41094</v>
      </c>
      <c r="D37" s="16">
        <f>SUM(C37/C$8*100)</f>
        <v>9.6257135428500487</v>
      </c>
      <c r="E37" s="15">
        <v>13423</v>
      </c>
      <c r="F37" s="15">
        <v>27671</v>
      </c>
      <c r="G37" s="15">
        <v>14416</v>
      </c>
      <c r="H37" s="15">
        <v>10268</v>
      </c>
      <c r="I37" s="15">
        <v>16228</v>
      </c>
      <c r="J37" s="15">
        <v>182</v>
      </c>
      <c r="K37" s="29"/>
    </row>
    <row r="38" spans="1:11" ht="20.100000000000001" customHeight="1" x14ac:dyDescent="0.2">
      <c r="B38" s="5" t="s">
        <v>28</v>
      </c>
      <c r="C38" s="14">
        <f t="shared" si="8"/>
        <v>2889</v>
      </c>
      <c r="D38" s="16">
        <f t="shared" si="9"/>
        <v>0.67670916497040423</v>
      </c>
      <c r="E38" s="15">
        <v>1436</v>
      </c>
      <c r="F38" s="15">
        <v>1453</v>
      </c>
      <c r="G38" s="15">
        <v>260</v>
      </c>
      <c r="H38" s="15">
        <v>290</v>
      </c>
      <c r="I38" s="15">
        <v>2336</v>
      </c>
      <c r="J38" s="15">
        <v>3</v>
      </c>
      <c r="K38" s="29"/>
    </row>
    <row r="39" spans="1:11" ht="20.100000000000001" customHeight="1" x14ac:dyDescent="0.2">
      <c r="B39" s="5" t="s">
        <v>13</v>
      </c>
      <c r="C39" s="14">
        <f t="shared" si="8"/>
        <v>4629</v>
      </c>
      <c r="D39" s="16">
        <f t="shared" si="9"/>
        <v>1.0842806246618211</v>
      </c>
      <c r="E39" s="15">
        <v>2437</v>
      </c>
      <c r="F39" s="15">
        <v>2192</v>
      </c>
      <c r="G39" s="15" t="s">
        <v>63</v>
      </c>
      <c r="H39" s="15" t="s">
        <v>63</v>
      </c>
      <c r="I39" s="15">
        <v>4629</v>
      </c>
      <c r="J39" s="15" t="s">
        <v>67</v>
      </c>
      <c r="K39" s="29"/>
    </row>
    <row r="40" spans="1:11" ht="20.100000000000001" customHeight="1" x14ac:dyDescent="0.2">
      <c r="B40" s="5" t="s">
        <v>29</v>
      </c>
      <c r="C40" s="14">
        <f t="shared" si="8"/>
        <v>4520</v>
      </c>
      <c r="D40" s="16">
        <f t="shared" si="9"/>
        <v>1.0587488493133357</v>
      </c>
      <c r="E40" s="15">
        <v>1161</v>
      </c>
      <c r="F40" s="15">
        <v>3359</v>
      </c>
      <c r="G40" s="15">
        <v>1421</v>
      </c>
      <c r="H40" s="15">
        <v>744</v>
      </c>
      <c r="I40" s="15">
        <v>2339</v>
      </c>
      <c r="J40" s="15">
        <v>16</v>
      </c>
      <c r="K40" s="29"/>
    </row>
    <row r="41" spans="1:11" ht="20.100000000000001" customHeight="1" x14ac:dyDescent="0.2">
      <c r="A41" s="37" t="s">
        <v>72</v>
      </c>
      <c r="B41" s="38"/>
      <c r="C41" s="14"/>
      <c r="D41" s="16"/>
      <c r="E41" s="15"/>
      <c r="F41" s="15"/>
      <c r="G41" s="15"/>
      <c r="H41" s="15"/>
      <c r="I41" s="15"/>
      <c r="J41" s="15"/>
      <c r="K41" s="29"/>
    </row>
    <row r="42" spans="1:11" ht="20.100000000000001" customHeight="1" x14ac:dyDescent="0.2">
      <c r="B42" s="4" t="s">
        <v>30</v>
      </c>
      <c r="C42" s="14">
        <f>SUM(E42,F42)</f>
        <v>39143</v>
      </c>
      <c r="D42" s="16">
        <f>SUM(C42/C$8*100)</f>
        <v>9.1687181877592696</v>
      </c>
      <c r="E42" s="15">
        <v>16527</v>
      </c>
      <c r="F42" s="15">
        <v>22616</v>
      </c>
      <c r="G42" s="15">
        <v>15752</v>
      </c>
      <c r="H42" s="15">
        <v>3908</v>
      </c>
      <c r="I42" s="15">
        <v>19466</v>
      </c>
      <c r="J42" s="15">
        <v>17</v>
      </c>
      <c r="K42" s="29"/>
    </row>
    <row r="43" spans="1:11" ht="20.100000000000001" customHeight="1" x14ac:dyDescent="0.2">
      <c r="B43" s="4" t="s">
        <v>31</v>
      </c>
      <c r="C43" s="14">
        <f>SUM(E43,F43)</f>
        <v>3151</v>
      </c>
      <c r="D43" s="16">
        <f>SUM(C43/C$8*100)</f>
        <v>0.73807912039520374</v>
      </c>
      <c r="E43" s="15">
        <v>1205</v>
      </c>
      <c r="F43" s="15">
        <v>1946</v>
      </c>
      <c r="G43" s="15">
        <v>493</v>
      </c>
      <c r="H43" s="15">
        <v>920</v>
      </c>
      <c r="I43" s="15">
        <v>1672</v>
      </c>
      <c r="J43" s="15">
        <v>66</v>
      </c>
      <c r="K43" s="29"/>
    </row>
    <row r="44" spans="1:11" ht="20.100000000000001" customHeight="1" x14ac:dyDescent="0.2">
      <c r="B44" s="5" t="s">
        <v>32</v>
      </c>
      <c r="C44" s="14">
        <f t="shared" si="8"/>
        <v>6607</v>
      </c>
      <c r="D44" s="16">
        <f t="shared" si="9"/>
        <v>1.5476003644719489</v>
      </c>
      <c r="E44" s="15">
        <v>3185</v>
      </c>
      <c r="F44" s="15">
        <v>3422</v>
      </c>
      <c r="G44" s="15">
        <v>905</v>
      </c>
      <c r="H44" s="15">
        <v>686</v>
      </c>
      <c r="I44" s="15">
        <v>4840</v>
      </c>
      <c r="J44" s="15">
        <v>176</v>
      </c>
      <c r="K44" s="29"/>
    </row>
    <row r="45" spans="1:11" ht="20.100000000000001" customHeight="1" x14ac:dyDescent="0.2">
      <c r="B45" s="5" t="s">
        <v>57</v>
      </c>
      <c r="C45" s="14">
        <f t="shared" si="8"/>
        <v>759</v>
      </c>
      <c r="D45" s="16">
        <f t="shared" si="9"/>
        <v>0.17778548155504909</v>
      </c>
      <c r="E45" s="15">
        <v>314</v>
      </c>
      <c r="F45" s="15">
        <v>445</v>
      </c>
      <c r="G45" s="15">
        <v>146</v>
      </c>
      <c r="H45" s="15">
        <v>111</v>
      </c>
      <c r="I45" s="15">
        <v>456</v>
      </c>
      <c r="J45" s="15">
        <v>46</v>
      </c>
      <c r="K45" s="29"/>
    </row>
    <row r="46" spans="1:11" ht="20.100000000000001" customHeight="1" x14ac:dyDescent="0.2">
      <c r="B46" s="5" t="s">
        <v>33</v>
      </c>
      <c r="C46" s="14">
        <f t="shared" si="8"/>
        <v>6417</v>
      </c>
      <c r="D46" s="16">
        <f t="shared" si="9"/>
        <v>1.5030954349654151</v>
      </c>
      <c r="E46" s="15">
        <v>2975</v>
      </c>
      <c r="F46" s="15">
        <v>3442</v>
      </c>
      <c r="G46" s="15">
        <v>1518</v>
      </c>
      <c r="H46" s="15">
        <v>1393</v>
      </c>
      <c r="I46" s="15">
        <v>3163</v>
      </c>
      <c r="J46" s="15">
        <v>343</v>
      </c>
      <c r="K46" s="29"/>
    </row>
    <row r="47" spans="1:11" ht="24.95" customHeight="1" x14ac:dyDescent="0.2">
      <c r="A47" s="6" t="s">
        <v>51</v>
      </c>
      <c r="C47" s="14">
        <f>SUM(C48:C62)</f>
        <v>30509</v>
      </c>
      <c r="D47" s="21">
        <f t="shared" ref="D47:J47" si="10">SUM(D48:D62)</f>
        <v>7.1463204963939289</v>
      </c>
      <c r="E47" s="14">
        <f t="shared" si="10"/>
        <v>12610</v>
      </c>
      <c r="F47" s="14">
        <f t="shared" si="10"/>
        <v>17899</v>
      </c>
      <c r="G47" s="14">
        <f t="shared" si="10"/>
        <v>7155</v>
      </c>
      <c r="H47" s="14">
        <f t="shared" si="10"/>
        <v>3717</v>
      </c>
      <c r="I47" s="14">
        <f t="shared" si="10"/>
        <v>17858</v>
      </c>
      <c r="J47" s="14">
        <f t="shared" si="10"/>
        <v>1779</v>
      </c>
      <c r="K47" s="29"/>
    </row>
    <row r="48" spans="1:11" ht="20.100000000000001" customHeight="1" x14ac:dyDescent="0.2">
      <c r="B48" s="5" t="s">
        <v>7</v>
      </c>
      <c r="C48" s="14">
        <f>SUM(E48,F48)</f>
        <v>2320</v>
      </c>
      <c r="D48" s="16">
        <f>SUM(C48/C$8*100)</f>
        <v>0.54342861292188915</v>
      </c>
      <c r="E48" s="15">
        <v>1187</v>
      </c>
      <c r="F48" s="15">
        <v>1133</v>
      </c>
      <c r="G48" s="15">
        <v>477</v>
      </c>
      <c r="H48" s="15">
        <v>599</v>
      </c>
      <c r="I48" s="15">
        <v>1244</v>
      </c>
      <c r="J48" s="15" t="s">
        <v>67</v>
      </c>
      <c r="K48" s="29"/>
    </row>
    <row r="49" spans="1:11" ht="20.100000000000001" customHeight="1" x14ac:dyDescent="0.2">
      <c r="B49" s="5" t="s">
        <v>34</v>
      </c>
      <c r="C49" s="14">
        <f t="shared" ref="C49:C62" si="11">SUM(E49,F49)</f>
        <v>4873</v>
      </c>
      <c r="D49" s="16">
        <f t="shared" ref="D49:D62" si="12">SUM(C49/C$8*100)</f>
        <v>1.1414343236070541</v>
      </c>
      <c r="E49" s="15">
        <v>2471</v>
      </c>
      <c r="F49" s="15">
        <v>2402</v>
      </c>
      <c r="G49" s="15" t="s">
        <v>63</v>
      </c>
      <c r="H49" s="15" t="s">
        <v>63</v>
      </c>
      <c r="I49" s="15">
        <v>4107</v>
      </c>
      <c r="J49" s="15">
        <v>766</v>
      </c>
      <c r="K49" s="29"/>
    </row>
    <row r="50" spans="1:11" ht="20.100000000000001" customHeight="1" x14ac:dyDescent="0.2">
      <c r="B50" s="5" t="s">
        <v>35</v>
      </c>
      <c r="C50" s="14">
        <f>SUM(E50,F50)</f>
        <v>784</v>
      </c>
      <c r="D50" s="16">
        <f>SUM(C50/C$8*100)</f>
        <v>0.18364139333222462</v>
      </c>
      <c r="E50" s="15">
        <v>346</v>
      </c>
      <c r="F50" s="15">
        <v>438</v>
      </c>
      <c r="G50" s="15">
        <v>47</v>
      </c>
      <c r="H50" s="15">
        <v>331</v>
      </c>
      <c r="I50" s="15">
        <v>405</v>
      </c>
      <c r="J50" s="15">
        <v>1</v>
      </c>
      <c r="K50" s="29"/>
    </row>
    <row r="51" spans="1:11" ht="20.100000000000001" customHeight="1" x14ac:dyDescent="0.2">
      <c r="B51" s="5" t="s">
        <v>36</v>
      </c>
      <c r="C51" s="14">
        <f t="shared" si="11"/>
        <v>1343</v>
      </c>
      <c r="D51" s="16">
        <f>SUM(C51/C$8*100)</f>
        <v>0.31457958066986946</v>
      </c>
      <c r="E51" s="15">
        <v>736</v>
      </c>
      <c r="F51" s="15">
        <v>607</v>
      </c>
      <c r="G51" s="15">
        <v>512</v>
      </c>
      <c r="H51" s="15">
        <v>266</v>
      </c>
      <c r="I51" s="15">
        <v>541</v>
      </c>
      <c r="J51" s="15">
        <v>24</v>
      </c>
      <c r="K51" s="29"/>
    </row>
    <row r="52" spans="1:11" ht="20.100000000000001" customHeight="1" x14ac:dyDescent="0.2">
      <c r="B52" s="5" t="s">
        <v>37</v>
      </c>
      <c r="C52" s="14">
        <f t="shared" si="11"/>
        <v>9409</v>
      </c>
      <c r="D52" s="16">
        <f>SUM(C52/C$8*100)</f>
        <v>2.2039309564577825</v>
      </c>
      <c r="E52" s="15">
        <v>3873</v>
      </c>
      <c r="F52" s="15">
        <v>5536</v>
      </c>
      <c r="G52" s="15">
        <v>1552</v>
      </c>
      <c r="H52" s="15">
        <v>372</v>
      </c>
      <c r="I52" s="15">
        <v>6556</v>
      </c>
      <c r="J52" s="15">
        <v>929</v>
      </c>
      <c r="K52" s="29"/>
    </row>
    <row r="53" spans="1:11" ht="20.100000000000001" customHeight="1" x14ac:dyDescent="0.2">
      <c r="B53" s="5" t="s">
        <v>38</v>
      </c>
      <c r="C53" s="14">
        <f t="shared" si="11"/>
        <v>2381</v>
      </c>
      <c r="D53" s="16">
        <f>SUM(C53/C$8*100)</f>
        <v>0.55771703765819747</v>
      </c>
      <c r="E53" s="15" t="s">
        <v>63</v>
      </c>
      <c r="F53" s="15">
        <v>2381</v>
      </c>
      <c r="G53" s="15">
        <v>1417</v>
      </c>
      <c r="H53" s="15">
        <v>93</v>
      </c>
      <c r="I53" s="15">
        <v>847</v>
      </c>
      <c r="J53" s="15">
        <v>24</v>
      </c>
      <c r="K53" s="29"/>
    </row>
    <row r="54" spans="1:11" ht="20.100000000000001" customHeight="1" x14ac:dyDescent="0.2">
      <c r="B54" s="5" t="s">
        <v>58</v>
      </c>
      <c r="C54" s="14">
        <f t="shared" si="11"/>
        <v>499</v>
      </c>
      <c r="D54" s="16">
        <f>SUM(C54/C$8*100)</f>
        <v>0.11688399907242358</v>
      </c>
      <c r="E54" s="15">
        <v>341</v>
      </c>
      <c r="F54" s="15">
        <v>158</v>
      </c>
      <c r="G54" s="15">
        <v>269</v>
      </c>
      <c r="H54" s="15">
        <v>79</v>
      </c>
      <c r="I54" s="15">
        <v>150</v>
      </c>
      <c r="J54" s="15">
        <v>1</v>
      </c>
      <c r="K54" s="29"/>
    </row>
    <row r="55" spans="1:11" ht="20.100000000000001" customHeight="1" x14ac:dyDescent="0.2">
      <c r="B55" s="5" t="s">
        <v>69</v>
      </c>
      <c r="C55" s="14"/>
      <c r="D55" s="16"/>
      <c r="E55" s="15"/>
      <c r="F55" s="15"/>
      <c r="G55" s="15"/>
      <c r="H55" s="15"/>
      <c r="I55" s="15"/>
      <c r="J55" s="15"/>
      <c r="K55" s="29"/>
    </row>
    <row r="56" spans="1:11" ht="14.25" customHeight="1" x14ac:dyDescent="0.2">
      <c r="B56" s="5" t="s">
        <v>68</v>
      </c>
      <c r="C56" s="14">
        <f>SUM(E56,F56)</f>
        <v>1489</v>
      </c>
      <c r="D56" s="16">
        <f>SUM(C56/C$8*100)</f>
        <v>0.34877810544857457</v>
      </c>
      <c r="E56" s="15">
        <v>671</v>
      </c>
      <c r="F56" s="15">
        <v>818</v>
      </c>
      <c r="G56" s="15">
        <v>1121</v>
      </c>
      <c r="H56" s="15">
        <v>58</v>
      </c>
      <c r="I56" s="15">
        <v>303</v>
      </c>
      <c r="J56" s="15">
        <v>7</v>
      </c>
      <c r="K56" s="29"/>
    </row>
    <row r="57" spans="1:11" ht="20.100000000000001" customHeight="1" x14ac:dyDescent="0.2">
      <c r="B57" s="5" t="s">
        <v>50</v>
      </c>
      <c r="C57" s="14">
        <f t="shared" si="11"/>
        <v>1587</v>
      </c>
      <c r="D57" s="16">
        <f t="shared" si="12"/>
        <v>0.37173327961510266</v>
      </c>
      <c r="E57" s="15">
        <v>947</v>
      </c>
      <c r="F57" s="15">
        <v>640</v>
      </c>
      <c r="G57" s="15">
        <v>190</v>
      </c>
      <c r="H57" s="15">
        <v>554</v>
      </c>
      <c r="I57" s="15">
        <v>843</v>
      </c>
      <c r="J57" s="15" t="s">
        <v>67</v>
      </c>
      <c r="K57" s="29"/>
    </row>
    <row r="58" spans="1:11" ht="20.100000000000001" customHeight="1" x14ac:dyDescent="0.2">
      <c r="B58" s="5" t="s">
        <v>61</v>
      </c>
      <c r="C58" s="23"/>
      <c r="D58" s="23"/>
      <c r="E58" s="23"/>
      <c r="F58" s="23"/>
      <c r="G58" s="23"/>
      <c r="H58" s="23"/>
      <c r="I58" s="23"/>
      <c r="K58" s="29"/>
    </row>
    <row r="59" spans="1:11" ht="20.100000000000001" customHeight="1" x14ac:dyDescent="0.2">
      <c r="B59" s="5" t="s">
        <v>62</v>
      </c>
      <c r="C59" s="14">
        <f>SUM(E59,F59)</f>
        <v>1208</v>
      </c>
      <c r="D59" s="16">
        <f>SUM(C59/C$8*100)</f>
        <v>0.28295765707312159</v>
      </c>
      <c r="E59" s="15">
        <v>494</v>
      </c>
      <c r="F59" s="15">
        <v>714</v>
      </c>
      <c r="G59" s="15">
        <v>27</v>
      </c>
      <c r="H59" s="15">
        <v>393</v>
      </c>
      <c r="I59" s="15">
        <v>788</v>
      </c>
      <c r="J59" s="15" t="s">
        <v>67</v>
      </c>
      <c r="K59" s="29"/>
    </row>
    <row r="60" spans="1:11" ht="20.100000000000001" customHeight="1" x14ac:dyDescent="0.2">
      <c r="B60" s="5" t="s">
        <v>39</v>
      </c>
      <c r="C60" s="14">
        <f t="shared" si="11"/>
        <v>1840</v>
      </c>
      <c r="D60" s="16">
        <f t="shared" si="12"/>
        <v>0.43099510680011899</v>
      </c>
      <c r="E60" s="15">
        <v>591</v>
      </c>
      <c r="F60" s="15">
        <v>1249</v>
      </c>
      <c r="G60" s="15">
        <v>529</v>
      </c>
      <c r="H60" s="15">
        <v>425</v>
      </c>
      <c r="I60" s="15">
        <v>884</v>
      </c>
      <c r="J60" s="15">
        <v>2</v>
      </c>
      <c r="K60" s="29"/>
    </row>
    <row r="61" spans="1:11" ht="20.100000000000001" customHeight="1" x14ac:dyDescent="0.2">
      <c r="B61" s="5" t="s">
        <v>40</v>
      </c>
      <c r="C61" s="14">
        <f t="shared" si="11"/>
        <v>1545</v>
      </c>
      <c r="D61" s="16">
        <f t="shared" si="12"/>
        <v>0.36189534782944771</v>
      </c>
      <c r="E61" s="15">
        <v>510</v>
      </c>
      <c r="F61" s="15">
        <v>1035</v>
      </c>
      <c r="G61" s="15">
        <v>520</v>
      </c>
      <c r="H61" s="15">
        <v>245</v>
      </c>
      <c r="I61" s="15">
        <v>760</v>
      </c>
      <c r="J61" s="15">
        <v>20</v>
      </c>
      <c r="K61" s="29"/>
    </row>
    <row r="62" spans="1:11" ht="20.100000000000001" customHeight="1" x14ac:dyDescent="0.2">
      <c r="B62" s="5" t="s">
        <v>41</v>
      </c>
      <c r="C62" s="14">
        <f t="shared" si="11"/>
        <v>1231</v>
      </c>
      <c r="D62" s="16">
        <f t="shared" si="12"/>
        <v>0.28834509590812307</v>
      </c>
      <c r="E62" s="15">
        <v>443</v>
      </c>
      <c r="F62" s="15">
        <v>788</v>
      </c>
      <c r="G62" s="15">
        <v>494</v>
      </c>
      <c r="H62" s="15">
        <v>302</v>
      </c>
      <c r="I62" s="15">
        <v>430</v>
      </c>
      <c r="J62" s="15">
        <v>5</v>
      </c>
      <c r="K62" s="29"/>
    </row>
    <row r="63" spans="1:11" ht="12.2" customHeight="1" x14ac:dyDescent="0.2">
      <c r="A63" s="20"/>
      <c r="B63" s="3"/>
      <c r="C63" s="7"/>
      <c r="D63" s="8"/>
      <c r="E63" s="7"/>
      <c r="F63" s="7"/>
      <c r="G63" s="9"/>
      <c r="H63" s="10"/>
      <c r="I63" s="10"/>
      <c r="J63" s="11"/>
    </row>
    <row r="64" spans="1:11" ht="12.2" customHeight="1" x14ac:dyDescent="0.2">
      <c r="B64" s="1"/>
      <c r="C64" s="13"/>
      <c r="D64" s="13"/>
      <c r="E64" s="13"/>
      <c r="F64" s="13"/>
      <c r="G64" s="13"/>
    </row>
    <row r="65" spans="1:10" ht="15.95" customHeight="1" x14ac:dyDescent="0.2">
      <c r="A65" s="34" t="s">
        <v>64</v>
      </c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15.95" customHeight="1" x14ac:dyDescent="0.2">
      <c r="A66" s="34" t="s">
        <v>60</v>
      </c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15.95" customHeight="1" x14ac:dyDescent="0.2">
      <c r="A67" s="4" t="s">
        <v>65</v>
      </c>
      <c r="B67" s="4"/>
      <c r="C67" s="4"/>
      <c r="D67" s="4"/>
      <c r="E67" s="4"/>
      <c r="F67" s="4"/>
      <c r="G67" s="4"/>
      <c r="H67" s="4"/>
      <c r="I67" s="4"/>
      <c r="J67" s="4"/>
    </row>
    <row r="68" spans="1:10" ht="15.95" customHeight="1" x14ac:dyDescent="0.2">
      <c r="A68" s="30" t="s">
        <v>43</v>
      </c>
      <c r="B68" s="30"/>
      <c r="C68" s="30"/>
      <c r="D68" s="30"/>
      <c r="E68" s="30"/>
      <c r="F68" s="30"/>
      <c r="G68" s="30"/>
      <c r="H68" s="30"/>
      <c r="I68" s="30"/>
      <c r="J68" s="30"/>
    </row>
    <row r="69" spans="1:10" ht="15.95" customHeight="1" x14ac:dyDescent="0.2">
      <c r="A69" s="24" t="s">
        <v>73</v>
      </c>
      <c r="B69" s="24"/>
      <c r="C69" s="24"/>
      <c r="D69" s="24"/>
      <c r="E69" s="24"/>
      <c r="F69" s="24"/>
      <c r="G69" s="24"/>
      <c r="H69" s="24"/>
      <c r="I69" s="24"/>
      <c r="J69" s="24"/>
    </row>
  </sheetData>
  <mergeCells count="13">
    <mergeCell ref="A1:J1"/>
    <mergeCell ref="A2:J2"/>
    <mergeCell ref="A4:B6"/>
    <mergeCell ref="C4:J4"/>
    <mergeCell ref="C5:C6"/>
    <mergeCell ref="D5:D6"/>
    <mergeCell ref="A68:J68"/>
    <mergeCell ref="E5:F5"/>
    <mergeCell ref="G5:J5"/>
    <mergeCell ref="A65:J65"/>
    <mergeCell ref="A66:J66"/>
    <mergeCell ref="A8:B8"/>
    <mergeCell ref="A41:B41"/>
  </mergeCells>
  <printOptions horizontalCentered="1"/>
  <pageMargins left="0.70866141732283472" right="0.70866141732283472" top="0.98425196850393704" bottom="0.98425196850393704" header="0" footer="0"/>
  <pageSetup scale="81" orientation="portrait" r:id="rId1"/>
  <ignoredErrors>
    <ignoredError sqref="C34:D34 C47:D47 C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42</vt:lpstr>
      <vt:lpstr>'Cuadro 42'!Títulos_a_imprimir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2026-07-22T16:06:32Z</cp:lastPrinted>
  <dcterms:created xsi:type="dcterms:W3CDTF">2015-03-19T13:34:50Z</dcterms:created>
  <dcterms:modified xsi:type="dcterms:W3CDTF">2026-08-17T20:16:33Z</dcterms:modified>
</cp:coreProperties>
</file>