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45" sheetId="1" r:id="rId1"/>
  </sheets>
  <externalReferences>
    <externalReference r:id="rId2"/>
  </externalReferences>
  <definedNames>
    <definedName name="_xlnm._FilterDatabase" localSheetId="0" hidden="1">'45'!$A$4:$O$6</definedName>
    <definedName name="_xlnm.Print_Area" localSheetId="0">'45'!$A$1:$AA$63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AA15" i="1"/>
  <c r="Q15" i="1"/>
  <c r="AA14" i="1"/>
  <c r="Y14" i="1"/>
  <c r="W14" i="1"/>
  <c r="W9" i="1" s="1"/>
  <c r="V14" i="1"/>
  <c r="Q14" i="1"/>
  <c r="O14" i="1"/>
  <c r="AA13" i="1"/>
  <c r="Q13" i="1"/>
  <c r="O13" i="1"/>
  <c r="AA12" i="1"/>
  <c r="Q12" i="1"/>
  <c r="O12" i="1"/>
  <c r="AA11" i="1"/>
  <c r="Q11" i="1"/>
  <c r="O11" i="1"/>
  <c r="AA10" i="1"/>
  <c r="Q10" i="1"/>
  <c r="O10" i="1"/>
  <c r="AA9" i="1"/>
  <c r="AA8" i="1" s="1"/>
  <c r="Y9" i="1"/>
  <c r="X9" i="1"/>
  <c r="V9" i="1"/>
  <c r="Q9" i="1"/>
  <c r="O9" i="1"/>
  <c r="Z8" i="1"/>
  <c r="Y8" i="1"/>
  <c r="X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V7" i="1"/>
  <c r="W8" i="1" l="1"/>
  <c r="W7" i="1"/>
</calcChain>
</file>

<file path=xl/sharedStrings.xml><?xml version="1.0" encoding="utf-8"?>
<sst xmlns="http://schemas.openxmlformats.org/spreadsheetml/2006/main" count="55" uniqueCount="20">
  <si>
    <t xml:space="preserve">Cuadro 45.  ZARPES OTORGADOS A LAS EMBARCACIONES EN 
LA REPÚBLICA, SEGÚN TIPO DE LICENCIA: AÑOS 2014-18 </t>
  </si>
  <si>
    <t>Tipo de licencia</t>
  </si>
  <si>
    <t>Zarpes otorgados a las embarcaciones</t>
  </si>
  <si>
    <t>2018 (P)</t>
  </si>
  <si>
    <t xml:space="preserve"> Zarpes</t>
  </si>
  <si>
    <t>Valor                 (en balboas)</t>
  </si>
  <si>
    <t xml:space="preserve">               TOTAL</t>
  </si>
  <si>
    <t>Atuneros</t>
  </si>
  <si>
    <t>Bolicheros</t>
  </si>
  <si>
    <t>Camaroneros</t>
  </si>
  <si>
    <t>Pelágicos costeros</t>
  </si>
  <si>
    <t>Dorado</t>
  </si>
  <si>
    <t>Pargo, mero, tiburón</t>
  </si>
  <si>
    <t>Doncella y Pajarita</t>
  </si>
  <si>
    <t>-</t>
  </si>
  <si>
    <t>Trasbordo de medusa</t>
  </si>
  <si>
    <t>-    Cantidad nula o cero.</t>
  </si>
  <si>
    <t>(P) Cifras preliminares.</t>
  </si>
  <si>
    <t>Fuente: Autoridad de los Recursos Acuáticos de Panamá (ARAP).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</si>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</sst>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1" fillId="3" borderId="4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/>
    <xf numFmtId="0" fontId="2" fillId="0" borderId="13" xfId="0" applyFont="1" applyFill="1" applyBorder="1"/>
    <xf numFmtId="0" fontId="2" fillId="0" borderId="13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0" xfId="0" applyFont="1" applyBorder="1"/>
    <xf numFmtId="3" fontId="1" fillId="0" borderId="11" xfId="0" applyNumberFormat="1" applyFont="1" applyBorder="1"/>
    <xf numFmtId="3" fontId="1" fillId="0" borderId="10" xfId="0" applyNumberFormat="1" applyFont="1" applyBorder="1"/>
    <xf numFmtId="0" fontId="0" fillId="0" borderId="13" xfId="0" applyBorder="1"/>
    <xf numFmtId="3" fontId="1" fillId="0" borderId="0" xfId="0" applyNumberFormat="1" applyFont="1" applyBorder="1"/>
    <xf numFmtId="0" fontId="1" fillId="0" borderId="5" xfId="0" applyFont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1" xfId="0" applyNumberFormat="1" applyFont="1" applyFill="1" applyBorder="1"/>
    <xf numFmtId="3" fontId="2" fillId="0" borderId="10" xfId="0" applyNumberFormat="1" applyFont="1" applyFill="1" applyBorder="1"/>
    <xf numFmtId="3" fontId="2" fillId="4" borderId="5" xfId="0" applyNumberFormat="1" applyFont="1" applyFill="1" applyBorder="1"/>
    <xf numFmtId="3" fontId="2" fillId="4" borderId="0" xfId="0" applyNumberFormat="1" applyFont="1" applyFill="1" applyBorder="1"/>
    <xf numFmtId="0" fontId="0" fillId="0" borderId="11" xfId="0" applyBorder="1"/>
    <xf numFmtId="0" fontId="1" fillId="0" borderId="11" xfId="0" applyFont="1" applyBorder="1"/>
    <xf numFmtId="0" fontId="1" fillId="0" borderId="10" xfId="0" applyFont="1" applyBorder="1"/>
    <xf numFmtId="0" fontId="1" fillId="0" borderId="0" xfId="0" applyFont="1" applyFill="1" applyBorder="1"/>
    <xf numFmtId="0" fontId="0" fillId="0" borderId="11" xfId="0" applyFill="1" applyBorder="1"/>
    <xf numFmtId="3" fontId="0" fillId="0" borderId="11" xfId="0" applyNumberFormat="1" applyFill="1" applyBorder="1"/>
    <xf numFmtId="0" fontId="1" fillId="0" borderId="0" xfId="0" applyFont="1" applyBorder="1"/>
    <xf numFmtId="0" fontId="0" fillId="0" borderId="10" xfId="0" applyBorder="1"/>
    <xf numFmtId="0" fontId="2" fillId="0" borderId="0" xfId="0" applyFont="1" applyFill="1" applyBorder="1"/>
    <xf numFmtId="0" fontId="2" fillId="0" borderId="11" xfId="0" applyFont="1" applyFill="1" applyBorder="1"/>
    <xf numFmtId="0" fontId="2" fillId="0" borderId="10" xfId="0" applyFont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3" fontId="2" fillId="0" borderId="0" xfId="0" applyNumberFormat="1" applyFont="1" applyBorder="1"/>
    <xf numFmtId="3" fontId="2" fillId="4" borderId="0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3" fontId="1" fillId="0" borderId="0" xfId="0" applyNumberFormat="1" applyFont="1" applyFill="1" applyBorder="1"/>
    <xf numFmtId="0" fontId="2" fillId="0" borderId="11" xfId="0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2" fillId="0" borderId="7" xfId="0" applyFont="1" applyBorder="1"/>
    <xf numFmtId="3" fontId="2" fillId="0" borderId="14" xfId="0" applyNumberFormat="1" applyFont="1" applyFill="1" applyBorder="1"/>
    <xf numFmtId="0" fontId="2" fillId="0" borderId="8" xfId="0" applyFont="1" applyBorder="1"/>
    <xf numFmtId="0" fontId="2" fillId="0" borderId="14" xfId="0" applyFont="1" applyBorder="1"/>
    <xf numFmtId="0" fontId="2" fillId="0" borderId="14" xfId="0" applyFont="1" applyFill="1" applyBorder="1"/>
    <xf numFmtId="0" fontId="2" fillId="0" borderId="1" xfId="0" applyFont="1" applyBorder="1"/>
    <xf numFmtId="0" fontId="0" fillId="0" borderId="14" xfId="0" applyBorder="1"/>
    <xf numFmtId="3" fontId="2" fillId="0" borderId="0" xfId="0" applyNumberFormat="1" applyFont="1" applyFill="1" applyBorder="1"/>
    <xf numFmtId="49" fontId="2" fillId="0" borderId="0" xfId="0" applyNumberFormat="1" applyFont="1" applyBorder="1"/>
    <xf numFmtId="49" fontId="0" fillId="0" borderId="0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660400</xdr:colOff>
      <xdr:row>26</xdr:row>
      <xdr:rowOff>38100</xdr:rowOff>
    </xdr:from>
    <xdr:to>
      <xdr:col>25</xdr:col>
      <xdr:colOff>545186</xdr:colOff>
      <xdr:row>57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5321300"/>
          <a:ext cx="7314286" cy="50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X%20FLOTA%20PESQUERA.%20(43-4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43"/>
      <sheetName val="44"/>
      <sheetName val="45"/>
      <sheetName val="46"/>
      <sheetName val="47"/>
      <sheetName val="Contactos"/>
    </sheetNames>
    <sheetDataSet>
      <sheetData sheetId="0">
        <row r="91">
          <cell r="J91">
            <v>2014</v>
          </cell>
          <cell r="K91">
            <v>2015</v>
          </cell>
          <cell r="L91">
            <v>2016</v>
          </cell>
          <cell r="M91">
            <v>2017</v>
          </cell>
          <cell r="N91" t="str">
            <v>2018 (P)</v>
          </cell>
        </row>
        <row r="92">
          <cell r="A92" t="str">
            <v>Atuneros</v>
          </cell>
          <cell r="J92">
            <v>4</v>
          </cell>
          <cell r="K92">
            <v>27</v>
          </cell>
          <cell r="L92">
            <v>72</v>
          </cell>
          <cell r="M92">
            <v>87</v>
          </cell>
          <cell r="N92">
            <v>44</v>
          </cell>
        </row>
        <row r="93">
          <cell r="A93" t="str">
            <v>Bolicheros</v>
          </cell>
          <cell r="J93">
            <v>128</v>
          </cell>
          <cell r="K93">
            <v>70</v>
          </cell>
          <cell r="L93">
            <v>104</v>
          </cell>
          <cell r="M93">
            <v>169</v>
          </cell>
          <cell r="N93">
            <v>150</v>
          </cell>
        </row>
        <row r="94">
          <cell r="A94" t="str">
            <v>Camaroneros</v>
          </cell>
          <cell r="J94">
            <v>816</v>
          </cell>
          <cell r="K94">
            <v>945</v>
          </cell>
          <cell r="L94">
            <v>886</v>
          </cell>
          <cell r="M94">
            <v>537</v>
          </cell>
          <cell r="N94">
            <v>919</v>
          </cell>
        </row>
        <row r="95">
          <cell r="A95" t="str">
            <v>Pelágicos costeros</v>
          </cell>
          <cell r="J95">
            <v>60</v>
          </cell>
          <cell r="K95">
            <v>179</v>
          </cell>
          <cell r="L95">
            <v>98</v>
          </cell>
          <cell r="M95">
            <v>20</v>
          </cell>
          <cell r="N95">
            <v>21</v>
          </cell>
        </row>
        <row r="96">
          <cell r="A96" t="str">
            <v>Dorado</v>
          </cell>
          <cell r="J96">
            <v>59</v>
          </cell>
          <cell r="K96">
            <v>47</v>
          </cell>
          <cell r="L96">
            <v>34</v>
          </cell>
          <cell r="M96">
            <v>30</v>
          </cell>
          <cell r="N96">
            <v>37</v>
          </cell>
        </row>
        <row r="97">
          <cell r="A97" t="str">
            <v>Pargo, mero, tiburón</v>
          </cell>
          <cell r="J97">
            <v>5</v>
          </cell>
          <cell r="K97">
            <v>8</v>
          </cell>
          <cell r="L97">
            <v>11</v>
          </cell>
          <cell r="M97">
            <v>29</v>
          </cell>
          <cell r="N97">
            <v>2</v>
          </cell>
        </row>
        <row r="98">
          <cell r="A98" t="str">
            <v>Doncella y Pajarita</v>
          </cell>
          <cell r="K98">
            <v>36</v>
          </cell>
          <cell r="L98">
            <v>66</v>
          </cell>
          <cell r="M98">
            <v>104</v>
          </cell>
          <cell r="N98">
            <v>120</v>
          </cell>
        </row>
        <row r="99">
          <cell r="J99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AR85"/>
  <sheetViews>
    <sheetView showGridLines="0" showRowColHeaders="0" tabSelected="1" showRuler="0" showWhiteSpace="0" zoomScale="75" zoomScaleNormal="75" zoomScaleSheetLayoutView="100" workbookViewId="0">
      <selection activeCell="AC47" sqref="AC47"/>
    </sheetView>
  </sheetViews>
  <sheetFormatPr baseColWidth="10" defaultRowHeight="12.75" x14ac:dyDescent="0.2"/>
  <cols>
    <col min="1" max="1" width="20.140625" customWidth="1"/>
    <col min="2" max="2" width="9.85546875" hidden="1" customWidth="1"/>
    <col min="3" max="3" width="11.5703125" hidden="1" customWidth="1"/>
    <col min="4" max="4" width="9.85546875" hidden="1" customWidth="1"/>
    <col min="5" max="5" width="11.7109375" hidden="1" customWidth="1"/>
    <col min="6" max="6" width="9.85546875" hidden="1" customWidth="1"/>
    <col min="7" max="7" width="11.7109375" hidden="1" customWidth="1"/>
    <col min="8" max="8" width="9.85546875" hidden="1" customWidth="1"/>
    <col min="9" max="9" width="11.7109375" hidden="1" customWidth="1"/>
    <col min="10" max="10" width="9.85546875" hidden="1" customWidth="1"/>
    <col min="11" max="11" width="11.7109375" hidden="1" customWidth="1"/>
    <col min="12" max="12" width="9.85546875" hidden="1" customWidth="1"/>
    <col min="13" max="13" width="11.42578125" hidden="1" customWidth="1"/>
    <col min="14" max="14" width="11.42578125" style="39" customWidth="1"/>
    <col min="15" max="15" width="11.42578125" customWidth="1"/>
    <col min="20" max="20" width="11.42578125" style="39" customWidth="1"/>
    <col min="21" max="21" width="11.28515625" customWidth="1"/>
    <col min="22" max="25" width="0" hidden="1" customWidth="1"/>
  </cols>
  <sheetData>
    <row r="1" spans="1:44" ht="12.9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4" ht="25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2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Z3" s="4"/>
      <c r="AA3" s="4"/>
    </row>
    <row r="4" spans="1:44" ht="12.95" customHeight="1" x14ac:dyDescent="0.2">
      <c r="A4" s="5" t="s">
        <v>1</v>
      </c>
      <c r="B4" s="6"/>
      <c r="C4" s="7"/>
      <c r="D4" s="7"/>
      <c r="E4" s="7"/>
      <c r="F4" s="7"/>
      <c r="G4" s="7"/>
      <c r="H4" s="8" t="s">
        <v>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44" ht="25.5" customHeight="1" x14ac:dyDescent="0.2">
      <c r="A5" s="9"/>
      <c r="B5" s="10">
        <v>2006</v>
      </c>
      <c r="C5" s="11"/>
      <c r="D5" s="10">
        <v>2007</v>
      </c>
      <c r="E5" s="11"/>
      <c r="F5" s="12">
        <v>2008</v>
      </c>
      <c r="G5" s="13"/>
      <c r="H5" s="10">
        <v>2010</v>
      </c>
      <c r="I5" s="14"/>
      <c r="J5" s="10">
        <v>2011</v>
      </c>
      <c r="K5" s="14"/>
      <c r="L5" s="10">
        <v>2012</v>
      </c>
      <c r="M5" s="14"/>
      <c r="N5" s="10">
        <v>2014</v>
      </c>
      <c r="O5" s="14"/>
      <c r="P5" s="10">
        <v>2015</v>
      </c>
      <c r="Q5" s="14"/>
      <c r="R5" s="10">
        <v>2016</v>
      </c>
      <c r="S5" s="15"/>
      <c r="T5" s="10">
        <v>2017</v>
      </c>
      <c r="U5" s="15"/>
      <c r="Z5" s="10" t="s">
        <v>3</v>
      </c>
      <c r="AA5" s="15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48" customHeight="1" x14ac:dyDescent="0.2">
      <c r="A6" s="16"/>
      <c r="B6" s="17" t="s">
        <v>4</v>
      </c>
      <c r="C6" s="18" t="s">
        <v>5</v>
      </c>
      <c r="D6" s="17" t="s">
        <v>4</v>
      </c>
      <c r="E6" s="18" t="s">
        <v>5</v>
      </c>
      <c r="F6" s="17" t="s">
        <v>4</v>
      </c>
      <c r="G6" s="18" t="s">
        <v>5</v>
      </c>
      <c r="H6" s="17" t="s">
        <v>4</v>
      </c>
      <c r="I6" s="18" t="s">
        <v>5</v>
      </c>
      <c r="J6" s="17" t="s">
        <v>4</v>
      </c>
      <c r="K6" s="18" t="s">
        <v>5</v>
      </c>
      <c r="L6" s="17" t="s">
        <v>4</v>
      </c>
      <c r="M6" s="18" t="s">
        <v>5</v>
      </c>
      <c r="N6" s="17" t="s">
        <v>4</v>
      </c>
      <c r="O6" s="19" t="s">
        <v>5</v>
      </c>
      <c r="P6" s="17" t="s">
        <v>4</v>
      </c>
      <c r="Q6" s="19" t="s">
        <v>5</v>
      </c>
      <c r="R6" s="19" t="s">
        <v>4</v>
      </c>
      <c r="S6" s="18" t="s">
        <v>5</v>
      </c>
      <c r="T6" s="20" t="s">
        <v>4</v>
      </c>
      <c r="U6" s="18" t="s">
        <v>5</v>
      </c>
      <c r="Z6" s="20" t="s">
        <v>4</v>
      </c>
      <c r="AA6" s="18" t="s">
        <v>5</v>
      </c>
    </row>
    <row r="7" spans="1:44" ht="15" customHeight="1" x14ac:dyDescent="0.2">
      <c r="A7" s="21"/>
      <c r="B7" s="22"/>
      <c r="C7" s="23"/>
      <c r="D7" s="22"/>
      <c r="E7" s="23"/>
      <c r="F7" s="22"/>
      <c r="G7" s="23"/>
      <c r="H7" s="24"/>
      <c r="I7" s="25"/>
      <c r="J7" s="26"/>
      <c r="K7" s="26"/>
      <c r="L7" s="24"/>
      <c r="M7" s="25"/>
      <c r="N7" s="27"/>
      <c r="O7" s="24"/>
      <c r="P7" s="24"/>
      <c r="Q7" s="28"/>
      <c r="R7" s="29"/>
      <c r="S7" s="30"/>
      <c r="T7" s="23"/>
      <c r="U7" s="27"/>
      <c r="V7" s="31">
        <f>SUM(V9+V16)</f>
        <v>9273</v>
      </c>
      <c r="W7" s="31">
        <f>SUM(W9+W16)</f>
        <v>9519</v>
      </c>
      <c r="X7" s="32">
        <f>SUM(X9+X16)</f>
        <v>9725</v>
      </c>
      <c r="Y7" s="31">
        <f>SUM(Y9+Y16)</f>
        <v>11367</v>
      </c>
      <c r="Z7" s="33"/>
      <c r="AA7" s="33"/>
      <c r="AB7" s="34"/>
      <c r="AC7" s="34"/>
      <c r="AD7" s="34"/>
      <c r="AE7" s="34"/>
      <c r="AF7" s="34"/>
    </row>
    <row r="8" spans="1:44" ht="15" customHeight="1" x14ac:dyDescent="0.2">
      <c r="A8" s="35" t="s">
        <v>6</v>
      </c>
      <c r="B8" s="36">
        <f t="shared" ref="B8:M8" si="0">SUM(B9:B15)</f>
        <v>1949</v>
      </c>
      <c r="C8" s="36">
        <f t="shared" si="0"/>
        <v>51292</v>
      </c>
      <c r="D8" s="36">
        <f t="shared" si="0"/>
        <v>1804</v>
      </c>
      <c r="E8" s="36">
        <f t="shared" si="0"/>
        <v>37720</v>
      </c>
      <c r="F8" s="36">
        <f t="shared" si="0"/>
        <v>1959</v>
      </c>
      <c r="G8" s="36">
        <f t="shared" si="0"/>
        <v>40720</v>
      </c>
      <c r="H8" s="36">
        <f t="shared" si="0"/>
        <v>2036</v>
      </c>
      <c r="I8" s="36">
        <f t="shared" si="0"/>
        <v>42580</v>
      </c>
      <c r="J8" s="37">
        <f t="shared" si="0"/>
        <v>704</v>
      </c>
      <c r="K8" s="36">
        <f t="shared" si="0"/>
        <v>12372</v>
      </c>
      <c r="L8" s="36">
        <f t="shared" si="0"/>
        <v>1147</v>
      </c>
      <c r="M8" s="36">
        <f t="shared" si="0"/>
        <v>22940</v>
      </c>
      <c r="N8" s="31">
        <f>SUM(N9:N16)</f>
        <v>1074</v>
      </c>
      <c r="O8" s="31">
        <f>SUM(O9:O16)</f>
        <v>21480</v>
      </c>
      <c r="P8" s="31">
        <f t="shared" ref="P8:AA8" si="1">SUM(P9:P16)</f>
        <v>1312</v>
      </c>
      <c r="Q8" s="31">
        <f t="shared" si="1"/>
        <v>27640</v>
      </c>
      <c r="R8" s="31">
        <f t="shared" si="1"/>
        <v>1271</v>
      </c>
      <c r="S8" s="31">
        <f t="shared" si="1"/>
        <v>27500</v>
      </c>
      <c r="T8" s="31">
        <f t="shared" si="1"/>
        <v>976</v>
      </c>
      <c r="U8" s="31">
        <f t="shared" si="1"/>
        <v>22600</v>
      </c>
      <c r="V8" s="31">
        <f t="shared" si="1"/>
        <v>9939</v>
      </c>
      <c r="W8" s="31">
        <f t="shared" si="1"/>
        <v>10160</v>
      </c>
      <c r="X8" s="31">
        <f t="shared" si="1"/>
        <v>10152</v>
      </c>
      <c r="Y8" s="31">
        <f t="shared" si="1"/>
        <v>11783</v>
      </c>
      <c r="Z8" s="31">
        <f t="shared" si="1"/>
        <v>1293</v>
      </c>
      <c r="AA8" s="31">
        <f t="shared" si="1"/>
        <v>28860</v>
      </c>
      <c r="AB8" s="38"/>
      <c r="AC8" s="39"/>
      <c r="AD8" s="39"/>
      <c r="AE8" s="39"/>
      <c r="AF8" s="39"/>
    </row>
    <row r="9" spans="1:44" ht="15" customHeight="1" x14ac:dyDescent="0.2">
      <c r="A9" s="28" t="s">
        <v>7</v>
      </c>
      <c r="B9" s="40">
        <v>24</v>
      </c>
      <c r="C9" s="41">
        <v>2856</v>
      </c>
      <c r="D9" s="40">
        <v>86</v>
      </c>
      <c r="E9" s="41">
        <v>1720</v>
      </c>
      <c r="F9" s="40">
        <v>85</v>
      </c>
      <c r="G9" s="41">
        <v>1700</v>
      </c>
      <c r="H9" s="22">
        <v>123</v>
      </c>
      <c r="I9" s="42">
        <v>2460</v>
      </c>
      <c r="J9" s="43">
        <v>4</v>
      </c>
      <c r="K9" s="42">
        <v>32</v>
      </c>
      <c r="L9" s="42">
        <v>137</v>
      </c>
      <c r="M9" s="42">
        <v>2740</v>
      </c>
      <c r="N9" s="22">
        <v>4</v>
      </c>
      <c r="O9" s="44">
        <f t="shared" ref="O9:O14" si="2">(N9*20)</f>
        <v>80</v>
      </c>
      <c r="P9" s="28">
        <v>27</v>
      </c>
      <c r="Q9" s="45">
        <f>P9*20</f>
        <v>540</v>
      </c>
      <c r="R9" s="23">
        <v>72</v>
      </c>
      <c r="S9" s="41">
        <v>1440</v>
      </c>
      <c r="T9" s="46">
        <v>87</v>
      </c>
      <c r="U9" s="41">
        <v>1440</v>
      </c>
      <c r="V9" s="47">
        <f>SUM(V11:V14)</f>
        <v>666</v>
      </c>
      <c r="W9" s="48">
        <f>SUM(W11:W14)</f>
        <v>641</v>
      </c>
      <c r="X9" s="48">
        <f>SUM(X11:X14)</f>
        <v>427</v>
      </c>
      <c r="Y9" s="49">
        <f>SUM(Y11:Y14)</f>
        <v>416</v>
      </c>
      <c r="Z9" s="50">
        <v>44</v>
      </c>
      <c r="AA9" s="51">
        <f>+Z9*20</f>
        <v>880</v>
      </c>
      <c r="AB9" s="52"/>
      <c r="AC9" s="52"/>
      <c r="AD9" s="52"/>
      <c r="AE9" s="49"/>
      <c r="AF9" s="49"/>
    </row>
    <row r="10" spans="1:44" ht="15" customHeight="1" x14ac:dyDescent="0.2">
      <c r="A10" s="28" t="s">
        <v>8</v>
      </c>
      <c r="B10" s="40">
        <v>113</v>
      </c>
      <c r="C10" s="41">
        <v>4956</v>
      </c>
      <c r="D10" s="40">
        <v>82</v>
      </c>
      <c r="E10" s="41">
        <v>3280</v>
      </c>
      <c r="F10" s="40">
        <v>77</v>
      </c>
      <c r="G10" s="41">
        <v>3080</v>
      </c>
      <c r="H10" s="22">
        <v>93</v>
      </c>
      <c r="I10" s="42">
        <v>3720</v>
      </c>
      <c r="J10" s="43">
        <v>45</v>
      </c>
      <c r="K10" s="42">
        <v>1800</v>
      </c>
      <c r="L10" s="42">
        <v>102</v>
      </c>
      <c r="M10" s="42">
        <v>2040</v>
      </c>
      <c r="N10" s="22">
        <v>128</v>
      </c>
      <c r="O10" s="44">
        <f t="shared" si="2"/>
        <v>2560</v>
      </c>
      <c r="P10" s="28">
        <v>70</v>
      </c>
      <c r="Q10" s="45">
        <f>P10*40</f>
        <v>2800</v>
      </c>
      <c r="R10" s="23">
        <v>104</v>
      </c>
      <c r="S10" s="41">
        <v>4160</v>
      </c>
      <c r="T10" s="46">
        <v>169</v>
      </c>
      <c r="U10" s="41">
        <v>6760</v>
      </c>
      <c r="V10" s="46"/>
      <c r="W10" s="53"/>
      <c r="X10" s="53"/>
      <c r="Y10" s="39"/>
      <c r="Z10" s="50">
        <v>150</v>
      </c>
      <c r="AA10" s="51">
        <f>+Z10*40</f>
        <v>6000</v>
      </c>
      <c r="AB10" s="39"/>
      <c r="AC10" s="39"/>
      <c r="AD10" s="39"/>
      <c r="AE10" s="39"/>
      <c r="AF10" s="39"/>
    </row>
    <row r="11" spans="1:44" ht="15" customHeight="1" x14ac:dyDescent="0.2">
      <c r="A11" s="28" t="s">
        <v>9</v>
      </c>
      <c r="B11" s="40">
        <v>918</v>
      </c>
      <c r="C11" s="41">
        <v>22008</v>
      </c>
      <c r="D11" s="40">
        <v>676</v>
      </c>
      <c r="E11" s="41">
        <v>13520</v>
      </c>
      <c r="F11" s="40">
        <v>752</v>
      </c>
      <c r="G11" s="41">
        <v>15040</v>
      </c>
      <c r="H11" s="22">
        <v>919</v>
      </c>
      <c r="I11" s="42">
        <v>18380</v>
      </c>
      <c r="J11" s="43">
        <v>453</v>
      </c>
      <c r="K11" s="42">
        <v>7580</v>
      </c>
      <c r="L11" s="42">
        <v>567</v>
      </c>
      <c r="M11" s="42">
        <v>11340</v>
      </c>
      <c r="N11" s="22">
        <v>816</v>
      </c>
      <c r="O11" s="44">
        <f t="shared" si="2"/>
        <v>16320</v>
      </c>
      <c r="P11" s="28">
        <v>945</v>
      </c>
      <c r="Q11" s="45">
        <f>P11*20</f>
        <v>18900</v>
      </c>
      <c r="R11" s="23">
        <v>886</v>
      </c>
      <c r="S11" s="41">
        <v>17720</v>
      </c>
      <c r="T11" s="46">
        <v>537</v>
      </c>
      <c r="U11" s="41">
        <v>10740</v>
      </c>
      <c r="V11" s="46">
        <v>105</v>
      </c>
      <c r="W11" s="53">
        <v>104</v>
      </c>
      <c r="X11" s="53">
        <v>25</v>
      </c>
      <c r="Y11" s="38">
        <v>18</v>
      </c>
      <c r="Z11" s="50">
        <v>919</v>
      </c>
      <c r="AA11" s="51">
        <f>+Z11*20</f>
        <v>18380</v>
      </c>
      <c r="AB11" s="39"/>
      <c r="AC11" s="39"/>
      <c r="AD11" s="39"/>
      <c r="AE11" s="38"/>
      <c r="AF11" s="54"/>
    </row>
    <row r="12" spans="1:44" ht="15" customHeight="1" x14ac:dyDescent="0.2">
      <c r="A12" s="28" t="s">
        <v>10</v>
      </c>
      <c r="B12" s="40">
        <v>86</v>
      </c>
      <c r="C12" s="41">
        <v>2064</v>
      </c>
      <c r="D12" s="40">
        <v>63</v>
      </c>
      <c r="E12" s="41">
        <v>1260</v>
      </c>
      <c r="F12" s="40">
        <v>73</v>
      </c>
      <c r="G12" s="41">
        <v>1460</v>
      </c>
      <c r="H12" s="22">
        <v>85</v>
      </c>
      <c r="I12" s="42">
        <v>1700</v>
      </c>
      <c r="J12" s="43">
        <v>64</v>
      </c>
      <c r="K12" s="42">
        <v>920</v>
      </c>
      <c r="L12" s="42">
        <v>131</v>
      </c>
      <c r="M12" s="42">
        <v>2620</v>
      </c>
      <c r="N12" s="22">
        <v>60</v>
      </c>
      <c r="O12" s="44">
        <f t="shared" si="2"/>
        <v>1200</v>
      </c>
      <c r="P12" s="28">
        <v>179</v>
      </c>
      <c r="Q12" s="45">
        <f>P12*20</f>
        <v>3580</v>
      </c>
      <c r="R12" s="55">
        <v>98</v>
      </c>
      <c r="S12" s="42">
        <v>1960</v>
      </c>
      <c r="T12" s="46">
        <v>20</v>
      </c>
      <c r="U12" s="42">
        <v>400</v>
      </c>
      <c r="V12" s="46">
        <v>32</v>
      </c>
      <c r="W12" s="53">
        <v>24</v>
      </c>
      <c r="X12" s="53">
        <v>17</v>
      </c>
      <c r="Y12" s="38">
        <v>17</v>
      </c>
      <c r="Z12" s="50">
        <v>21</v>
      </c>
      <c r="AA12" s="51">
        <f>+Z12*20</f>
        <v>420</v>
      </c>
      <c r="AB12" s="39"/>
      <c r="AC12" s="39"/>
      <c r="AD12" s="39"/>
      <c r="AE12" s="38"/>
      <c r="AF12" s="54"/>
    </row>
    <row r="13" spans="1:44" ht="15" customHeight="1" x14ac:dyDescent="0.2">
      <c r="A13" s="28" t="s">
        <v>11</v>
      </c>
      <c r="B13" s="40">
        <v>366</v>
      </c>
      <c r="C13" s="41">
        <v>8784</v>
      </c>
      <c r="D13" s="40">
        <v>439</v>
      </c>
      <c r="E13" s="41">
        <v>8780</v>
      </c>
      <c r="F13" s="40">
        <v>527</v>
      </c>
      <c r="G13" s="41">
        <v>10540</v>
      </c>
      <c r="H13" s="22">
        <v>614</v>
      </c>
      <c r="I13" s="42">
        <v>12280</v>
      </c>
      <c r="J13" s="43">
        <v>81</v>
      </c>
      <c r="K13" s="42">
        <v>1240</v>
      </c>
      <c r="L13" s="42">
        <v>162</v>
      </c>
      <c r="M13" s="42">
        <v>3240</v>
      </c>
      <c r="N13" s="22">
        <v>59</v>
      </c>
      <c r="O13" s="44">
        <f t="shared" si="2"/>
        <v>1180</v>
      </c>
      <c r="P13" s="28">
        <v>47</v>
      </c>
      <c r="Q13" s="45">
        <f>P13*20</f>
        <v>940</v>
      </c>
      <c r="R13" s="23">
        <v>34</v>
      </c>
      <c r="S13" s="41">
        <v>680</v>
      </c>
      <c r="T13" s="46">
        <v>30</v>
      </c>
      <c r="U13" s="41">
        <v>600</v>
      </c>
      <c r="V13" s="46">
        <v>228</v>
      </c>
      <c r="W13" s="53">
        <v>218</v>
      </c>
      <c r="X13" s="53">
        <v>175</v>
      </c>
      <c r="Y13" s="38">
        <v>164</v>
      </c>
      <c r="Z13" s="50">
        <v>37</v>
      </c>
      <c r="AA13" s="51">
        <f>+Z13*20</f>
        <v>740</v>
      </c>
      <c r="AB13" s="39"/>
      <c r="AC13" s="30"/>
      <c r="AD13" s="39"/>
      <c r="AE13" s="38"/>
      <c r="AF13" s="54"/>
    </row>
    <row r="14" spans="1:44" ht="15" customHeight="1" x14ac:dyDescent="0.2">
      <c r="A14" s="28" t="s">
        <v>12</v>
      </c>
      <c r="B14" s="40">
        <v>298</v>
      </c>
      <c r="C14" s="41">
        <v>7172</v>
      </c>
      <c r="D14" s="40">
        <v>294</v>
      </c>
      <c r="E14" s="41">
        <v>5880</v>
      </c>
      <c r="F14" s="40">
        <v>330</v>
      </c>
      <c r="G14" s="41">
        <v>6600</v>
      </c>
      <c r="H14" s="22">
        <v>121</v>
      </c>
      <c r="I14" s="42">
        <v>2420</v>
      </c>
      <c r="J14" s="43">
        <v>41</v>
      </c>
      <c r="K14" s="42">
        <v>720</v>
      </c>
      <c r="L14" s="42">
        <v>47</v>
      </c>
      <c r="M14" s="42">
        <v>940</v>
      </c>
      <c r="N14" s="22">
        <v>5</v>
      </c>
      <c r="O14" s="44">
        <f t="shared" si="2"/>
        <v>100</v>
      </c>
      <c r="P14" s="28">
        <v>8</v>
      </c>
      <c r="Q14" s="45">
        <f>P14*20</f>
        <v>160</v>
      </c>
      <c r="R14" s="23">
        <v>11</v>
      </c>
      <c r="S14" s="41">
        <v>220</v>
      </c>
      <c r="T14" s="46">
        <v>29</v>
      </c>
      <c r="U14" s="41">
        <v>580</v>
      </c>
      <c r="V14" s="46">
        <f>235+23+43</f>
        <v>301</v>
      </c>
      <c r="W14" s="53">
        <f>221+24+50</f>
        <v>295</v>
      </c>
      <c r="X14" s="53">
        <v>210</v>
      </c>
      <c r="Y14" s="39">
        <f>65+12+42+98</f>
        <v>217</v>
      </c>
      <c r="Z14" s="50">
        <v>2</v>
      </c>
      <c r="AA14" s="51">
        <f>+Z14*20</f>
        <v>40</v>
      </c>
      <c r="AB14" s="39"/>
      <c r="AC14" s="39"/>
      <c r="AD14" s="39"/>
      <c r="AE14" s="38"/>
      <c r="AF14" s="54"/>
    </row>
    <row r="15" spans="1:44" ht="15" customHeight="1" x14ac:dyDescent="0.2">
      <c r="A15" s="28" t="s">
        <v>13</v>
      </c>
      <c r="B15" s="40">
        <v>144</v>
      </c>
      <c r="C15" s="41">
        <v>3452</v>
      </c>
      <c r="D15" s="40">
        <v>164</v>
      </c>
      <c r="E15" s="41">
        <v>3280</v>
      </c>
      <c r="F15" s="40">
        <v>115</v>
      </c>
      <c r="G15" s="41">
        <v>2300</v>
      </c>
      <c r="H15" s="22">
        <v>81</v>
      </c>
      <c r="I15" s="42">
        <v>1620</v>
      </c>
      <c r="J15" s="43">
        <v>16</v>
      </c>
      <c r="K15" s="42">
        <v>80</v>
      </c>
      <c r="L15" s="42">
        <v>1</v>
      </c>
      <c r="M15" s="42">
        <v>20</v>
      </c>
      <c r="N15" s="56" t="s">
        <v>14</v>
      </c>
      <c r="O15" s="57" t="s">
        <v>14</v>
      </c>
      <c r="P15" s="58">
        <v>36</v>
      </c>
      <c r="Q15" s="45">
        <f>P15*20</f>
        <v>720</v>
      </c>
      <c r="R15" s="23">
        <v>66</v>
      </c>
      <c r="S15" s="41">
        <v>1320</v>
      </c>
      <c r="T15" s="46">
        <v>104</v>
      </c>
      <c r="U15" s="41">
        <v>2080</v>
      </c>
      <c r="V15" s="46"/>
      <c r="W15" s="53"/>
      <c r="X15" s="53"/>
      <c r="Y15" s="39"/>
      <c r="Z15" s="50">
        <v>120</v>
      </c>
      <c r="AA15" s="51">
        <f>+Z15*20</f>
        <v>2400</v>
      </c>
      <c r="AB15" s="39"/>
      <c r="AC15" s="39"/>
      <c r="AD15" s="39"/>
      <c r="AE15" s="39"/>
      <c r="AF15" s="39"/>
    </row>
    <row r="16" spans="1:44" ht="15" customHeight="1" x14ac:dyDescent="0.2">
      <c r="A16" s="30" t="s">
        <v>15</v>
      </c>
      <c r="B16" s="59"/>
      <c r="C16" s="41"/>
      <c r="D16" s="40"/>
      <c r="E16" s="41"/>
      <c r="F16" s="40"/>
      <c r="G16" s="41"/>
      <c r="H16" s="56" t="s">
        <v>14</v>
      </c>
      <c r="I16" s="56" t="s">
        <v>14</v>
      </c>
      <c r="J16" s="56" t="s">
        <v>14</v>
      </c>
      <c r="K16" s="56" t="s">
        <v>14</v>
      </c>
      <c r="L16" s="56" t="s">
        <v>14</v>
      </c>
      <c r="M16" s="56" t="s">
        <v>14</v>
      </c>
      <c r="N16" s="22">
        <v>2</v>
      </c>
      <c r="O16" s="44">
        <f>(N16*20)</f>
        <v>40</v>
      </c>
      <c r="P16" s="58" t="s">
        <v>14</v>
      </c>
      <c r="Q16" s="60" t="s">
        <v>14</v>
      </c>
      <c r="R16" s="61" t="s">
        <v>14</v>
      </c>
      <c r="S16" s="61" t="s">
        <v>14</v>
      </c>
      <c r="T16" s="61" t="s">
        <v>14</v>
      </c>
      <c r="U16" s="61" t="s">
        <v>14</v>
      </c>
      <c r="V16" s="31">
        <v>8607</v>
      </c>
      <c r="W16" s="32">
        <v>8878</v>
      </c>
      <c r="X16" s="32">
        <v>9298</v>
      </c>
      <c r="Y16" s="62">
        <v>10951</v>
      </c>
      <c r="Z16" s="63" t="s">
        <v>14</v>
      </c>
      <c r="AA16" s="64" t="s">
        <v>14</v>
      </c>
      <c r="AB16" s="34"/>
      <c r="AC16" s="34"/>
      <c r="AD16" s="34"/>
      <c r="AE16" s="34"/>
      <c r="AF16" s="34"/>
    </row>
    <row r="17" spans="1:27" ht="15" customHeight="1" x14ac:dyDescent="0.2">
      <c r="A17" s="65"/>
      <c r="B17" s="66"/>
      <c r="C17" s="66"/>
      <c r="D17" s="67"/>
      <c r="E17" s="68"/>
      <c r="F17" s="67"/>
      <c r="G17" s="68"/>
      <c r="H17" s="67"/>
      <c r="I17" s="68"/>
      <c r="J17" s="69"/>
      <c r="K17" s="69"/>
      <c r="L17" s="67"/>
      <c r="M17" s="70"/>
      <c r="N17" s="68"/>
      <c r="O17" s="67"/>
      <c r="P17" s="67"/>
      <c r="Q17" s="65"/>
      <c r="R17" s="65"/>
      <c r="S17" s="70"/>
      <c r="T17" s="68"/>
      <c r="U17" s="68"/>
      <c r="Z17" s="71"/>
      <c r="AA17" s="71"/>
    </row>
    <row r="18" spans="1:27" ht="8.25" customHeight="1" x14ac:dyDescent="0.2">
      <c r="A18" s="39"/>
      <c r="B18" s="72"/>
      <c r="C18" s="72"/>
      <c r="D18" s="39"/>
      <c r="E18" s="39"/>
      <c r="F18" s="39"/>
      <c r="G18" s="39"/>
      <c r="H18" s="39"/>
      <c r="I18" s="39"/>
      <c r="J18" s="38"/>
      <c r="K18" s="38"/>
      <c r="L18" s="39"/>
      <c r="M18" s="39"/>
      <c r="O18" s="39"/>
      <c r="P18" s="39"/>
      <c r="Q18" s="39"/>
      <c r="R18" s="39"/>
      <c r="S18" s="39"/>
    </row>
    <row r="19" spans="1:27" ht="12.95" customHeight="1" x14ac:dyDescent="0.2">
      <c r="A19" s="73" t="s">
        <v>16</v>
      </c>
      <c r="B19" s="72"/>
      <c r="C19" s="72"/>
      <c r="D19" s="39"/>
      <c r="E19" s="39"/>
      <c r="F19" s="39"/>
      <c r="G19" s="39"/>
      <c r="H19" s="39"/>
      <c r="I19" s="39"/>
      <c r="J19" s="38"/>
      <c r="K19" s="38"/>
      <c r="L19" s="39"/>
      <c r="M19" s="39"/>
      <c r="O19" s="39"/>
      <c r="P19" s="39"/>
      <c r="Q19" s="39"/>
      <c r="R19" s="39"/>
      <c r="S19" s="39"/>
    </row>
    <row r="20" spans="1:27" ht="12.95" customHeight="1" x14ac:dyDescent="0.2">
      <c r="A20" s="74" t="s">
        <v>17</v>
      </c>
      <c r="B20" s="72"/>
      <c r="C20" s="72"/>
      <c r="D20" s="39"/>
      <c r="E20" s="39"/>
      <c r="F20" s="39"/>
      <c r="G20" s="39"/>
      <c r="H20" s="39"/>
      <c r="I20" s="39"/>
      <c r="J20" s="38"/>
      <c r="K20" s="38"/>
      <c r="L20" s="39"/>
      <c r="M20" s="39"/>
      <c r="O20" s="39"/>
      <c r="P20" s="39"/>
      <c r="Q20" s="39"/>
      <c r="R20" s="39"/>
      <c r="S20" s="39"/>
    </row>
    <row r="21" spans="1:27" ht="12.95" customHeight="1" x14ac:dyDescent="0.2">
      <c r="A21" s="25" t="s">
        <v>18</v>
      </c>
      <c r="B21" s="72"/>
    </row>
    <row r="22" spans="1:27" ht="12.95" customHeight="1" x14ac:dyDescent="0.2">
      <c r="A22" s="25"/>
      <c r="B22" s="72"/>
    </row>
    <row r="23" spans="1:27" ht="12.95" customHeight="1" x14ac:dyDescent="0.2">
      <c r="A23" s="75"/>
      <c r="B23" s="72"/>
    </row>
    <row r="24" spans="1:27" x14ac:dyDescent="0.2">
      <c r="A24" s="75"/>
      <c r="B24" s="72"/>
    </row>
    <row r="25" spans="1:27" x14ac:dyDescent="0.2">
      <c r="A25" s="75"/>
      <c r="B25" s="72"/>
    </row>
    <row r="26" spans="1:27" x14ac:dyDescent="0.2">
      <c r="A26" s="75"/>
      <c r="B26" s="72"/>
    </row>
    <row r="27" spans="1:27" x14ac:dyDescent="0.2">
      <c r="A27" s="75"/>
      <c r="B27" s="72"/>
    </row>
    <row r="28" spans="1:27" x14ac:dyDescent="0.2">
      <c r="A28" s="75"/>
      <c r="B28" s="72"/>
    </row>
    <row r="29" spans="1:27" x14ac:dyDescent="0.2">
      <c r="A29" s="75"/>
      <c r="B29" s="72"/>
    </row>
    <row r="30" spans="1:27" x14ac:dyDescent="0.2">
      <c r="A30" s="75"/>
      <c r="B30" s="72"/>
    </row>
    <row r="31" spans="1:27" x14ac:dyDescent="0.2">
      <c r="A31" s="75"/>
      <c r="B31" s="72"/>
    </row>
    <row r="32" spans="1:27" x14ac:dyDescent="0.2">
      <c r="A32" s="75"/>
      <c r="B32" s="72"/>
    </row>
    <row r="33" spans="1:8" x14ac:dyDescent="0.2">
      <c r="A33" s="75"/>
      <c r="B33" s="72"/>
    </row>
    <row r="34" spans="1:8" x14ac:dyDescent="0.2">
      <c r="A34" s="75"/>
      <c r="B34" s="72"/>
    </row>
    <row r="35" spans="1:8" x14ac:dyDescent="0.2">
      <c r="A35" s="75"/>
      <c r="B35" s="72"/>
    </row>
    <row r="36" spans="1:8" x14ac:dyDescent="0.2">
      <c r="A36" s="75"/>
      <c r="B36" s="72"/>
    </row>
    <row r="37" spans="1:8" x14ac:dyDescent="0.2">
      <c r="A37" s="75"/>
      <c r="B37" s="72"/>
    </row>
    <row r="38" spans="1:8" x14ac:dyDescent="0.2">
      <c r="A38" s="75"/>
      <c r="B38" s="72"/>
    </row>
    <row r="39" spans="1:8" x14ac:dyDescent="0.2">
      <c r="A39" s="75"/>
      <c r="B39" s="72"/>
    </row>
    <row r="40" spans="1:8" x14ac:dyDescent="0.2">
      <c r="A40" s="75"/>
      <c r="B40" s="72"/>
    </row>
    <row r="41" spans="1:8" x14ac:dyDescent="0.2">
      <c r="A41" s="75"/>
      <c r="B41" s="72"/>
    </row>
    <row r="42" spans="1:8" x14ac:dyDescent="0.2">
      <c r="A42" s="75"/>
      <c r="B42" s="72"/>
    </row>
    <row r="43" spans="1:8" x14ac:dyDescent="0.2">
      <c r="A43" s="75"/>
      <c r="B43" s="72"/>
    </row>
    <row r="44" spans="1:8" x14ac:dyDescent="0.2">
      <c r="A44" s="75"/>
      <c r="B44" s="72"/>
      <c r="H44" t="s">
        <v>19</v>
      </c>
    </row>
    <row r="45" spans="1:8" x14ac:dyDescent="0.2">
      <c r="A45" s="75"/>
      <c r="B45" s="72"/>
    </row>
    <row r="46" spans="1:8" x14ac:dyDescent="0.2">
      <c r="A46" s="75"/>
      <c r="B46" s="72"/>
    </row>
    <row r="47" spans="1:8" x14ac:dyDescent="0.2">
      <c r="A47" s="75"/>
      <c r="B47" s="72"/>
    </row>
    <row r="48" spans="1:8" x14ac:dyDescent="0.2">
      <c r="A48" s="75"/>
      <c r="B48" s="72"/>
    </row>
    <row r="49" spans="1:2" x14ac:dyDescent="0.2">
      <c r="A49" s="75"/>
      <c r="B49" s="72"/>
    </row>
    <row r="50" spans="1:2" x14ac:dyDescent="0.2">
      <c r="B50" s="72"/>
    </row>
    <row r="51" spans="1:2" x14ac:dyDescent="0.2">
      <c r="A51" s="75"/>
      <c r="B51" s="72"/>
    </row>
    <row r="52" spans="1:2" x14ac:dyDescent="0.2">
      <c r="A52" s="75"/>
      <c r="B52" s="72"/>
    </row>
    <row r="53" spans="1:2" x14ac:dyDescent="0.2">
      <c r="A53" s="75"/>
      <c r="B53" s="72"/>
    </row>
    <row r="54" spans="1:2" x14ac:dyDescent="0.2">
      <c r="A54" s="75"/>
      <c r="B54" s="72"/>
    </row>
    <row r="55" spans="1:2" x14ac:dyDescent="0.2">
      <c r="A55" s="75"/>
      <c r="B55" s="72"/>
    </row>
    <row r="56" spans="1:2" x14ac:dyDescent="0.2">
      <c r="A56" s="75"/>
      <c r="B56" s="72"/>
    </row>
    <row r="57" spans="1:2" x14ac:dyDescent="0.2">
      <c r="A57" s="75"/>
      <c r="B57" s="72"/>
    </row>
    <row r="58" spans="1:2" x14ac:dyDescent="0.2">
      <c r="A58" s="75"/>
      <c r="B58" s="72"/>
    </row>
    <row r="59" spans="1:2" x14ac:dyDescent="0.2">
      <c r="A59" s="75"/>
      <c r="B59" s="72"/>
    </row>
    <row r="64" spans="1:2" ht="21.75" customHeight="1" x14ac:dyDescent="0.2"/>
    <row r="65" ht="22.5" customHeight="1" x14ac:dyDescent="0.2"/>
    <row r="84" ht="8.25" customHeight="1" x14ac:dyDescent="0.2"/>
    <row r="85" ht="16.7" customHeight="1" x14ac:dyDescent="0.2"/>
  </sheetData>
  <mergeCells count="13">
    <mergeCell ref="R5:S5"/>
    <mergeCell ref="T5:U5"/>
    <mergeCell ref="Z5:AA5"/>
    <mergeCell ref="A1:AA2"/>
    <mergeCell ref="A4:A6"/>
    <mergeCell ref="H4:AA4"/>
    <mergeCell ref="B5:C5"/>
    <mergeCell ref="D5:E5"/>
    <mergeCell ref="H5:I5"/>
    <mergeCell ref="J5:K5"/>
    <mergeCell ref="L5:M5"/>
    <mergeCell ref="N5:O5"/>
    <mergeCell ref="P5:Q5"/>
  </mergeCells>
  <printOptions horizontalCentered="1"/>
  <pageMargins left="0.74803149606299213" right="0.74803149606299213" top="0.98425196850393704" bottom="0.98425196850393704" header="0" footer="0"/>
  <pageSetup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</vt:lpstr>
      <vt:lpstr>'45'!Área_de_impresión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2020-02-27T15:28:44Z</cp:lastPrinted>
  <dcterms:created xsi:type="dcterms:W3CDTF">2020-02-27T15:28:13Z</dcterms:created>
  <dcterms:modified xsi:type="dcterms:W3CDTF">2020-02-27T15:28:56Z</dcterms:modified>
</cp:coreProperties>
</file>