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ACCIDENTES DE TRANSITO\"/>
    </mc:Choice>
  </mc:AlternateContent>
  <bookViews>
    <workbookView xWindow="0" yWindow="0" windowWidth="21600" windowHeight="10425"/>
  </bookViews>
  <sheets>
    <sheet name="451-27" sheetId="1" r:id="rId1"/>
  </sheets>
  <definedNames>
    <definedName name="_xlnm.Print_Titles" localSheetId="0">'451-27'!$1:$8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7" i="1" l="1"/>
  <c r="K48" i="1"/>
  <c r="E37" i="1"/>
  <c r="F37" i="1"/>
  <c r="F15" i="1"/>
  <c r="E15" i="1"/>
  <c r="G15" i="1"/>
  <c r="G16" i="1"/>
  <c r="G17" i="1"/>
  <c r="G18" i="1"/>
  <c r="G19" i="1"/>
  <c r="L54" i="1"/>
  <c r="K54" i="1"/>
  <c r="J54" i="1"/>
  <c r="I54" i="1"/>
  <c r="H54" i="1"/>
  <c r="F54" i="1"/>
  <c r="E54" i="1"/>
  <c r="L53" i="1"/>
  <c r="K53" i="1"/>
  <c r="J53" i="1"/>
  <c r="I53" i="1"/>
  <c r="H53" i="1"/>
  <c r="F53" i="1"/>
  <c r="E53" i="1"/>
  <c r="L52" i="1"/>
  <c r="K52" i="1"/>
  <c r="J52" i="1"/>
  <c r="I52" i="1"/>
  <c r="H52" i="1"/>
  <c r="F52" i="1"/>
  <c r="E52" i="1"/>
  <c r="L51" i="1"/>
  <c r="K51" i="1"/>
  <c r="J51" i="1"/>
  <c r="I51" i="1"/>
  <c r="H51" i="1"/>
  <c r="F51" i="1"/>
  <c r="E51" i="1"/>
  <c r="L50" i="1"/>
  <c r="K50" i="1"/>
  <c r="J50" i="1"/>
  <c r="I50" i="1"/>
  <c r="H50" i="1"/>
  <c r="F50" i="1"/>
  <c r="E50" i="1"/>
  <c r="L44" i="1"/>
  <c r="L47" i="1"/>
  <c r="L48" i="1"/>
  <c r="L49" i="1"/>
  <c r="J48" i="1"/>
  <c r="H48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G38" i="1" s="1"/>
  <c r="F43" i="1"/>
  <c r="F38" i="1" s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E38" i="1"/>
  <c r="L32" i="1"/>
  <c r="F35" i="1"/>
  <c r="E35" i="1"/>
  <c r="F34" i="1"/>
  <c r="E34" i="1"/>
  <c r="F33" i="1"/>
  <c r="E33" i="1"/>
  <c r="F32" i="1"/>
  <c r="E32" i="1"/>
  <c r="F31" i="1"/>
  <c r="E31" i="1"/>
  <c r="E29" i="1"/>
  <c r="K27" i="1"/>
  <c r="L27" i="1"/>
  <c r="F27" i="1"/>
  <c r="E27" i="1"/>
  <c r="F26" i="1"/>
  <c r="E26" i="1"/>
  <c r="E16" i="1"/>
  <c r="E14" i="1"/>
  <c r="E25" i="1"/>
  <c r="E24" i="1"/>
  <c r="E23" i="1"/>
  <c r="E22" i="1"/>
  <c r="E21" i="1"/>
  <c r="E20" i="1"/>
  <c r="E19" i="1" s="1"/>
  <c r="I26" i="1" l="1"/>
  <c r="G52" i="1" l="1"/>
  <c r="J26" i="1"/>
  <c r="H26" i="1"/>
  <c r="G50" i="1"/>
  <c r="I115" i="1"/>
  <c r="I112" i="1"/>
  <c r="I111" i="1" s="1"/>
  <c r="J129" i="1"/>
  <c r="J128" i="1" s="1"/>
  <c r="K115" i="1"/>
  <c r="J115" i="1"/>
  <c r="K129" i="1"/>
  <c r="K128" i="1" s="1"/>
  <c r="K120" i="1"/>
  <c r="H115" i="1"/>
  <c r="D118" i="1"/>
  <c r="E120" i="1"/>
  <c r="G115" i="1"/>
  <c r="F120" i="1"/>
  <c r="G120" i="1"/>
  <c r="H120" i="1"/>
  <c r="I120" i="1"/>
  <c r="J120" i="1"/>
  <c r="L120" i="1"/>
  <c r="D139" i="1"/>
  <c r="D137" i="1"/>
  <c r="D138" i="1"/>
  <c r="G51" i="1" l="1"/>
  <c r="G53" i="1"/>
  <c r="G54" i="1"/>
  <c r="H39" i="1"/>
  <c r="I39" i="1"/>
  <c r="J39" i="1"/>
  <c r="K39" i="1"/>
  <c r="L39" i="1"/>
  <c r="H40" i="1"/>
  <c r="I40" i="1"/>
  <c r="J40" i="1"/>
  <c r="K40" i="1"/>
  <c r="L40" i="1"/>
  <c r="H41" i="1"/>
  <c r="I41" i="1"/>
  <c r="J41" i="1"/>
  <c r="K41" i="1"/>
  <c r="L41" i="1"/>
  <c r="H42" i="1"/>
  <c r="I42" i="1"/>
  <c r="J42" i="1"/>
  <c r="K42" i="1"/>
  <c r="L42" i="1"/>
  <c r="H43" i="1"/>
  <c r="I43" i="1"/>
  <c r="J43" i="1"/>
  <c r="K43" i="1"/>
  <c r="L43" i="1"/>
  <c r="H44" i="1"/>
  <c r="I44" i="1"/>
  <c r="J44" i="1"/>
  <c r="K44" i="1"/>
  <c r="H46" i="1"/>
  <c r="I46" i="1"/>
  <c r="J46" i="1"/>
  <c r="K46" i="1"/>
  <c r="L46" i="1"/>
  <c r="H47" i="1"/>
  <c r="I47" i="1"/>
  <c r="J47" i="1"/>
  <c r="I48" i="1"/>
  <c r="H49" i="1"/>
  <c r="I49" i="1"/>
  <c r="J49" i="1"/>
  <c r="K49" i="1"/>
  <c r="G31" i="1"/>
  <c r="H31" i="1"/>
  <c r="I31" i="1"/>
  <c r="J31" i="1"/>
  <c r="K31" i="1"/>
  <c r="L31" i="1"/>
  <c r="G32" i="1"/>
  <c r="H32" i="1"/>
  <c r="I32" i="1"/>
  <c r="J32" i="1"/>
  <c r="K32" i="1"/>
  <c r="G34" i="1"/>
  <c r="H34" i="1"/>
  <c r="I34" i="1"/>
  <c r="J34" i="1"/>
  <c r="K34" i="1"/>
  <c r="L34" i="1"/>
  <c r="G35" i="1"/>
  <c r="H35" i="1"/>
  <c r="I35" i="1"/>
  <c r="J35" i="1"/>
  <c r="K35" i="1"/>
  <c r="L35" i="1"/>
  <c r="J27" i="1"/>
  <c r="I27" i="1"/>
  <c r="H27" i="1"/>
  <c r="L26" i="1"/>
  <c r="K26" i="1"/>
  <c r="F22" i="1"/>
  <c r="G112" i="1"/>
  <c r="G111" i="1" s="1"/>
  <c r="H112" i="1"/>
  <c r="H111" i="1" s="1"/>
  <c r="J112" i="1"/>
  <c r="J111" i="1" s="1"/>
  <c r="K112" i="1"/>
  <c r="K111" i="1" s="1"/>
  <c r="L112" i="1"/>
  <c r="L115" i="1"/>
  <c r="L111" i="1" s="1"/>
  <c r="F129" i="1"/>
  <c r="F128" i="1" s="1"/>
  <c r="F91" i="1"/>
  <c r="J45" i="1" l="1"/>
  <c r="H33" i="1"/>
  <c r="G33" i="1"/>
  <c r="L33" i="1"/>
  <c r="J33" i="1"/>
  <c r="I45" i="1"/>
  <c r="K38" i="1"/>
  <c r="H45" i="1"/>
  <c r="I38" i="1"/>
  <c r="I33" i="1"/>
  <c r="J38" i="1"/>
  <c r="L45" i="1"/>
  <c r="H38" i="1"/>
  <c r="K33" i="1"/>
  <c r="L38" i="1"/>
  <c r="K45" i="1"/>
  <c r="J69" i="1"/>
  <c r="G103" i="1" l="1"/>
  <c r="H129" i="1"/>
  <c r="H128" i="1" s="1"/>
  <c r="G13" i="1" l="1"/>
  <c r="G12" i="1"/>
  <c r="F103" i="1"/>
  <c r="H103" i="1"/>
  <c r="H102" i="1" s="1"/>
  <c r="I103" i="1"/>
  <c r="I102" i="1" s="1"/>
  <c r="G129" i="1"/>
  <c r="G128" i="1" s="1"/>
  <c r="I129" i="1"/>
  <c r="I128" i="1" s="1"/>
  <c r="G124" i="1"/>
  <c r="H124" i="1"/>
  <c r="I124" i="1"/>
  <c r="G102" i="1"/>
  <c r="G101" i="1" s="1"/>
  <c r="L15" i="1"/>
  <c r="D48" i="1"/>
  <c r="F29" i="1"/>
  <c r="G26" i="1"/>
  <c r="G91" i="1"/>
  <c r="H91" i="1"/>
  <c r="I91" i="1"/>
  <c r="J91" i="1"/>
  <c r="K91" i="1"/>
  <c r="L91" i="1"/>
  <c r="D94" i="1"/>
  <c r="F74" i="1"/>
  <c r="G74" i="1"/>
  <c r="H74" i="1"/>
  <c r="I74" i="1"/>
  <c r="J74" i="1"/>
  <c r="K74" i="1"/>
  <c r="L74" i="1"/>
  <c r="I101" i="1" l="1"/>
  <c r="H101" i="1"/>
  <c r="D130" i="1" l="1"/>
  <c r="J103" i="1"/>
  <c r="J102" i="1" s="1"/>
  <c r="L103" i="1"/>
  <c r="L102" i="1"/>
  <c r="E103" i="1"/>
  <c r="E102" i="1" s="1"/>
  <c r="E101" i="1" s="1"/>
  <c r="F102" i="1"/>
  <c r="K103" i="1"/>
  <c r="K102" i="1" s="1"/>
  <c r="G84" i="1"/>
  <c r="F84" i="1"/>
  <c r="F83" i="1" s="1"/>
  <c r="H84" i="1"/>
  <c r="I84" i="1"/>
  <c r="J84" i="1"/>
  <c r="K84" i="1"/>
  <c r="L84" i="1"/>
  <c r="L83" i="1" s="1"/>
  <c r="E57" i="1"/>
  <c r="E56" i="1" s="1"/>
  <c r="E55" i="1" s="1"/>
  <c r="F57" i="1"/>
  <c r="F56" i="1" s="1"/>
  <c r="G57" i="1"/>
  <c r="G56" i="1" s="1"/>
  <c r="H57" i="1"/>
  <c r="H56" i="1" s="1"/>
  <c r="I57" i="1"/>
  <c r="I56" i="1" s="1"/>
  <c r="J57" i="1"/>
  <c r="J56" i="1" s="1"/>
  <c r="K57" i="1"/>
  <c r="K56" i="1" s="1"/>
  <c r="L57" i="1"/>
  <c r="L56" i="1" s="1"/>
  <c r="L129" i="1"/>
  <c r="L128" i="1" s="1"/>
  <c r="L101" i="1" l="1"/>
  <c r="F101" i="1"/>
  <c r="D136" i="1" l="1"/>
  <c r="D135" i="1"/>
  <c r="G29" i="1" l="1"/>
  <c r="E30" i="1"/>
  <c r="E28" i="1" s="1"/>
  <c r="F30" i="1"/>
  <c r="F28" i="1" s="1"/>
  <c r="G30" i="1"/>
  <c r="H30" i="1"/>
  <c r="I30" i="1"/>
  <c r="J30" i="1"/>
  <c r="K30" i="1"/>
  <c r="L30" i="1"/>
  <c r="H29" i="1"/>
  <c r="I29" i="1"/>
  <c r="J29" i="1"/>
  <c r="K29" i="1"/>
  <c r="L29" i="1"/>
  <c r="F25" i="1"/>
  <c r="G25" i="1"/>
  <c r="H25" i="1"/>
  <c r="I25" i="1"/>
  <c r="J25" i="1"/>
  <c r="K25" i="1"/>
  <c r="L25" i="1"/>
  <c r="G27" i="1"/>
  <c r="F24" i="1"/>
  <c r="G24" i="1"/>
  <c r="H24" i="1"/>
  <c r="I24" i="1"/>
  <c r="J24" i="1"/>
  <c r="K24" i="1"/>
  <c r="L24" i="1"/>
  <c r="F21" i="1"/>
  <c r="G21" i="1"/>
  <c r="H21" i="1"/>
  <c r="I21" i="1"/>
  <c r="J21" i="1"/>
  <c r="K21" i="1"/>
  <c r="L21" i="1"/>
  <c r="G22" i="1"/>
  <c r="H22" i="1"/>
  <c r="I22" i="1"/>
  <c r="J22" i="1"/>
  <c r="K22" i="1"/>
  <c r="L22" i="1"/>
  <c r="E13" i="1"/>
  <c r="F13" i="1"/>
  <c r="H13" i="1"/>
  <c r="I13" i="1"/>
  <c r="J13" i="1"/>
  <c r="K13" i="1"/>
  <c r="L13" i="1"/>
  <c r="F14" i="1"/>
  <c r="G14" i="1"/>
  <c r="H14" i="1"/>
  <c r="I14" i="1"/>
  <c r="J14" i="1"/>
  <c r="K14" i="1"/>
  <c r="L14" i="1"/>
  <c r="H15" i="1"/>
  <c r="I15" i="1"/>
  <c r="J15" i="1"/>
  <c r="K15" i="1"/>
  <c r="F16" i="1"/>
  <c r="H16" i="1"/>
  <c r="I16" i="1"/>
  <c r="J16" i="1"/>
  <c r="K16" i="1"/>
  <c r="L16" i="1"/>
  <c r="E17" i="1"/>
  <c r="F17" i="1"/>
  <c r="H17" i="1"/>
  <c r="I17" i="1"/>
  <c r="J17" i="1"/>
  <c r="K17" i="1"/>
  <c r="L17" i="1"/>
  <c r="E18" i="1"/>
  <c r="F18" i="1"/>
  <c r="H18" i="1"/>
  <c r="I18" i="1"/>
  <c r="J18" i="1"/>
  <c r="K18" i="1"/>
  <c r="L18" i="1"/>
  <c r="F12" i="1"/>
  <c r="H12" i="1"/>
  <c r="I12" i="1"/>
  <c r="J12" i="1"/>
  <c r="K12" i="1"/>
  <c r="L12" i="1"/>
  <c r="E12" i="1"/>
  <c r="D113" i="1"/>
  <c r="K124" i="1"/>
  <c r="K101" i="1" s="1"/>
  <c r="J124" i="1"/>
  <c r="J101" i="1" s="1"/>
  <c r="D126" i="1"/>
  <c r="G83" i="1"/>
  <c r="H83" i="1"/>
  <c r="I83" i="1"/>
  <c r="J83" i="1"/>
  <c r="K83" i="1"/>
  <c r="D107" i="1"/>
  <c r="D61" i="1"/>
  <c r="G28" i="1" l="1"/>
  <c r="E11" i="1"/>
  <c r="E10" i="1" s="1"/>
  <c r="E9" i="1" s="1"/>
  <c r="L28" i="1"/>
  <c r="K28" i="1"/>
  <c r="J28" i="1"/>
  <c r="H28" i="1"/>
  <c r="I28" i="1"/>
  <c r="L37" i="1"/>
  <c r="G37" i="1"/>
  <c r="F20" i="1"/>
  <c r="L11" i="1"/>
  <c r="L10" i="1" s="1"/>
  <c r="K11" i="1"/>
  <c r="K10" i="1" s="1"/>
  <c r="J11" i="1"/>
  <c r="J10" i="1" s="1"/>
  <c r="I11" i="1"/>
  <c r="I10" i="1" s="1"/>
  <c r="H11" i="1"/>
  <c r="H10" i="1" s="1"/>
  <c r="G11" i="1"/>
  <c r="G10" i="1" s="1"/>
  <c r="F11" i="1"/>
  <c r="F10" i="1" s="1"/>
  <c r="D15" i="1"/>
  <c r="D141" i="1"/>
  <c r="D140" i="1"/>
  <c r="D134" i="1"/>
  <c r="D133" i="1"/>
  <c r="D132" i="1"/>
  <c r="D131" i="1"/>
  <c r="D125" i="1"/>
  <c r="D124" i="1" s="1"/>
  <c r="D123" i="1"/>
  <c r="D122" i="1"/>
  <c r="D121" i="1"/>
  <c r="D119" i="1"/>
  <c r="D117" i="1"/>
  <c r="D116" i="1"/>
  <c r="D115" i="1" s="1"/>
  <c r="D114" i="1"/>
  <c r="D110" i="1"/>
  <c r="D109" i="1"/>
  <c r="D108" i="1"/>
  <c r="D106" i="1"/>
  <c r="D105" i="1"/>
  <c r="D104" i="1"/>
  <c r="D73" i="1"/>
  <c r="D44" i="1"/>
  <c r="D129" i="1" l="1"/>
  <c r="D128" i="1" s="1"/>
  <c r="D120" i="1"/>
  <c r="D103" i="1"/>
  <c r="D102" i="1" s="1"/>
  <c r="D112" i="1"/>
  <c r="D111" i="1" l="1"/>
  <c r="D101" i="1" s="1"/>
  <c r="L79" i="1"/>
  <c r="K79" i="1"/>
  <c r="J79" i="1"/>
  <c r="I79" i="1"/>
  <c r="H79" i="1"/>
  <c r="D63" i="1" l="1"/>
  <c r="D90" i="1" l="1"/>
  <c r="D67" i="1"/>
  <c r="D68" i="1"/>
  <c r="F69" i="1"/>
  <c r="G69" i="1"/>
  <c r="H69" i="1"/>
  <c r="I69" i="1"/>
  <c r="K69" i="1"/>
  <c r="L69" i="1"/>
  <c r="D70" i="1"/>
  <c r="D71" i="1"/>
  <c r="D62" i="1"/>
  <c r="D66" i="1" l="1"/>
  <c r="D52" i="1"/>
  <c r="D53" i="1"/>
  <c r="D98" i="1"/>
  <c r="D99" i="1"/>
  <c r="D54" i="1" l="1"/>
  <c r="D100" i="1"/>
  <c r="D86" i="1" l="1"/>
  <c r="D87" i="1"/>
  <c r="D88" i="1"/>
  <c r="D89" i="1"/>
  <c r="D92" i="1"/>
  <c r="D93" i="1"/>
  <c r="G66" i="1"/>
  <c r="G65" i="1" s="1"/>
  <c r="L66" i="1"/>
  <c r="L65" i="1" s="1"/>
  <c r="K66" i="1"/>
  <c r="K65" i="1" s="1"/>
  <c r="J66" i="1"/>
  <c r="J65" i="1" s="1"/>
  <c r="I66" i="1"/>
  <c r="I65" i="1" s="1"/>
  <c r="H66" i="1"/>
  <c r="H65" i="1" s="1"/>
  <c r="F66" i="1"/>
  <c r="F65" i="1" s="1"/>
  <c r="D97" i="1"/>
  <c r="D96" i="1"/>
  <c r="D95" i="1"/>
  <c r="D64" i="1"/>
  <c r="D49" i="1"/>
  <c r="D50" i="1"/>
  <c r="D51" i="1"/>
  <c r="G20" i="1"/>
  <c r="H20" i="1"/>
  <c r="I20" i="1"/>
  <c r="J20" i="1"/>
  <c r="K20" i="1"/>
  <c r="L20" i="1"/>
  <c r="D27" i="1"/>
  <c r="D18" i="1"/>
  <c r="D17" i="1"/>
  <c r="D91" i="1" l="1"/>
  <c r="D12" i="1" l="1"/>
  <c r="H37" i="1" l="1"/>
  <c r="I37" i="1"/>
  <c r="J37" i="1"/>
  <c r="K37" i="1"/>
  <c r="D16" i="1" l="1"/>
  <c r="D85" i="1" l="1"/>
  <c r="D84" i="1" s="1"/>
  <c r="D83" i="1" s="1"/>
  <c r="D81" i="1"/>
  <c r="D80" i="1"/>
  <c r="G79" i="1"/>
  <c r="D78" i="1"/>
  <c r="D77" i="1"/>
  <c r="D76" i="1"/>
  <c r="D75" i="1"/>
  <c r="D72" i="1"/>
  <c r="D69" i="1" s="1"/>
  <c r="D65" i="1" s="1"/>
  <c r="D60" i="1"/>
  <c r="D59" i="1"/>
  <c r="D58" i="1"/>
  <c r="D47" i="1"/>
  <c r="D46" i="1"/>
  <c r="D43" i="1"/>
  <c r="D42" i="1"/>
  <c r="D41" i="1"/>
  <c r="D40" i="1"/>
  <c r="D39" i="1"/>
  <c r="D35" i="1"/>
  <c r="D34" i="1"/>
  <c r="D32" i="1"/>
  <c r="D31" i="1"/>
  <c r="D30" i="1"/>
  <c r="D29" i="1"/>
  <c r="D26" i="1"/>
  <c r="D25" i="1"/>
  <c r="D24" i="1"/>
  <c r="L23" i="1"/>
  <c r="L19" i="1" s="1"/>
  <c r="L9" i="1" s="1"/>
  <c r="K23" i="1"/>
  <c r="K19" i="1" s="1"/>
  <c r="K9" i="1" s="1"/>
  <c r="J23" i="1"/>
  <c r="J19" i="1" s="1"/>
  <c r="J9" i="1" s="1"/>
  <c r="I23" i="1"/>
  <c r="I19" i="1" s="1"/>
  <c r="I9" i="1" s="1"/>
  <c r="H23" i="1"/>
  <c r="H19" i="1" s="1"/>
  <c r="H9" i="1" s="1"/>
  <c r="G23" i="1"/>
  <c r="G9" i="1" s="1"/>
  <c r="F23" i="1"/>
  <c r="F19" i="1" s="1"/>
  <c r="F9" i="1" s="1"/>
  <c r="D22" i="1"/>
  <c r="D21" i="1"/>
  <c r="D14" i="1"/>
  <c r="D11" i="1" s="1"/>
  <c r="D10" i="1" s="1"/>
  <c r="D13" i="1"/>
  <c r="D74" i="1" l="1"/>
  <c r="D57" i="1"/>
  <c r="D56" i="1" s="1"/>
  <c r="D28" i="1"/>
  <c r="D45" i="1"/>
  <c r="D79" i="1"/>
  <c r="D38" i="1"/>
  <c r="D33" i="1"/>
  <c r="D23" i="1"/>
  <c r="F55" i="1"/>
  <c r="H55" i="1"/>
  <c r="L55" i="1"/>
  <c r="I55" i="1"/>
  <c r="J55" i="1"/>
  <c r="G55" i="1"/>
  <c r="K55" i="1"/>
  <c r="D20" i="1"/>
  <c r="D37" i="1" l="1"/>
  <c r="D19" i="1"/>
  <c r="D55" i="1"/>
  <c r="D9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PAIRCA-PAN01_SQL2008 SOCIALES21 VCONDUCTOR.odc" keepAlive="1" name="PAIRCA-PAN01_SQL2008 SOCIALES21 VCONDUCTOR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5" odcFile="C:\Users\libatista\Documents\Mis archivos de origen de datos\PAIRCA-PAN01_SQL2008 SOCIALES22 VCONDUCTOR.odc" keepAlive="1" name="PAIRCA-PAN01_SQL2008 SOCIALES22 VCONDUCTOR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CONDUCTOR&quot;" commandType="3"/>
  </connection>
  <connection id="6" odcFile="C:\Users\libatista\Documents\Mis archivos de origen de datos\PAIRCA-PAN01_SQL2008 SOCIALES23 VCONDUCTOR.odc" keepAlive="1" name="PAIRCA-PAN01_SQL2008 SOCIALES23 VCONDUCTOR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CONDUCTOR&quot;" commandType="3"/>
  </connection>
  <connection id="7" odcFile="C:\Users\libatista\Documents\Mis archivos de origen de datos\PAIRCA-PAN01_SQL2008 SOCIALES24 VCONDUCTOR.odc" keepAlive="1" name="PAIRCA-PAN01_SQL2008 SOCIALES24 VCONDUCTOR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CONDUCTOR&quot;" commandType="3"/>
  </connection>
  <connection id="8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<sst xmlns="http://schemas.openxmlformats.org/spreadsheetml/2006/main" count="341" uniqueCount="48">
  <si>
    <t>Conductores implicados en accidentes de tránsito</t>
  </si>
  <si>
    <t>Total</t>
  </si>
  <si>
    <t>15 - 19</t>
  </si>
  <si>
    <t>20 - 29</t>
  </si>
  <si>
    <t>30 - 39</t>
  </si>
  <si>
    <t>40 - 49</t>
  </si>
  <si>
    <t>50 - 59</t>
  </si>
  <si>
    <t xml:space="preserve">Oficial (funcionario público y  </t>
  </si>
  <si>
    <t xml:space="preserve">Grupos de edad </t>
  </si>
  <si>
    <t>Particular</t>
  </si>
  <si>
    <t>Microbús</t>
  </si>
  <si>
    <t>Comercial</t>
  </si>
  <si>
    <t>Ómnibus</t>
  </si>
  <si>
    <t>Camión</t>
  </si>
  <si>
    <t>Mula</t>
  </si>
  <si>
    <t>Grúa</t>
  </si>
  <si>
    <t>Ambulancia</t>
  </si>
  <si>
    <t>Taxi</t>
  </si>
  <si>
    <t>Bus colegial</t>
  </si>
  <si>
    <t>Diplomático y consular</t>
  </si>
  <si>
    <t>60 y más</t>
  </si>
  <si>
    <t xml:space="preserve">    propiedad del Estado)</t>
  </si>
  <si>
    <t>Misión internacional</t>
  </si>
  <si>
    <t>Otro</t>
  </si>
  <si>
    <t>Hombres</t>
  </si>
  <si>
    <t xml:space="preserve">     propiedad del Estado)</t>
  </si>
  <si>
    <t>Mujeres</t>
  </si>
  <si>
    <t>Menos de 15</t>
  </si>
  <si>
    <t>Bicicleta</t>
  </si>
  <si>
    <t>Motocicleta y motoneta</t>
  </si>
  <si>
    <t>Fuente: Departamento de Operaciones del Tránsito de la Policía Nacional.</t>
  </si>
  <si>
    <t>-</t>
  </si>
  <si>
    <t>No     espe- cificada</t>
  </si>
  <si>
    <t>Automóviles para pasajeros</t>
  </si>
  <si>
    <t>Camioneta</t>
  </si>
  <si>
    <t>Sedán y coupé</t>
  </si>
  <si>
    <t>Pick-up (doble cabina)</t>
  </si>
  <si>
    <t>Panel</t>
  </si>
  <si>
    <t>Camiones</t>
  </si>
  <si>
    <t xml:space="preserve">     </t>
  </si>
  <si>
    <t>- Cantidad nula o cero.</t>
  </si>
  <si>
    <t>Camiones (Camión)</t>
  </si>
  <si>
    <t>TOTAL</t>
  </si>
  <si>
    <t>REPÚBLICA, POR GRUPOS DE EDAD, SEGÚN SEXO, CLASE DE PLACA Y</t>
  </si>
  <si>
    <t>Misión Internacional</t>
  </si>
  <si>
    <t xml:space="preserve">Cuadro 27. CONDUCTORES IMPLICADOS EN ACCIDENTES DE TRÁNSITO EN LA </t>
  </si>
  <si>
    <t xml:space="preserve"> TIPO DE VEHÍCULO: AÑO 2024</t>
  </si>
  <si>
    <t>Sexo, clase de placa y tipo de vehículo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</si>
</sst>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 * #,##0_ ;_ * \-#,##0_ ;_ * &quot;-&quot;_ ;_ @_ "/>
    <numFmt numFmtId="165" formatCode="#,##0;&quot;-&quot;;&quot;-&quot;"/>
  </numFmts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Fill="1" applyBorder="1"/>
    <xf numFmtId="3" fontId="1" fillId="0" borderId="0" xfId="0" applyNumberFormat="1" applyFont="1" applyFill="1" applyBorder="1"/>
    <xf numFmtId="3" fontId="2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1" fillId="0" borderId="11" xfId="0" applyFont="1" applyFill="1" applyBorder="1"/>
    <xf numFmtId="3" fontId="1" fillId="0" borderId="9" xfId="0" applyNumberFormat="1" applyFont="1" applyFill="1" applyBorder="1"/>
    <xf numFmtId="3" fontId="2" fillId="0" borderId="0" xfId="0" applyNumberFormat="1" applyFont="1" applyFill="1" applyBorder="1"/>
    <xf numFmtId="3" fontId="2" fillId="0" borderId="6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2" fillId="0" borderId="9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distributed"/>
    </xf>
    <xf numFmtId="3" fontId="1" fillId="0" borderId="9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distributed"/>
    </xf>
    <xf numFmtId="0" fontId="2" fillId="0" borderId="0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/>
    <xf numFmtId="0" fontId="1" fillId="0" borderId="1" xfId="0" applyFont="1" applyFill="1" applyBorder="1"/>
    <xf numFmtId="49" fontId="0" fillId="0" borderId="0" xfId="0" quotePrefix="1" applyNumberFormat="1" applyFont="1" applyFill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distributed"/>
    </xf>
    <xf numFmtId="164" fontId="1" fillId="0" borderId="6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43" fontId="1" fillId="0" borderId="0" xfId="1" applyFont="1" applyFill="1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1" fillId="0" borderId="11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65" fontId="2" fillId="0" borderId="7" xfId="0" applyNumberFormat="1" applyFont="1" applyFill="1" applyBorder="1" applyAlignment="1">
      <alignment horizontal="right"/>
    </xf>
    <xf numFmtId="165" fontId="2" fillId="0" borderId="6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CA6CE"/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tabSelected="1" zoomScaleNormal="100" workbookViewId="0">
      <selection activeCell="O51" sqref="O51"/>
    </sheetView>
  </sheetViews>
  <sheetFormatPr baseColWidth="10" defaultRowHeight="20.100000000000001" customHeight="1" x14ac:dyDescent="0.2"/>
  <cols>
    <col min="1" max="2" width="1.7109375" style="1" customWidth="1"/>
    <col min="3" max="3" width="24.28515625" style="1" customWidth="1"/>
    <col min="4" max="4" width="10.28515625" style="9" customWidth="1"/>
    <col min="5" max="5" width="8.28515625" style="2" customWidth="1"/>
    <col min="6" max="10" width="7.28515625" style="2" customWidth="1"/>
    <col min="11" max="11" width="8.5703125" style="2" customWidth="1"/>
    <col min="12" max="12" width="8.42578125" style="2" customWidth="1"/>
    <col min="13" max="176" width="11.42578125" style="1"/>
    <col min="177" max="177" width="39.28515625" style="1" customWidth="1"/>
    <col min="178" max="178" width="12" style="1" customWidth="1"/>
    <col min="179" max="183" width="9.85546875" style="1" customWidth="1"/>
    <col min="184" max="184" width="9.140625" style="1" customWidth="1"/>
    <col min="185" max="185" width="8.7109375" style="1" customWidth="1"/>
    <col min="186" max="186" width="11.7109375" style="1" customWidth="1"/>
    <col min="187" max="432" width="11.42578125" style="1"/>
    <col min="433" max="433" width="39.28515625" style="1" customWidth="1"/>
    <col min="434" max="434" width="12" style="1" customWidth="1"/>
    <col min="435" max="439" width="9.85546875" style="1" customWidth="1"/>
    <col min="440" max="440" width="9.140625" style="1" customWidth="1"/>
    <col min="441" max="441" width="8.7109375" style="1" customWidth="1"/>
    <col min="442" max="442" width="11.7109375" style="1" customWidth="1"/>
    <col min="443" max="688" width="11.42578125" style="1"/>
    <col min="689" max="689" width="39.28515625" style="1" customWidth="1"/>
    <col min="690" max="690" width="12" style="1" customWidth="1"/>
    <col min="691" max="695" width="9.85546875" style="1" customWidth="1"/>
    <col min="696" max="696" width="9.140625" style="1" customWidth="1"/>
    <col min="697" max="697" width="8.7109375" style="1" customWidth="1"/>
    <col min="698" max="698" width="11.7109375" style="1" customWidth="1"/>
    <col min="699" max="944" width="11.42578125" style="1"/>
    <col min="945" max="945" width="39.28515625" style="1" customWidth="1"/>
    <col min="946" max="946" width="12" style="1" customWidth="1"/>
    <col min="947" max="951" width="9.85546875" style="1" customWidth="1"/>
    <col min="952" max="952" width="9.140625" style="1" customWidth="1"/>
    <col min="953" max="953" width="8.7109375" style="1" customWidth="1"/>
    <col min="954" max="954" width="11.7109375" style="1" customWidth="1"/>
    <col min="955" max="1200" width="11.42578125" style="1"/>
    <col min="1201" max="1201" width="39.28515625" style="1" customWidth="1"/>
    <col min="1202" max="1202" width="12" style="1" customWidth="1"/>
    <col min="1203" max="1207" width="9.85546875" style="1" customWidth="1"/>
    <col min="1208" max="1208" width="9.140625" style="1" customWidth="1"/>
    <col min="1209" max="1209" width="8.7109375" style="1" customWidth="1"/>
    <col min="1210" max="1210" width="11.7109375" style="1" customWidth="1"/>
    <col min="1211" max="1456" width="11.42578125" style="1"/>
    <col min="1457" max="1457" width="39.28515625" style="1" customWidth="1"/>
    <col min="1458" max="1458" width="12" style="1" customWidth="1"/>
    <col min="1459" max="1463" width="9.85546875" style="1" customWidth="1"/>
    <col min="1464" max="1464" width="9.140625" style="1" customWidth="1"/>
    <col min="1465" max="1465" width="8.7109375" style="1" customWidth="1"/>
    <col min="1466" max="1466" width="11.7109375" style="1" customWidth="1"/>
    <col min="1467" max="1712" width="11.42578125" style="1"/>
    <col min="1713" max="1713" width="39.28515625" style="1" customWidth="1"/>
    <col min="1714" max="1714" width="12" style="1" customWidth="1"/>
    <col min="1715" max="1719" width="9.85546875" style="1" customWidth="1"/>
    <col min="1720" max="1720" width="9.140625" style="1" customWidth="1"/>
    <col min="1721" max="1721" width="8.7109375" style="1" customWidth="1"/>
    <col min="1722" max="1722" width="11.7109375" style="1" customWidth="1"/>
    <col min="1723" max="1968" width="11.42578125" style="1"/>
    <col min="1969" max="1969" width="39.28515625" style="1" customWidth="1"/>
    <col min="1970" max="1970" width="12" style="1" customWidth="1"/>
    <col min="1971" max="1975" width="9.85546875" style="1" customWidth="1"/>
    <col min="1976" max="1976" width="9.140625" style="1" customWidth="1"/>
    <col min="1977" max="1977" width="8.7109375" style="1" customWidth="1"/>
    <col min="1978" max="1978" width="11.7109375" style="1" customWidth="1"/>
    <col min="1979" max="2224" width="11.42578125" style="1"/>
    <col min="2225" max="2225" width="39.28515625" style="1" customWidth="1"/>
    <col min="2226" max="2226" width="12" style="1" customWidth="1"/>
    <col min="2227" max="2231" width="9.85546875" style="1" customWidth="1"/>
    <col min="2232" max="2232" width="9.140625" style="1" customWidth="1"/>
    <col min="2233" max="2233" width="8.7109375" style="1" customWidth="1"/>
    <col min="2234" max="2234" width="11.7109375" style="1" customWidth="1"/>
    <col min="2235" max="2480" width="11.42578125" style="1"/>
    <col min="2481" max="2481" width="39.28515625" style="1" customWidth="1"/>
    <col min="2482" max="2482" width="12" style="1" customWidth="1"/>
    <col min="2483" max="2487" width="9.85546875" style="1" customWidth="1"/>
    <col min="2488" max="2488" width="9.140625" style="1" customWidth="1"/>
    <col min="2489" max="2489" width="8.7109375" style="1" customWidth="1"/>
    <col min="2490" max="2490" width="11.7109375" style="1" customWidth="1"/>
    <col min="2491" max="2736" width="11.42578125" style="1"/>
    <col min="2737" max="2737" width="39.28515625" style="1" customWidth="1"/>
    <col min="2738" max="2738" width="12" style="1" customWidth="1"/>
    <col min="2739" max="2743" width="9.85546875" style="1" customWidth="1"/>
    <col min="2744" max="2744" width="9.140625" style="1" customWidth="1"/>
    <col min="2745" max="2745" width="8.7109375" style="1" customWidth="1"/>
    <col min="2746" max="2746" width="11.7109375" style="1" customWidth="1"/>
    <col min="2747" max="2992" width="11.42578125" style="1"/>
    <col min="2993" max="2993" width="39.28515625" style="1" customWidth="1"/>
    <col min="2994" max="2994" width="12" style="1" customWidth="1"/>
    <col min="2995" max="2999" width="9.85546875" style="1" customWidth="1"/>
    <col min="3000" max="3000" width="9.140625" style="1" customWidth="1"/>
    <col min="3001" max="3001" width="8.7109375" style="1" customWidth="1"/>
    <col min="3002" max="3002" width="11.7109375" style="1" customWidth="1"/>
    <col min="3003" max="3248" width="11.42578125" style="1"/>
    <col min="3249" max="3249" width="39.28515625" style="1" customWidth="1"/>
    <col min="3250" max="3250" width="12" style="1" customWidth="1"/>
    <col min="3251" max="3255" width="9.85546875" style="1" customWidth="1"/>
    <col min="3256" max="3256" width="9.140625" style="1" customWidth="1"/>
    <col min="3257" max="3257" width="8.7109375" style="1" customWidth="1"/>
    <col min="3258" max="3258" width="11.7109375" style="1" customWidth="1"/>
    <col min="3259" max="3504" width="11.42578125" style="1"/>
    <col min="3505" max="3505" width="39.28515625" style="1" customWidth="1"/>
    <col min="3506" max="3506" width="12" style="1" customWidth="1"/>
    <col min="3507" max="3511" width="9.85546875" style="1" customWidth="1"/>
    <col min="3512" max="3512" width="9.140625" style="1" customWidth="1"/>
    <col min="3513" max="3513" width="8.7109375" style="1" customWidth="1"/>
    <col min="3514" max="3514" width="11.7109375" style="1" customWidth="1"/>
    <col min="3515" max="3760" width="11.42578125" style="1"/>
    <col min="3761" max="3761" width="39.28515625" style="1" customWidth="1"/>
    <col min="3762" max="3762" width="12" style="1" customWidth="1"/>
    <col min="3763" max="3767" width="9.85546875" style="1" customWidth="1"/>
    <col min="3768" max="3768" width="9.140625" style="1" customWidth="1"/>
    <col min="3769" max="3769" width="8.7109375" style="1" customWidth="1"/>
    <col min="3770" max="3770" width="11.7109375" style="1" customWidth="1"/>
    <col min="3771" max="4016" width="11.42578125" style="1"/>
    <col min="4017" max="4017" width="39.28515625" style="1" customWidth="1"/>
    <col min="4018" max="4018" width="12" style="1" customWidth="1"/>
    <col min="4019" max="4023" width="9.85546875" style="1" customWidth="1"/>
    <col min="4024" max="4024" width="9.140625" style="1" customWidth="1"/>
    <col min="4025" max="4025" width="8.7109375" style="1" customWidth="1"/>
    <col min="4026" max="4026" width="11.7109375" style="1" customWidth="1"/>
    <col min="4027" max="4272" width="11.42578125" style="1"/>
    <col min="4273" max="4273" width="39.28515625" style="1" customWidth="1"/>
    <col min="4274" max="4274" width="12" style="1" customWidth="1"/>
    <col min="4275" max="4279" width="9.85546875" style="1" customWidth="1"/>
    <col min="4280" max="4280" width="9.140625" style="1" customWidth="1"/>
    <col min="4281" max="4281" width="8.7109375" style="1" customWidth="1"/>
    <col min="4282" max="4282" width="11.7109375" style="1" customWidth="1"/>
    <col min="4283" max="4528" width="11.42578125" style="1"/>
    <col min="4529" max="4529" width="39.28515625" style="1" customWidth="1"/>
    <col min="4530" max="4530" width="12" style="1" customWidth="1"/>
    <col min="4531" max="4535" width="9.85546875" style="1" customWidth="1"/>
    <col min="4536" max="4536" width="9.140625" style="1" customWidth="1"/>
    <col min="4537" max="4537" width="8.7109375" style="1" customWidth="1"/>
    <col min="4538" max="4538" width="11.7109375" style="1" customWidth="1"/>
    <col min="4539" max="4784" width="11.42578125" style="1"/>
    <col min="4785" max="4785" width="39.28515625" style="1" customWidth="1"/>
    <col min="4786" max="4786" width="12" style="1" customWidth="1"/>
    <col min="4787" max="4791" width="9.85546875" style="1" customWidth="1"/>
    <col min="4792" max="4792" width="9.140625" style="1" customWidth="1"/>
    <col min="4793" max="4793" width="8.7109375" style="1" customWidth="1"/>
    <col min="4794" max="4794" width="11.7109375" style="1" customWidth="1"/>
    <col min="4795" max="5040" width="11.42578125" style="1"/>
    <col min="5041" max="5041" width="39.28515625" style="1" customWidth="1"/>
    <col min="5042" max="5042" width="12" style="1" customWidth="1"/>
    <col min="5043" max="5047" width="9.85546875" style="1" customWidth="1"/>
    <col min="5048" max="5048" width="9.140625" style="1" customWidth="1"/>
    <col min="5049" max="5049" width="8.7109375" style="1" customWidth="1"/>
    <col min="5050" max="5050" width="11.7109375" style="1" customWidth="1"/>
    <col min="5051" max="5296" width="11.42578125" style="1"/>
    <col min="5297" max="5297" width="39.28515625" style="1" customWidth="1"/>
    <col min="5298" max="5298" width="12" style="1" customWidth="1"/>
    <col min="5299" max="5303" width="9.85546875" style="1" customWidth="1"/>
    <col min="5304" max="5304" width="9.140625" style="1" customWidth="1"/>
    <col min="5305" max="5305" width="8.7109375" style="1" customWidth="1"/>
    <col min="5306" max="5306" width="11.7109375" style="1" customWidth="1"/>
    <col min="5307" max="5552" width="11.42578125" style="1"/>
    <col min="5553" max="5553" width="39.28515625" style="1" customWidth="1"/>
    <col min="5554" max="5554" width="12" style="1" customWidth="1"/>
    <col min="5555" max="5559" width="9.85546875" style="1" customWidth="1"/>
    <col min="5560" max="5560" width="9.140625" style="1" customWidth="1"/>
    <col min="5561" max="5561" width="8.7109375" style="1" customWidth="1"/>
    <col min="5562" max="5562" width="11.7109375" style="1" customWidth="1"/>
    <col min="5563" max="5808" width="11.42578125" style="1"/>
    <col min="5809" max="5809" width="39.28515625" style="1" customWidth="1"/>
    <col min="5810" max="5810" width="12" style="1" customWidth="1"/>
    <col min="5811" max="5815" width="9.85546875" style="1" customWidth="1"/>
    <col min="5816" max="5816" width="9.140625" style="1" customWidth="1"/>
    <col min="5817" max="5817" width="8.7109375" style="1" customWidth="1"/>
    <col min="5818" max="5818" width="11.7109375" style="1" customWidth="1"/>
    <col min="5819" max="6064" width="11.42578125" style="1"/>
    <col min="6065" max="6065" width="39.28515625" style="1" customWidth="1"/>
    <col min="6066" max="6066" width="12" style="1" customWidth="1"/>
    <col min="6067" max="6071" width="9.85546875" style="1" customWidth="1"/>
    <col min="6072" max="6072" width="9.140625" style="1" customWidth="1"/>
    <col min="6073" max="6073" width="8.7109375" style="1" customWidth="1"/>
    <col min="6074" max="6074" width="11.7109375" style="1" customWidth="1"/>
    <col min="6075" max="6320" width="11.42578125" style="1"/>
    <col min="6321" max="6321" width="39.28515625" style="1" customWidth="1"/>
    <col min="6322" max="6322" width="12" style="1" customWidth="1"/>
    <col min="6323" max="6327" width="9.85546875" style="1" customWidth="1"/>
    <col min="6328" max="6328" width="9.140625" style="1" customWidth="1"/>
    <col min="6329" max="6329" width="8.7109375" style="1" customWidth="1"/>
    <col min="6330" max="6330" width="11.7109375" style="1" customWidth="1"/>
    <col min="6331" max="6576" width="11.42578125" style="1"/>
    <col min="6577" max="6577" width="39.28515625" style="1" customWidth="1"/>
    <col min="6578" max="6578" width="12" style="1" customWidth="1"/>
    <col min="6579" max="6583" width="9.85546875" style="1" customWidth="1"/>
    <col min="6584" max="6584" width="9.140625" style="1" customWidth="1"/>
    <col min="6585" max="6585" width="8.7109375" style="1" customWidth="1"/>
    <col min="6586" max="6586" width="11.7109375" style="1" customWidth="1"/>
    <col min="6587" max="6832" width="11.42578125" style="1"/>
    <col min="6833" max="6833" width="39.28515625" style="1" customWidth="1"/>
    <col min="6834" max="6834" width="12" style="1" customWidth="1"/>
    <col min="6835" max="6839" width="9.85546875" style="1" customWidth="1"/>
    <col min="6840" max="6840" width="9.140625" style="1" customWidth="1"/>
    <col min="6841" max="6841" width="8.7109375" style="1" customWidth="1"/>
    <col min="6842" max="6842" width="11.7109375" style="1" customWidth="1"/>
    <col min="6843" max="7088" width="11.42578125" style="1"/>
    <col min="7089" max="7089" width="39.28515625" style="1" customWidth="1"/>
    <col min="7090" max="7090" width="12" style="1" customWidth="1"/>
    <col min="7091" max="7095" width="9.85546875" style="1" customWidth="1"/>
    <col min="7096" max="7096" width="9.140625" style="1" customWidth="1"/>
    <col min="7097" max="7097" width="8.7109375" style="1" customWidth="1"/>
    <col min="7098" max="7098" width="11.7109375" style="1" customWidth="1"/>
    <col min="7099" max="7344" width="11.42578125" style="1"/>
    <col min="7345" max="7345" width="39.28515625" style="1" customWidth="1"/>
    <col min="7346" max="7346" width="12" style="1" customWidth="1"/>
    <col min="7347" max="7351" width="9.85546875" style="1" customWidth="1"/>
    <col min="7352" max="7352" width="9.140625" style="1" customWidth="1"/>
    <col min="7353" max="7353" width="8.7109375" style="1" customWidth="1"/>
    <col min="7354" max="7354" width="11.7109375" style="1" customWidth="1"/>
    <col min="7355" max="7600" width="11.42578125" style="1"/>
    <col min="7601" max="7601" width="39.28515625" style="1" customWidth="1"/>
    <col min="7602" max="7602" width="12" style="1" customWidth="1"/>
    <col min="7603" max="7607" width="9.85546875" style="1" customWidth="1"/>
    <col min="7608" max="7608" width="9.140625" style="1" customWidth="1"/>
    <col min="7609" max="7609" width="8.7109375" style="1" customWidth="1"/>
    <col min="7610" max="7610" width="11.7109375" style="1" customWidth="1"/>
    <col min="7611" max="7856" width="11.42578125" style="1"/>
    <col min="7857" max="7857" width="39.28515625" style="1" customWidth="1"/>
    <col min="7858" max="7858" width="12" style="1" customWidth="1"/>
    <col min="7859" max="7863" width="9.85546875" style="1" customWidth="1"/>
    <col min="7864" max="7864" width="9.140625" style="1" customWidth="1"/>
    <col min="7865" max="7865" width="8.7109375" style="1" customWidth="1"/>
    <col min="7866" max="7866" width="11.7109375" style="1" customWidth="1"/>
    <col min="7867" max="8112" width="11.42578125" style="1"/>
    <col min="8113" max="8113" width="39.28515625" style="1" customWidth="1"/>
    <col min="8114" max="8114" width="12" style="1" customWidth="1"/>
    <col min="8115" max="8119" width="9.85546875" style="1" customWidth="1"/>
    <col min="8120" max="8120" width="9.140625" style="1" customWidth="1"/>
    <col min="8121" max="8121" width="8.7109375" style="1" customWidth="1"/>
    <col min="8122" max="8122" width="11.7109375" style="1" customWidth="1"/>
    <col min="8123" max="8368" width="11.42578125" style="1"/>
    <col min="8369" max="8369" width="39.28515625" style="1" customWidth="1"/>
    <col min="8370" max="8370" width="12" style="1" customWidth="1"/>
    <col min="8371" max="8375" width="9.85546875" style="1" customWidth="1"/>
    <col min="8376" max="8376" width="9.140625" style="1" customWidth="1"/>
    <col min="8377" max="8377" width="8.7109375" style="1" customWidth="1"/>
    <col min="8378" max="8378" width="11.7109375" style="1" customWidth="1"/>
    <col min="8379" max="8624" width="11.42578125" style="1"/>
    <col min="8625" max="8625" width="39.28515625" style="1" customWidth="1"/>
    <col min="8626" max="8626" width="12" style="1" customWidth="1"/>
    <col min="8627" max="8631" width="9.85546875" style="1" customWidth="1"/>
    <col min="8632" max="8632" width="9.140625" style="1" customWidth="1"/>
    <col min="8633" max="8633" width="8.7109375" style="1" customWidth="1"/>
    <col min="8634" max="8634" width="11.7109375" style="1" customWidth="1"/>
    <col min="8635" max="8880" width="11.42578125" style="1"/>
    <col min="8881" max="8881" width="39.28515625" style="1" customWidth="1"/>
    <col min="8882" max="8882" width="12" style="1" customWidth="1"/>
    <col min="8883" max="8887" width="9.85546875" style="1" customWidth="1"/>
    <col min="8888" max="8888" width="9.140625" style="1" customWidth="1"/>
    <col min="8889" max="8889" width="8.7109375" style="1" customWidth="1"/>
    <col min="8890" max="8890" width="11.7109375" style="1" customWidth="1"/>
    <col min="8891" max="9136" width="11.42578125" style="1"/>
    <col min="9137" max="9137" width="39.28515625" style="1" customWidth="1"/>
    <col min="9138" max="9138" width="12" style="1" customWidth="1"/>
    <col min="9139" max="9143" width="9.85546875" style="1" customWidth="1"/>
    <col min="9144" max="9144" width="9.140625" style="1" customWidth="1"/>
    <col min="9145" max="9145" width="8.7109375" style="1" customWidth="1"/>
    <col min="9146" max="9146" width="11.7109375" style="1" customWidth="1"/>
    <col min="9147" max="9392" width="11.42578125" style="1"/>
    <col min="9393" max="9393" width="39.28515625" style="1" customWidth="1"/>
    <col min="9394" max="9394" width="12" style="1" customWidth="1"/>
    <col min="9395" max="9399" width="9.85546875" style="1" customWidth="1"/>
    <col min="9400" max="9400" width="9.140625" style="1" customWidth="1"/>
    <col min="9401" max="9401" width="8.7109375" style="1" customWidth="1"/>
    <col min="9402" max="9402" width="11.7109375" style="1" customWidth="1"/>
    <col min="9403" max="9648" width="11.42578125" style="1"/>
    <col min="9649" max="9649" width="39.28515625" style="1" customWidth="1"/>
    <col min="9650" max="9650" width="12" style="1" customWidth="1"/>
    <col min="9651" max="9655" width="9.85546875" style="1" customWidth="1"/>
    <col min="9656" max="9656" width="9.140625" style="1" customWidth="1"/>
    <col min="9657" max="9657" width="8.7109375" style="1" customWidth="1"/>
    <col min="9658" max="9658" width="11.7109375" style="1" customWidth="1"/>
    <col min="9659" max="9904" width="11.42578125" style="1"/>
    <col min="9905" max="9905" width="39.28515625" style="1" customWidth="1"/>
    <col min="9906" max="9906" width="12" style="1" customWidth="1"/>
    <col min="9907" max="9911" width="9.85546875" style="1" customWidth="1"/>
    <col min="9912" max="9912" width="9.140625" style="1" customWidth="1"/>
    <col min="9913" max="9913" width="8.7109375" style="1" customWidth="1"/>
    <col min="9914" max="9914" width="11.7109375" style="1" customWidth="1"/>
    <col min="9915" max="10160" width="11.42578125" style="1"/>
    <col min="10161" max="10161" width="39.28515625" style="1" customWidth="1"/>
    <col min="10162" max="10162" width="12" style="1" customWidth="1"/>
    <col min="10163" max="10167" width="9.85546875" style="1" customWidth="1"/>
    <col min="10168" max="10168" width="9.140625" style="1" customWidth="1"/>
    <col min="10169" max="10169" width="8.7109375" style="1" customWidth="1"/>
    <col min="10170" max="10170" width="11.7109375" style="1" customWidth="1"/>
    <col min="10171" max="10416" width="11.42578125" style="1"/>
    <col min="10417" max="10417" width="39.28515625" style="1" customWidth="1"/>
    <col min="10418" max="10418" width="12" style="1" customWidth="1"/>
    <col min="10419" max="10423" width="9.85546875" style="1" customWidth="1"/>
    <col min="10424" max="10424" width="9.140625" style="1" customWidth="1"/>
    <col min="10425" max="10425" width="8.7109375" style="1" customWidth="1"/>
    <col min="10426" max="10426" width="11.7109375" style="1" customWidth="1"/>
    <col min="10427" max="10672" width="11.42578125" style="1"/>
    <col min="10673" max="10673" width="39.28515625" style="1" customWidth="1"/>
    <col min="10674" max="10674" width="12" style="1" customWidth="1"/>
    <col min="10675" max="10679" width="9.85546875" style="1" customWidth="1"/>
    <col min="10680" max="10680" width="9.140625" style="1" customWidth="1"/>
    <col min="10681" max="10681" width="8.7109375" style="1" customWidth="1"/>
    <col min="10682" max="10682" width="11.7109375" style="1" customWidth="1"/>
    <col min="10683" max="10928" width="11.42578125" style="1"/>
    <col min="10929" max="10929" width="39.28515625" style="1" customWidth="1"/>
    <col min="10930" max="10930" width="12" style="1" customWidth="1"/>
    <col min="10931" max="10935" width="9.85546875" style="1" customWidth="1"/>
    <col min="10936" max="10936" width="9.140625" style="1" customWidth="1"/>
    <col min="10937" max="10937" width="8.7109375" style="1" customWidth="1"/>
    <col min="10938" max="10938" width="11.7109375" style="1" customWidth="1"/>
    <col min="10939" max="11184" width="11.42578125" style="1"/>
    <col min="11185" max="11185" width="39.28515625" style="1" customWidth="1"/>
    <col min="11186" max="11186" width="12" style="1" customWidth="1"/>
    <col min="11187" max="11191" width="9.85546875" style="1" customWidth="1"/>
    <col min="11192" max="11192" width="9.140625" style="1" customWidth="1"/>
    <col min="11193" max="11193" width="8.7109375" style="1" customWidth="1"/>
    <col min="11194" max="11194" width="11.7109375" style="1" customWidth="1"/>
    <col min="11195" max="11440" width="11.42578125" style="1"/>
    <col min="11441" max="11441" width="39.28515625" style="1" customWidth="1"/>
    <col min="11442" max="11442" width="12" style="1" customWidth="1"/>
    <col min="11443" max="11447" width="9.85546875" style="1" customWidth="1"/>
    <col min="11448" max="11448" width="9.140625" style="1" customWidth="1"/>
    <col min="11449" max="11449" width="8.7109375" style="1" customWidth="1"/>
    <col min="11450" max="11450" width="11.7109375" style="1" customWidth="1"/>
    <col min="11451" max="11696" width="11.42578125" style="1"/>
    <col min="11697" max="11697" width="39.28515625" style="1" customWidth="1"/>
    <col min="11698" max="11698" width="12" style="1" customWidth="1"/>
    <col min="11699" max="11703" width="9.85546875" style="1" customWidth="1"/>
    <col min="11704" max="11704" width="9.140625" style="1" customWidth="1"/>
    <col min="11705" max="11705" width="8.7109375" style="1" customWidth="1"/>
    <col min="11706" max="11706" width="11.7109375" style="1" customWidth="1"/>
    <col min="11707" max="11952" width="11.42578125" style="1"/>
    <col min="11953" max="11953" width="39.28515625" style="1" customWidth="1"/>
    <col min="11954" max="11954" width="12" style="1" customWidth="1"/>
    <col min="11955" max="11959" width="9.85546875" style="1" customWidth="1"/>
    <col min="11960" max="11960" width="9.140625" style="1" customWidth="1"/>
    <col min="11961" max="11961" width="8.7109375" style="1" customWidth="1"/>
    <col min="11962" max="11962" width="11.7109375" style="1" customWidth="1"/>
    <col min="11963" max="12208" width="11.42578125" style="1"/>
    <col min="12209" max="12209" width="39.28515625" style="1" customWidth="1"/>
    <col min="12210" max="12210" width="12" style="1" customWidth="1"/>
    <col min="12211" max="12215" width="9.85546875" style="1" customWidth="1"/>
    <col min="12216" max="12216" width="9.140625" style="1" customWidth="1"/>
    <col min="12217" max="12217" width="8.7109375" style="1" customWidth="1"/>
    <col min="12218" max="12218" width="11.7109375" style="1" customWidth="1"/>
    <col min="12219" max="12464" width="11.42578125" style="1"/>
    <col min="12465" max="12465" width="39.28515625" style="1" customWidth="1"/>
    <col min="12466" max="12466" width="12" style="1" customWidth="1"/>
    <col min="12467" max="12471" width="9.85546875" style="1" customWidth="1"/>
    <col min="12472" max="12472" width="9.140625" style="1" customWidth="1"/>
    <col min="12473" max="12473" width="8.7109375" style="1" customWidth="1"/>
    <col min="12474" max="12474" width="11.7109375" style="1" customWidth="1"/>
    <col min="12475" max="12720" width="11.42578125" style="1"/>
    <col min="12721" max="12721" width="39.28515625" style="1" customWidth="1"/>
    <col min="12722" max="12722" width="12" style="1" customWidth="1"/>
    <col min="12723" max="12727" width="9.85546875" style="1" customWidth="1"/>
    <col min="12728" max="12728" width="9.140625" style="1" customWidth="1"/>
    <col min="12729" max="12729" width="8.7109375" style="1" customWidth="1"/>
    <col min="12730" max="12730" width="11.7109375" style="1" customWidth="1"/>
    <col min="12731" max="12976" width="11.42578125" style="1"/>
    <col min="12977" max="12977" width="39.28515625" style="1" customWidth="1"/>
    <col min="12978" max="12978" width="12" style="1" customWidth="1"/>
    <col min="12979" max="12983" width="9.85546875" style="1" customWidth="1"/>
    <col min="12984" max="12984" width="9.140625" style="1" customWidth="1"/>
    <col min="12985" max="12985" width="8.7109375" style="1" customWidth="1"/>
    <col min="12986" max="12986" width="11.7109375" style="1" customWidth="1"/>
    <col min="12987" max="13232" width="11.42578125" style="1"/>
    <col min="13233" max="13233" width="39.28515625" style="1" customWidth="1"/>
    <col min="13234" max="13234" width="12" style="1" customWidth="1"/>
    <col min="13235" max="13239" width="9.85546875" style="1" customWidth="1"/>
    <col min="13240" max="13240" width="9.140625" style="1" customWidth="1"/>
    <col min="13241" max="13241" width="8.7109375" style="1" customWidth="1"/>
    <col min="13242" max="13242" width="11.7109375" style="1" customWidth="1"/>
    <col min="13243" max="13488" width="11.42578125" style="1"/>
    <col min="13489" max="13489" width="39.28515625" style="1" customWidth="1"/>
    <col min="13490" max="13490" width="12" style="1" customWidth="1"/>
    <col min="13491" max="13495" width="9.85546875" style="1" customWidth="1"/>
    <col min="13496" max="13496" width="9.140625" style="1" customWidth="1"/>
    <col min="13497" max="13497" width="8.7109375" style="1" customWidth="1"/>
    <col min="13498" max="13498" width="11.7109375" style="1" customWidth="1"/>
    <col min="13499" max="13744" width="11.42578125" style="1"/>
    <col min="13745" max="13745" width="39.28515625" style="1" customWidth="1"/>
    <col min="13746" max="13746" width="12" style="1" customWidth="1"/>
    <col min="13747" max="13751" width="9.85546875" style="1" customWidth="1"/>
    <col min="13752" max="13752" width="9.140625" style="1" customWidth="1"/>
    <col min="13753" max="13753" width="8.7109375" style="1" customWidth="1"/>
    <col min="13754" max="13754" width="11.7109375" style="1" customWidth="1"/>
    <col min="13755" max="14000" width="11.42578125" style="1"/>
    <col min="14001" max="14001" width="39.28515625" style="1" customWidth="1"/>
    <col min="14002" max="14002" width="12" style="1" customWidth="1"/>
    <col min="14003" max="14007" width="9.85546875" style="1" customWidth="1"/>
    <col min="14008" max="14008" width="9.140625" style="1" customWidth="1"/>
    <col min="14009" max="14009" width="8.7109375" style="1" customWidth="1"/>
    <col min="14010" max="14010" width="11.7109375" style="1" customWidth="1"/>
    <col min="14011" max="14256" width="11.42578125" style="1"/>
    <col min="14257" max="14257" width="39.28515625" style="1" customWidth="1"/>
    <col min="14258" max="14258" width="12" style="1" customWidth="1"/>
    <col min="14259" max="14263" width="9.85546875" style="1" customWidth="1"/>
    <col min="14264" max="14264" width="9.140625" style="1" customWidth="1"/>
    <col min="14265" max="14265" width="8.7109375" style="1" customWidth="1"/>
    <col min="14266" max="14266" width="11.7109375" style="1" customWidth="1"/>
    <col min="14267" max="14512" width="11.42578125" style="1"/>
    <col min="14513" max="14513" width="39.28515625" style="1" customWidth="1"/>
    <col min="14514" max="14514" width="12" style="1" customWidth="1"/>
    <col min="14515" max="14519" width="9.85546875" style="1" customWidth="1"/>
    <col min="14520" max="14520" width="9.140625" style="1" customWidth="1"/>
    <col min="14521" max="14521" width="8.7109375" style="1" customWidth="1"/>
    <col min="14522" max="14522" width="11.7109375" style="1" customWidth="1"/>
    <col min="14523" max="14768" width="11.42578125" style="1"/>
    <col min="14769" max="14769" width="39.28515625" style="1" customWidth="1"/>
    <col min="14770" max="14770" width="12" style="1" customWidth="1"/>
    <col min="14771" max="14775" width="9.85546875" style="1" customWidth="1"/>
    <col min="14776" max="14776" width="9.140625" style="1" customWidth="1"/>
    <col min="14777" max="14777" width="8.7109375" style="1" customWidth="1"/>
    <col min="14778" max="14778" width="11.7109375" style="1" customWidth="1"/>
    <col min="14779" max="15024" width="11.42578125" style="1"/>
    <col min="15025" max="15025" width="39.28515625" style="1" customWidth="1"/>
    <col min="15026" max="15026" width="12" style="1" customWidth="1"/>
    <col min="15027" max="15031" width="9.85546875" style="1" customWidth="1"/>
    <col min="15032" max="15032" width="9.140625" style="1" customWidth="1"/>
    <col min="15033" max="15033" width="8.7109375" style="1" customWidth="1"/>
    <col min="15034" max="15034" width="11.7109375" style="1" customWidth="1"/>
    <col min="15035" max="15280" width="11.42578125" style="1"/>
    <col min="15281" max="15281" width="39.28515625" style="1" customWidth="1"/>
    <col min="15282" max="15282" width="12" style="1" customWidth="1"/>
    <col min="15283" max="15287" width="9.85546875" style="1" customWidth="1"/>
    <col min="15288" max="15288" width="9.140625" style="1" customWidth="1"/>
    <col min="15289" max="15289" width="8.7109375" style="1" customWidth="1"/>
    <col min="15290" max="15290" width="11.7109375" style="1" customWidth="1"/>
    <col min="15291" max="15536" width="11.42578125" style="1"/>
    <col min="15537" max="15537" width="39.28515625" style="1" customWidth="1"/>
    <col min="15538" max="15538" width="12" style="1" customWidth="1"/>
    <col min="15539" max="15543" width="9.85546875" style="1" customWidth="1"/>
    <col min="15544" max="15544" width="9.140625" style="1" customWidth="1"/>
    <col min="15545" max="15545" width="8.7109375" style="1" customWidth="1"/>
    <col min="15546" max="15546" width="11.7109375" style="1" customWidth="1"/>
    <col min="15547" max="15792" width="11.42578125" style="1"/>
    <col min="15793" max="15793" width="39.28515625" style="1" customWidth="1"/>
    <col min="15794" max="15794" width="12" style="1" customWidth="1"/>
    <col min="15795" max="15799" width="9.85546875" style="1" customWidth="1"/>
    <col min="15800" max="15800" width="9.140625" style="1" customWidth="1"/>
    <col min="15801" max="15801" width="8.7109375" style="1" customWidth="1"/>
    <col min="15802" max="15802" width="11.7109375" style="1" customWidth="1"/>
    <col min="15803" max="16048" width="11.42578125" style="1"/>
    <col min="16049" max="16049" width="39.28515625" style="1" customWidth="1"/>
    <col min="16050" max="16050" width="12" style="1" customWidth="1"/>
    <col min="16051" max="16055" width="9.85546875" style="1" customWidth="1"/>
    <col min="16056" max="16056" width="9.140625" style="1" customWidth="1"/>
    <col min="16057" max="16057" width="8.7109375" style="1" customWidth="1"/>
    <col min="16058" max="16058" width="11.7109375" style="1" customWidth="1"/>
    <col min="16059" max="16384" width="11.42578125" style="1"/>
  </cols>
  <sheetData>
    <row r="1" spans="1:12" ht="18" customHeight="1" x14ac:dyDescent="0.2">
      <c r="A1" s="30" t="s">
        <v>45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customHeight="1" x14ac:dyDescent="0.2">
      <c r="A2" s="31" t="s">
        <v>43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8" customHeight="1" x14ac:dyDescent="0.2">
      <c r="A3" s="30" t="s">
        <v>46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9" customHeight="1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ht="30" customHeight="1" x14ac:dyDescent="0.2">
      <c r="A5" s="38" t="s">
        <v>47</v>
      </c>
      <c r="B5" s="38"/>
      <c r="C5" s="39"/>
      <c r="D5" s="44" t="s">
        <v>0</v>
      </c>
      <c r="E5" s="44"/>
      <c r="F5" s="44"/>
      <c r="G5" s="44"/>
      <c r="H5" s="44"/>
      <c r="I5" s="44"/>
      <c r="J5" s="44"/>
      <c r="K5" s="44"/>
      <c r="L5" s="44"/>
    </row>
    <row r="6" spans="1:12" ht="29.25" customHeight="1" x14ac:dyDescent="0.2">
      <c r="A6" s="40"/>
      <c r="B6" s="40"/>
      <c r="C6" s="41"/>
      <c r="D6" s="45" t="s">
        <v>1</v>
      </c>
      <c r="E6" s="47" t="s">
        <v>8</v>
      </c>
      <c r="F6" s="48"/>
      <c r="G6" s="48"/>
      <c r="H6" s="48"/>
      <c r="I6" s="48"/>
      <c r="J6" s="48"/>
      <c r="K6" s="48"/>
      <c r="L6" s="48"/>
    </row>
    <row r="7" spans="1:12" ht="46.5" customHeight="1" x14ac:dyDescent="0.2">
      <c r="A7" s="42"/>
      <c r="B7" s="42"/>
      <c r="C7" s="43"/>
      <c r="D7" s="46"/>
      <c r="E7" s="27" t="s">
        <v>27</v>
      </c>
      <c r="F7" s="27" t="s">
        <v>2</v>
      </c>
      <c r="G7" s="27" t="s">
        <v>3</v>
      </c>
      <c r="H7" s="27" t="s">
        <v>4</v>
      </c>
      <c r="I7" s="27" t="s">
        <v>5</v>
      </c>
      <c r="J7" s="27" t="s">
        <v>6</v>
      </c>
      <c r="K7" s="27" t="s">
        <v>20</v>
      </c>
      <c r="L7" s="28" t="s">
        <v>32</v>
      </c>
    </row>
    <row r="8" spans="1:12" ht="8.25" customHeight="1" x14ac:dyDescent="0.2">
      <c r="C8" s="16"/>
      <c r="D8" s="17"/>
      <c r="E8" s="25"/>
      <c r="F8" s="25"/>
      <c r="G8" s="25"/>
      <c r="H8" s="25"/>
      <c r="I8" s="25"/>
      <c r="J8" s="25"/>
      <c r="K8" s="25"/>
      <c r="L8" s="26"/>
    </row>
    <row r="9" spans="1:12" ht="24" customHeight="1" x14ac:dyDescent="0.2">
      <c r="A9" s="31" t="s">
        <v>42</v>
      </c>
      <c r="B9" s="31"/>
      <c r="C9" s="35"/>
      <c r="D9" s="3">
        <f>SUM(D10,D19,D28,D33,D37,D52,D54,D53,)</f>
        <v>94036</v>
      </c>
      <c r="E9" s="3">
        <f>SUM(E10,E19,E28,E33,E37,E52,E54,E53,)</f>
        <v>64</v>
      </c>
      <c r="F9" s="3">
        <f t="shared" ref="F9:L9" si="0">SUM(F10,F19,F28,F33,F37,F52,F54,F53,)</f>
        <v>1490</v>
      </c>
      <c r="G9" s="3">
        <f t="shared" si="0"/>
        <v>21618</v>
      </c>
      <c r="H9" s="3">
        <f t="shared" ref="H9" si="1">SUM(H10,H19,H28,H33,H37,H52,H54,H53,)</f>
        <v>26791</v>
      </c>
      <c r="I9" s="3">
        <f t="shared" ref="I9" si="2">SUM(I10,I19,I28,I33,I37,I52,I54,I53,)</f>
        <v>19711</v>
      </c>
      <c r="J9" s="3">
        <f t="shared" ref="J9" si="3">SUM(J10,J19,J28,J33,J37,J52,J54,J53,)</f>
        <v>13783</v>
      </c>
      <c r="K9" s="3">
        <f t="shared" si="0"/>
        <v>9162</v>
      </c>
      <c r="L9" s="10">
        <f t="shared" si="0"/>
        <v>1417</v>
      </c>
    </row>
    <row r="10" spans="1:12" ht="18" customHeight="1" x14ac:dyDescent="0.2">
      <c r="A10" s="1" t="s">
        <v>9</v>
      </c>
      <c r="D10" s="3">
        <f>SUM(D11,D16,D17,D18)</f>
        <v>69381</v>
      </c>
      <c r="E10" s="51">
        <f>SUM(E11,E16,E17,E18)</f>
        <v>62</v>
      </c>
      <c r="F10" s="51">
        <f t="shared" ref="F10:L10" si="4">SUM(F11,F16,F17,F18)</f>
        <v>1416</v>
      </c>
      <c r="G10" s="51">
        <f t="shared" si="4"/>
        <v>17772</v>
      </c>
      <c r="H10" s="51">
        <f t="shared" si="4"/>
        <v>19901</v>
      </c>
      <c r="I10" s="51">
        <f t="shared" si="4"/>
        <v>13729</v>
      </c>
      <c r="J10" s="51">
        <f t="shared" si="4"/>
        <v>8903</v>
      </c>
      <c r="K10" s="51">
        <f t="shared" si="4"/>
        <v>6505</v>
      </c>
      <c r="L10" s="52">
        <f t="shared" si="4"/>
        <v>1093</v>
      </c>
    </row>
    <row r="11" spans="1:12" ht="18" customHeight="1" x14ac:dyDescent="0.2">
      <c r="B11" s="1" t="s">
        <v>33</v>
      </c>
      <c r="D11" s="3">
        <f>SUM(D12:D15)</f>
        <v>63800</v>
      </c>
      <c r="E11" s="51">
        <f>SUM(E12:E15)</f>
        <v>13</v>
      </c>
      <c r="F11" s="51">
        <f t="shared" ref="F11:L11" si="5">SUM(F12:F15)</f>
        <v>1223</v>
      </c>
      <c r="G11" s="51">
        <f t="shared" si="5"/>
        <v>15613</v>
      </c>
      <c r="H11" s="51">
        <f t="shared" si="5"/>
        <v>18295</v>
      </c>
      <c r="I11" s="51">
        <f t="shared" si="5"/>
        <v>12920</v>
      </c>
      <c r="J11" s="51">
        <f t="shared" si="5"/>
        <v>8474</v>
      </c>
      <c r="K11" s="51">
        <f t="shared" si="5"/>
        <v>6275</v>
      </c>
      <c r="L11" s="52">
        <f t="shared" si="5"/>
        <v>987</v>
      </c>
    </row>
    <row r="12" spans="1:12" ht="18" customHeight="1" x14ac:dyDescent="0.2">
      <c r="C12" s="1" t="s">
        <v>34</v>
      </c>
      <c r="D12" s="3">
        <f>SUM(E12:L12)</f>
        <v>22931</v>
      </c>
      <c r="E12" s="51">
        <f t="shared" ref="E12:L13" si="6">SUM(E58,E104)</f>
        <v>5</v>
      </c>
      <c r="F12" s="51">
        <f t="shared" si="6"/>
        <v>490</v>
      </c>
      <c r="G12" s="51">
        <f t="shared" si="6"/>
        <v>4521</v>
      </c>
      <c r="H12" s="51">
        <f t="shared" si="6"/>
        <v>6173</v>
      </c>
      <c r="I12" s="51">
        <f t="shared" si="6"/>
        <v>5062</v>
      </c>
      <c r="J12" s="51">
        <f t="shared" si="6"/>
        <v>3508</v>
      </c>
      <c r="K12" s="51">
        <f t="shared" si="6"/>
        <v>2868</v>
      </c>
      <c r="L12" s="52">
        <f t="shared" si="6"/>
        <v>304</v>
      </c>
    </row>
    <row r="13" spans="1:12" ht="18" customHeight="1" x14ac:dyDescent="0.2">
      <c r="C13" s="1" t="s">
        <v>35</v>
      </c>
      <c r="D13" s="3">
        <f t="shared" ref="D13:D15" si="7">SUM(E13:L13)</f>
        <v>30555</v>
      </c>
      <c r="E13" s="51">
        <f t="shared" si="6"/>
        <v>8</v>
      </c>
      <c r="F13" s="51">
        <f t="shared" si="6"/>
        <v>560</v>
      </c>
      <c r="G13" s="51">
        <f t="shared" si="6"/>
        <v>8962</v>
      </c>
      <c r="H13" s="51">
        <f t="shared" si="6"/>
        <v>9510</v>
      </c>
      <c r="I13" s="51">
        <f t="shared" si="6"/>
        <v>5718</v>
      </c>
      <c r="J13" s="51">
        <f t="shared" si="6"/>
        <v>3283</v>
      </c>
      <c r="K13" s="51">
        <f t="shared" si="6"/>
        <v>1994</v>
      </c>
      <c r="L13" s="52">
        <f t="shared" si="6"/>
        <v>520</v>
      </c>
    </row>
    <row r="14" spans="1:12" ht="18" customHeight="1" x14ac:dyDescent="0.2">
      <c r="C14" s="1" t="s">
        <v>36</v>
      </c>
      <c r="D14" s="3">
        <f t="shared" si="7"/>
        <v>10218</v>
      </c>
      <c r="E14" s="51">
        <f t="shared" ref="E14" si="8">SUM(E60,E106)</f>
        <v>0</v>
      </c>
      <c r="F14" s="51">
        <f t="shared" ref="F14:L14" si="9">SUM(F60,F106)</f>
        <v>173</v>
      </c>
      <c r="G14" s="51">
        <f t="shared" si="9"/>
        <v>2100</v>
      </c>
      <c r="H14" s="51">
        <f t="shared" si="9"/>
        <v>2587</v>
      </c>
      <c r="I14" s="51">
        <f t="shared" si="9"/>
        <v>2126</v>
      </c>
      <c r="J14" s="51">
        <f t="shared" si="9"/>
        <v>1667</v>
      </c>
      <c r="K14" s="51">
        <f t="shared" si="9"/>
        <v>1404</v>
      </c>
      <c r="L14" s="52">
        <f t="shared" si="9"/>
        <v>161</v>
      </c>
    </row>
    <row r="15" spans="1:12" ht="18" customHeight="1" x14ac:dyDescent="0.2">
      <c r="C15" s="1" t="s">
        <v>10</v>
      </c>
      <c r="D15" s="3">
        <f t="shared" si="7"/>
        <v>96</v>
      </c>
      <c r="E15" s="51">
        <f t="shared" ref="E15:L18" si="10">SUM(E61,E107)</f>
        <v>0</v>
      </c>
      <c r="F15" s="51">
        <f t="shared" si="10"/>
        <v>0</v>
      </c>
      <c r="G15" s="51">
        <f t="shared" si="10"/>
        <v>30</v>
      </c>
      <c r="H15" s="51">
        <f t="shared" si="10"/>
        <v>25</v>
      </c>
      <c r="I15" s="51">
        <f t="shared" si="10"/>
        <v>14</v>
      </c>
      <c r="J15" s="51">
        <f t="shared" si="10"/>
        <v>16</v>
      </c>
      <c r="K15" s="51">
        <f t="shared" si="10"/>
        <v>9</v>
      </c>
      <c r="L15" s="52">
        <f t="shared" si="10"/>
        <v>2</v>
      </c>
    </row>
    <row r="16" spans="1:12" ht="18" customHeight="1" x14ac:dyDescent="0.2">
      <c r="B16" s="2" t="s">
        <v>37</v>
      </c>
      <c r="D16" s="3">
        <f>SUM(E16:L16)</f>
        <v>1656</v>
      </c>
      <c r="E16" s="51">
        <f>SUM(E62,E108)</f>
        <v>0</v>
      </c>
      <c r="F16" s="51">
        <f>SUM(F62,F108)</f>
        <v>25</v>
      </c>
      <c r="G16" s="51">
        <f t="shared" si="10"/>
        <v>590</v>
      </c>
      <c r="H16" s="51">
        <f t="shared" si="10"/>
        <v>452</v>
      </c>
      <c r="I16" s="51">
        <f t="shared" si="10"/>
        <v>280</v>
      </c>
      <c r="J16" s="51">
        <f t="shared" si="10"/>
        <v>189</v>
      </c>
      <c r="K16" s="51">
        <f t="shared" si="10"/>
        <v>107</v>
      </c>
      <c r="L16" s="52">
        <f t="shared" si="10"/>
        <v>13</v>
      </c>
    </row>
    <row r="17" spans="1:12" ht="18" customHeight="1" x14ac:dyDescent="0.2">
      <c r="B17" s="1" t="s">
        <v>28</v>
      </c>
      <c r="D17" s="3">
        <f>SUM(E17:L17)</f>
        <v>372</v>
      </c>
      <c r="E17" s="51">
        <f>SUM(E63,E109)</f>
        <v>46</v>
      </c>
      <c r="F17" s="51">
        <f>SUM(F63,F109)</f>
        <v>47</v>
      </c>
      <c r="G17" s="51">
        <f t="shared" si="10"/>
        <v>69</v>
      </c>
      <c r="H17" s="51">
        <f t="shared" si="10"/>
        <v>49</v>
      </c>
      <c r="I17" s="51">
        <f t="shared" si="10"/>
        <v>48</v>
      </c>
      <c r="J17" s="51">
        <f t="shared" si="10"/>
        <v>47</v>
      </c>
      <c r="K17" s="51">
        <f t="shared" si="10"/>
        <v>54</v>
      </c>
      <c r="L17" s="52">
        <f t="shared" si="10"/>
        <v>12</v>
      </c>
    </row>
    <row r="18" spans="1:12" ht="18" customHeight="1" x14ac:dyDescent="0.2">
      <c r="B18" s="11" t="s">
        <v>29</v>
      </c>
      <c r="D18" s="10">
        <f>SUM(E18:L18)</f>
        <v>3553</v>
      </c>
      <c r="E18" s="51">
        <f>SUM(E64,E110)</f>
        <v>3</v>
      </c>
      <c r="F18" s="51">
        <f>SUM(F64,F110)</f>
        <v>121</v>
      </c>
      <c r="G18" s="51">
        <f t="shared" si="10"/>
        <v>1500</v>
      </c>
      <c r="H18" s="51">
        <f t="shared" si="10"/>
        <v>1105</v>
      </c>
      <c r="I18" s="51">
        <f t="shared" si="10"/>
        <v>481</v>
      </c>
      <c r="J18" s="51">
        <f t="shared" si="10"/>
        <v>193</v>
      </c>
      <c r="K18" s="51">
        <f t="shared" si="10"/>
        <v>69</v>
      </c>
      <c r="L18" s="52">
        <f t="shared" si="10"/>
        <v>81</v>
      </c>
    </row>
    <row r="19" spans="1:12" ht="18" customHeight="1" x14ac:dyDescent="0.2">
      <c r="A19" s="1" t="s">
        <v>11</v>
      </c>
      <c r="D19" s="3">
        <f>SUM(D20,D27,D23)</f>
        <v>9834</v>
      </c>
      <c r="E19" s="51">
        <f t="shared" ref="E19" si="11">SUM(E20,E27,E23)</f>
        <v>0</v>
      </c>
      <c r="F19" s="51">
        <f t="shared" ref="F19:L19" si="12">SUM(F20,F27,F23)</f>
        <v>51</v>
      </c>
      <c r="G19" s="51">
        <f t="shared" si="12"/>
        <v>2103</v>
      </c>
      <c r="H19" s="51">
        <f>SUM(H20,H27,H23)</f>
        <v>2868</v>
      </c>
      <c r="I19" s="51">
        <f t="shared" si="12"/>
        <v>2341</v>
      </c>
      <c r="J19" s="51">
        <f t="shared" si="12"/>
        <v>1686</v>
      </c>
      <c r="K19" s="51">
        <f t="shared" si="12"/>
        <v>647</v>
      </c>
      <c r="L19" s="52">
        <f t="shared" si="12"/>
        <v>138</v>
      </c>
    </row>
    <row r="20" spans="1:12" ht="18" customHeight="1" x14ac:dyDescent="0.2">
      <c r="B20" s="1" t="s">
        <v>33</v>
      </c>
      <c r="D20" s="3">
        <f>SUM(D21:D22)</f>
        <v>3433</v>
      </c>
      <c r="E20" s="51">
        <f>SUM(E21:E22)</f>
        <v>0</v>
      </c>
      <c r="F20" s="51">
        <f>SUM(F21:F22)</f>
        <v>15</v>
      </c>
      <c r="G20" s="51">
        <f t="shared" ref="G20:L20" si="13">SUM(G21:G22)</f>
        <v>741</v>
      </c>
      <c r="H20" s="51">
        <f t="shared" si="13"/>
        <v>1076</v>
      </c>
      <c r="I20" s="51">
        <f t="shared" si="13"/>
        <v>770</v>
      </c>
      <c r="J20" s="51">
        <f t="shared" si="13"/>
        <v>559</v>
      </c>
      <c r="K20" s="51">
        <f t="shared" si="13"/>
        <v>233</v>
      </c>
      <c r="L20" s="52">
        <f t="shared" si="13"/>
        <v>39</v>
      </c>
    </row>
    <row r="21" spans="1:12" ht="18" customHeight="1" x14ac:dyDescent="0.2">
      <c r="C21" s="1" t="s">
        <v>10</v>
      </c>
      <c r="D21" s="3">
        <f t="shared" ref="D21:D22" si="14">SUM(E21:L21)</f>
        <v>2144</v>
      </c>
      <c r="E21" s="51">
        <f t="shared" ref="E21" si="15">SUM(E67,E113)</f>
        <v>0</v>
      </c>
      <c r="F21" s="51">
        <f t="shared" ref="F21:L22" si="16">SUM(F67,F113)</f>
        <v>11</v>
      </c>
      <c r="G21" s="51">
        <f t="shared" si="16"/>
        <v>480</v>
      </c>
      <c r="H21" s="51">
        <f t="shared" si="16"/>
        <v>657</v>
      </c>
      <c r="I21" s="51">
        <f t="shared" si="16"/>
        <v>507</v>
      </c>
      <c r="J21" s="51">
        <f t="shared" si="16"/>
        <v>326</v>
      </c>
      <c r="K21" s="51">
        <f t="shared" si="16"/>
        <v>138</v>
      </c>
      <c r="L21" s="52">
        <f t="shared" si="16"/>
        <v>25</v>
      </c>
    </row>
    <row r="22" spans="1:12" ht="18" customHeight="1" x14ac:dyDescent="0.2">
      <c r="C22" s="7" t="s">
        <v>12</v>
      </c>
      <c r="D22" s="3">
        <f t="shared" si="14"/>
        <v>1289</v>
      </c>
      <c r="E22" s="51">
        <f t="shared" ref="E22" si="17">SUM(E68,E114)</f>
        <v>0</v>
      </c>
      <c r="F22" s="51">
        <f t="shared" si="16"/>
        <v>4</v>
      </c>
      <c r="G22" s="51">
        <f t="shared" si="16"/>
        <v>261</v>
      </c>
      <c r="H22" s="51">
        <f t="shared" si="16"/>
        <v>419</v>
      </c>
      <c r="I22" s="51">
        <f t="shared" si="16"/>
        <v>263</v>
      </c>
      <c r="J22" s="51">
        <f t="shared" si="16"/>
        <v>233</v>
      </c>
      <c r="K22" s="51">
        <f t="shared" si="16"/>
        <v>95</v>
      </c>
      <c r="L22" s="52">
        <f t="shared" si="16"/>
        <v>14</v>
      </c>
    </row>
    <row r="23" spans="1:12" ht="18" customHeight="1" x14ac:dyDescent="0.2">
      <c r="B23" s="1" t="s">
        <v>38</v>
      </c>
      <c r="D23" s="3">
        <f>SUM(D24:D26)</f>
        <v>6393</v>
      </c>
      <c r="E23" s="51">
        <f t="shared" ref="E23" si="18">SUM(E24:E26)</f>
        <v>0</v>
      </c>
      <c r="F23" s="51">
        <f t="shared" ref="F23:L23" si="19">SUM(F24:F26)</f>
        <v>36</v>
      </c>
      <c r="G23" s="51">
        <f t="shared" si="19"/>
        <v>1358</v>
      </c>
      <c r="H23" s="51">
        <f t="shared" si="19"/>
        <v>1790</v>
      </c>
      <c r="I23" s="51">
        <f t="shared" si="19"/>
        <v>1570</v>
      </c>
      <c r="J23" s="51">
        <f t="shared" si="19"/>
        <v>1126</v>
      </c>
      <c r="K23" s="51">
        <f t="shared" si="19"/>
        <v>414</v>
      </c>
      <c r="L23" s="52">
        <f t="shared" si="19"/>
        <v>99</v>
      </c>
    </row>
    <row r="24" spans="1:12" ht="18" customHeight="1" x14ac:dyDescent="0.2">
      <c r="C24" s="1" t="s">
        <v>13</v>
      </c>
      <c r="D24" s="3">
        <f t="shared" ref="D24:D26" si="20">SUM(E24:L24)</f>
        <v>4383</v>
      </c>
      <c r="E24" s="51">
        <f t="shared" ref="E24" si="21">SUM(E70,E116)</f>
        <v>0</v>
      </c>
      <c r="F24" s="51">
        <f t="shared" ref="F24:L25" si="22">SUM(F70,F116)</f>
        <v>32</v>
      </c>
      <c r="G24" s="51">
        <f t="shared" si="22"/>
        <v>1089</v>
      </c>
      <c r="H24" s="51">
        <f t="shared" si="22"/>
        <v>1225</v>
      </c>
      <c r="I24" s="51">
        <f t="shared" si="22"/>
        <v>993</v>
      </c>
      <c r="J24" s="51">
        <f t="shared" si="22"/>
        <v>728</v>
      </c>
      <c r="K24" s="51">
        <f t="shared" si="22"/>
        <v>254</v>
      </c>
      <c r="L24" s="52">
        <f t="shared" si="22"/>
        <v>62</v>
      </c>
    </row>
    <row r="25" spans="1:12" ht="18" customHeight="1" x14ac:dyDescent="0.2">
      <c r="C25" s="1" t="s">
        <v>14</v>
      </c>
      <c r="D25" s="3">
        <f t="shared" si="20"/>
        <v>1947</v>
      </c>
      <c r="E25" s="51">
        <f t="shared" ref="E25" si="23">SUM(E71,E117)</f>
        <v>0</v>
      </c>
      <c r="F25" s="51">
        <f t="shared" si="22"/>
        <v>4</v>
      </c>
      <c r="G25" s="51">
        <f t="shared" si="22"/>
        <v>255</v>
      </c>
      <c r="H25" s="51">
        <f t="shared" si="22"/>
        <v>540</v>
      </c>
      <c r="I25" s="51">
        <f t="shared" si="22"/>
        <v>565</v>
      </c>
      <c r="J25" s="51">
        <f t="shared" si="22"/>
        <v>388</v>
      </c>
      <c r="K25" s="51">
        <f t="shared" si="22"/>
        <v>159</v>
      </c>
      <c r="L25" s="52">
        <f t="shared" si="22"/>
        <v>36</v>
      </c>
    </row>
    <row r="26" spans="1:12" ht="18" customHeight="1" x14ac:dyDescent="0.2">
      <c r="C26" s="7" t="s">
        <v>15</v>
      </c>
      <c r="D26" s="3">
        <f t="shared" si="20"/>
        <v>63</v>
      </c>
      <c r="E26" s="51">
        <f t="shared" ref="E26:F26" si="24">SUM(E72)</f>
        <v>0</v>
      </c>
      <c r="F26" s="51">
        <f t="shared" si="24"/>
        <v>0</v>
      </c>
      <c r="G26" s="51">
        <f>SUM(G72)</f>
        <v>14</v>
      </c>
      <c r="H26" s="51">
        <f>SUM(H72,H94,H118)</f>
        <v>25</v>
      </c>
      <c r="I26" s="51">
        <f>SUM(I72,I118)</f>
        <v>12</v>
      </c>
      <c r="J26" s="51">
        <f>SUM(J72,J94,J118)</f>
        <v>10</v>
      </c>
      <c r="K26" s="51">
        <f>SUM(K72)</f>
        <v>1</v>
      </c>
      <c r="L26" s="52">
        <f>SUM(L72)</f>
        <v>1</v>
      </c>
    </row>
    <row r="27" spans="1:12" ht="18" customHeight="1" x14ac:dyDescent="0.2">
      <c r="B27" s="11" t="s">
        <v>16</v>
      </c>
      <c r="D27" s="3">
        <f>SUM(E27:L27)</f>
        <v>8</v>
      </c>
      <c r="E27" s="51">
        <f t="shared" ref="E27:F27" si="25">SUM(E73,E119)</f>
        <v>0</v>
      </c>
      <c r="F27" s="51">
        <f t="shared" si="25"/>
        <v>0</v>
      </c>
      <c r="G27" s="51">
        <f>SUM(G73,G119)</f>
        <v>4</v>
      </c>
      <c r="H27" s="51">
        <f>SUM(H73,H119)</f>
        <v>2</v>
      </c>
      <c r="I27" s="51">
        <f>SUM(I73,I119)</f>
        <v>1</v>
      </c>
      <c r="J27" s="51">
        <f>SUM(J73,J119)</f>
        <v>1</v>
      </c>
      <c r="K27" s="51">
        <f t="shared" ref="K27:L27" si="26">SUM(K73,K119)</f>
        <v>0</v>
      </c>
      <c r="L27" s="52">
        <f t="shared" si="26"/>
        <v>0</v>
      </c>
    </row>
    <row r="28" spans="1:12" ht="18" customHeight="1" x14ac:dyDescent="0.2">
      <c r="A28" s="1" t="s">
        <v>17</v>
      </c>
      <c r="D28" s="3">
        <f t="shared" ref="D28:L28" si="27">SUM(D29:D32)</f>
        <v>10403</v>
      </c>
      <c r="E28" s="51">
        <f t="shared" si="27"/>
        <v>1</v>
      </c>
      <c r="F28" s="51">
        <f t="shared" si="27"/>
        <v>17</v>
      </c>
      <c r="G28" s="51">
        <f t="shared" si="27"/>
        <v>1131</v>
      </c>
      <c r="H28" s="51">
        <f t="shared" si="27"/>
        <v>2669</v>
      </c>
      <c r="I28" s="51">
        <f t="shared" si="27"/>
        <v>2629</v>
      </c>
      <c r="J28" s="51">
        <f t="shared" si="27"/>
        <v>2318</v>
      </c>
      <c r="K28" s="51">
        <f t="shared" si="27"/>
        <v>1519</v>
      </c>
      <c r="L28" s="52">
        <f t="shared" si="27"/>
        <v>119</v>
      </c>
    </row>
    <row r="29" spans="1:12" ht="18" customHeight="1" x14ac:dyDescent="0.2">
      <c r="C29" s="1" t="s">
        <v>34</v>
      </c>
      <c r="D29" s="3">
        <f t="shared" ref="D29:D32" si="28">SUM(E29:L29)</f>
        <v>226</v>
      </c>
      <c r="E29" s="51">
        <f t="shared" ref="E29:L30" si="29">SUM(E75,E121)</f>
        <v>0</v>
      </c>
      <c r="F29" s="51">
        <f t="shared" si="29"/>
        <v>1</v>
      </c>
      <c r="G29" s="51">
        <f t="shared" si="29"/>
        <v>22</v>
      </c>
      <c r="H29" s="51">
        <f t="shared" si="29"/>
        <v>55</v>
      </c>
      <c r="I29" s="51">
        <f t="shared" si="29"/>
        <v>39</v>
      </c>
      <c r="J29" s="51">
        <f t="shared" si="29"/>
        <v>61</v>
      </c>
      <c r="K29" s="51">
        <f t="shared" si="29"/>
        <v>46</v>
      </c>
      <c r="L29" s="52">
        <f t="shared" si="29"/>
        <v>2</v>
      </c>
    </row>
    <row r="30" spans="1:12" ht="18" customHeight="1" x14ac:dyDescent="0.2">
      <c r="C30" s="1" t="s">
        <v>35</v>
      </c>
      <c r="D30" s="3">
        <f t="shared" si="28"/>
        <v>9934</v>
      </c>
      <c r="E30" s="51">
        <f>SUM(E76,E122)</f>
        <v>1</v>
      </c>
      <c r="F30" s="51">
        <f t="shared" si="29"/>
        <v>16</v>
      </c>
      <c r="G30" s="51">
        <f t="shared" si="29"/>
        <v>1079</v>
      </c>
      <c r="H30" s="51">
        <f t="shared" si="29"/>
        <v>2556</v>
      </c>
      <c r="I30" s="51">
        <f t="shared" si="29"/>
        <v>2534</v>
      </c>
      <c r="J30" s="51">
        <f t="shared" si="29"/>
        <v>2202</v>
      </c>
      <c r="K30" s="51">
        <f t="shared" si="29"/>
        <v>1434</v>
      </c>
      <c r="L30" s="52">
        <f t="shared" si="29"/>
        <v>112</v>
      </c>
    </row>
    <row r="31" spans="1:12" ht="18" customHeight="1" x14ac:dyDescent="0.2">
      <c r="C31" s="1" t="s">
        <v>36</v>
      </c>
      <c r="D31" s="3">
        <f t="shared" si="28"/>
        <v>212</v>
      </c>
      <c r="E31" s="51">
        <f t="shared" ref="E31:F31" si="30">SUM(E77,E123)</f>
        <v>0</v>
      </c>
      <c r="F31" s="51">
        <f t="shared" si="30"/>
        <v>0</v>
      </c>
      <c r="G31" s="51">
        <f t="shared" ref="G31:L31" si="31">SUM(G77,G123)</f>
        <v>28</v>
      </c>
      <c r="H31" s="51">
        <f t="shared" si="31"/>
        <v>48</v>
      </c>
      <c r="I31" s="51">
        <f t="shared" si="31"/>
        <v>47</v>
      </c>
      <c r="J31" s="51">
        <f t="shared" si="31"/>
        <v>46</v>
      </c>
      <c r="K31" s="51">
        <f t="shared" si="31"/>
        <v>38</v>
      </c>
      <c r="L31" s="52">
        <f t="shared" si="31"/>
        <v>5</v>
      </c>
    </row>
    <row r="32" spans="1:12" ht="18" customHeight="1" x14ac:dyDescent="0.2">
      <c r="C32" s="1" t="s">
        <v>10</v>
      </c>
      <c r="D32" s="3">
        <f t="shared" si="28"/>
        <v>31</v>
      </c>
      <c r="E32" s="51">
        <f t="shared" ref="E32:F32" si="32">SUM(E78)</f>
        <v>0</v>
      </c>
      <c r="F32" s="51">
        <f t="shared" si="32"/>
        <v>0</v>
      </c>
      <c r="G32" s="51">
        <f t="shared" ref="G32:L32" si="33">SUM(G78)</f>
        <v>2</v>
      </c>
      <c r="H32" s="51">
        <f t="shared" si="33"/>
        <v>10</v>
      </c>
      <c r="I32" s="51">
        <f t="shared" si="33"/>
        <v>9</v>
      </c>
      <c r="J32" s="51">
        <f t="shared" si="33"/>
        <v>9</v>
      </c>
      <c r="K32" s="51">
        <f t="shared" si="33"/>
        <v>1</v>
      </c>
      <c r="L32" s="52">
        <f t="shared" si="33"/>
        <v>0</v>
      </c>
    </row>
    <row r="33" spans="1:12" ht="18" customHeight="1" x14ac:dyDescent="0.2">
      <c r="A33" s="2" t="s">
        <v>18</v>
      </c>
      <c r="D33" s="3">
        <f>SUM(D34:D35)</f>
        <v>311</v>
      </c>
      <c r="E33" s="51">
        <f t="shared" ref="E33:F33" si="34">SUM(E34:E35)</f>
        <v>0</v>
      </c>
      <c r="F33" s="51">
        <f t="shared" si="34"/>
        <v>0</v>
      </c>
      <c r="G33" s="51">
        <f t="shared" ref="G33:L33" si="35">SUM(G34:G35)</f>
        <v>28</v>
      </c>
      <c r="H33" s="51">
        <f t="shared" si="35"/>
        <v>66</v>
      </c>
      <c r="I33" s="51">
        <f t="shared" si="35"/>
        <v>91</v>
      </c>
      <c r="J33" s="51">
        <f t="shared" si="35"/>
        <v>83</v>
      </c>
      <c r="K33" s="51">
        <f t="shared" si="35"/>
        <v>40</v>
      </c>
      <c r="L33" s="52">
        <f t="shared" si="35"/>
        <v>3</v>
      </c>
    </row>
    <row r="34" spans="1:12" ht="18" customHeight="1" x14ac:dyDescent="0.2">
      <c r="C34" s="1" t="s">
        <v>10</v>
      </c>
      <c r="D34" s="3">
        <f>SUM(E34:L34)</f>
        <v>291</v>
      </c>
      <c r="E34" s="51">
        <f t="shared" ref="E34:F34" si="36">SUM(E80,E125)</f>
        <v>0</v>
      </c>
      <c r="F34" s="51">
        <f t="shared" si="36"/>
        <v>0</v>
      </c>
      <c r="G34" s="51">
        <f t="shared" ref="G34:L35" si="37">SUM(G80,G125)</f>
        <v>26</v>
      </c>
      <c r="H34" s="51">
        <f t="shared" si="37"/>
        <v>63</v>
      </c>
      <c r="I34" s="51">
        <f t="shared" si="37"/>
        <v>88</v>
      </c>
      <c r="J34" s="51">
        <f t="shared" si="37"/>
        <v>75</v>
      </c>
      <c r="K34" s="51">
        <f t="shared" si="37"/>
        <v>38</v>
      </c>
      <c r="L34" s="52">
        <f t="shared" si="37"/>
        <v>1</v>
      </c>
    </row>
    <row r="35" spans="1:12" ht="18" customHeight="1" x14ac:dyDescent="0.2">
      <c r="C35" s="7" t="s">
        <v>12</v>
      </c>
      <c r="D35" s="3">
        <f>SUM(E35:L35)</f>
        <v>20</v>
      </c>
      <c r="E35" s="51">
        <f t="shared" ref="E35:F35" si="38">SUM(E81,E126)</f>
        <v>0</v>
      </c>
      <c r="F35" s="51">
        <f t="shared" si="38"/>
        <v>0</v>
      </c>
      <c r="G35" s="51">
        <f t="shared" si="37"/>
        <v>2</v>
      </c>
      <c r="H35" s="51">
        <f t="shared" si="37"/>
        <v>3</v>
      </c>
      <c r="I35" s="51">
        <f t="shared" si="37"/>
        <v>3</v>
      </c>
      <c r="J35" s="51">
        <f t="shared" si="37"/>
        <v>8</v>
      </c>
      <c r="K35" s="51">
        <f t="shared" si="37"/>
        <v>2</v>
      </c>
      <c r="L35" s="52">
        <f t="shared" si="37"/>
        <v>2</v>
      </c>
    </row>
    <row r="36" spans="1:12" ht="18" customHeight="1" x14ac:dyDescent="0.2">
      <c r="A36" s="1" t="s">
        <v>7</v>
      </c>
      <c r="D36" s="3"/>
      <c r="E36" s="51"/>
      <c r="F36" s="51"/>
      <c r="G36" s="51"/>
      <c r="H36" s="51"/>
      <c r="I36" s="51"/>
      <c r="J36" s="51"/>
      <c r="K36" s="51"/>
      <c r="L36" s="53"/>
    </row>
    <row r="37" spans="1:12" ht="15" customHeight="1" x14ac:dyDescent="0.2">
      <c r="A37" s="1" t="s">
        <v>21</v>
      </c>
      <c r="D37" s="3">
        <f>SUM(D38,D44,D49,D50,D45,D51)</f>
        <v>3987</v>
      </c>
      <c r="E37" s="51">
        <f>SUM(E38,E44,E49,E50,E45,E51)</f>
        <v>0</v>
      </c>
      <c r="F37" s="51">
        <f>SUM(F38,F44,F49,F50,F45,F51)</f>
        <v>5</v>
      </c>
      <c r="G37" s="51">
        <f t="shared" ref="G37:L37" si="39">SUM(G38,G44,G49,G50,G45,G51)</f>
        <v>557</v>
      </c>
      <c r="H37" s="51">
        <f t="shared" si="39"/>
        <v>1260</v>
      </c>
      <c r="I37" s="51">
        <f t="shared" si="39"/>
        <v>892</v>
      </c>
      <c r="J37" s="51">
        <f t="shared" si="39"/>
        <v>774</v>
      </c>
      <c r="K37" s="51">
        <f t="shared" si="39"/>
        <v>439</v>
      </c>
      <c r="L37" s="52">
        <f t="shared" si="39"/>
        <v>60</v>
      </c>
    </row>
    <row r="38" spans="1:12" ht="18" customHeight="1" x14ac:dyDescent="0.2">
      <c r="B38" s="1" t="s">
        <v>33</v>
      </c>
      <c r="D38" s="3">
        <f>SUM(D39:D43)</f>
        <v>3721</v>
      </c>
      <c r="E38" s="51">
        <f t="shared" ref="E38:G38" si="40">SUM(E39:E43)</f>
        <v>0</v>
      </c>
      <c r="F38" s="51">
        <f t="shared" si="40"/>
        <v>3</v>
      </c>
      <c r="G38" s="51">
        <f t="shared" si="40"/>
        <v>514</v>
      </c>
      <c r="H38" s="51">
        <f t="shared" ref="F38:L38" si="41">SUM(H39:H43)</f>
        <v>1183</v>
      </c>
      <c r="I38" s="51">
        <f t="shared" si="41"/>
        <v>833</v>
      </c>
      <c r="J38" s="51">
        <f t="shared" si="41"/>
        <v>724</v>
      </c>
      <c r="K38" s="51">
        <f t="shared" si="41"/>
        <v>408</v>
      </c>
      <c r="L38" s="52">
        <f t="shared" si="41"/>
        <v>56</v>
      </c>
    </row>
    <row r="39" spans="1:12" ht="18" customHeight="1" x14ac:dyDescent="0.2">
      <c r="C39" s="1" t="s">
        <v>34</v>
      </c>
      <c r="D39" s="3">
        <f>SUM(E39:L39)</f>
        <v>262</v>
      </c>
      <c r="E39" s="51">
        <f t="shared" ref="E39:G39" si="42">SUM(E85,E130)</f>
        <v>0</v>
      </c>
      <c r="F39" s="51">
        <f t="shared" si="42"/>
        <v>0</v>
      </c>
      <c r="G39" s="51">
        <f t="shared" si="42"/>
        <v>36</v>
      </c>
      <c r="H39" s="51">
        <f t="shared" ref="G39:L43" si="43">SUM(H85,H130)</f>
        <v>78</v>
      </c>
      <c r="I39" s="51">
        <f t="shared" si="43"/>
        <v>62</v>
      </c>
      <c r="J39" s="51">
        <f t="shared" si="43"/>
        <v>58</v>
      </c>
      <c r="K39" s="51">
        <f t="shared" si="43"/>
        <v>25</v>
      </c>
      <c r="L39" s="52">
        <f t="shared" si="43"/>
        <v>3</v>
      </c>
    </row>
    <row r="40" spans="1:12" ht="18" customHeight="1" x14ac:dyDescent="0.2">
      <c r="C40" s="1" t="s">
        <v>35</v>
      </c>
      <c r="D40" s="3">
        <f t="shared" ref="D40:D44" si="44">SUM(E40:L40)</f>
        <v>172</v>
      </c>
      <c r="E40" s="51">
        <f t="shared" ref="E40:G40" si="45">SUM(E86,E131)</f>
        <v>0</v>
      </c>
      <c r="F40" s="51">
        <f t="shared" si="45"/>
        <v>2</v>
      </c>
      <c r="G40" s="51">
        <f t="shared" si="45"/>
        <v>29</v>
      </c>
      <c r="H40" s="51">
        <f t="shared" si="43"/>
        <v>48</v>
      </c>
      <c r="I40" s="51">
        <f t="shared" si="43"/>
        <v>34</v>
      </c>
      <c r="J40" s="51">
        <f t="shared" si="43"/>
        <v>33</v>
      </c>
      <c r="K40" s="51">
        <f t="shared" si="43"/>
        <v>23</v>
      </c>
      <c r="L40" s="52">
        <f t="shared" si="43"/>
        <v>3</v>
      </c>
    </row>
    <row r="41" spans="1:12" ht="18" customHeight="1" x14ac:dyDescent="0.2">
      <c r="C41" s="1" t="s">
        <v>36</v>
      </c>
      <c r="D41" s="3">
        <f t="shared" si="44"/>
        <v>996</v>
      </c>
      <c r="E41" s="51">
        <f t="shared" ref="E41:G41" si="46">SUM(E87,E132)</f>
        <v>0</v>
      </c>
      <c r="F41" s="51">
        <f t="shared" si="46"/>
        <v>1</v>
      </c>
      <c r="G41" s="51">
        <f t="shared" si="46"/>
        <v>213</v>
      </c>
      <c r="H41" s="51">
        <f t="shared" si="43"/>
        <v>308</v>
      </c>
      <c r="I41" s="51">
        <f t="shared" si="43"/>
        <v>186</v>
      </c>
      <c r="J41" s="51">
        <f t="shared" si="43"/>
        <v>165</v>
      </c>
      <c r="K41" s="51">
        <f t="shared" si="43"/>
        <v>109</v>
      </c>
      <c r="L41" s="52">
        <f t="shared" si="43"/>
        <v>14</v>
      </c>
    </row>
    <row r="42" spans="1:12" ht="18" customHeight="1" x14ac:dyDescent="0.2">
      <c r="C42" s="1" t="s">
        <v>10</v>
      </c>
      <c r="D42" s="3">
        <f>SUM(E42:L42)</f>
        <v>312</v>
      </c>
      <c r="E42" s="51">
        <f t="shared" ref="E42:G42" si="47">SUM(E88,E133)</f>
        <v>0</v>
      </c>
      <c r="F42" s="51">
        <f t="shared" si="47"/>
        <v>0</v>
      </c>
      <c r="G42" s="51">
        <f t="shared" si="47"/>
        <v>62</v>
      </c>
      <c r="H42" s="51">
        <f t="shared" si="43"/>
        <v>83</v>
      </c>
      <c r="I42" s="51">
        <f t="shared" si="43"/>
        <v>67</v>
      </c>
      <c r="J42" s="51">
        <f t="shared" si="43"/>
        <v>55</v>
      </c>
      <c r="K42" s="51">
        <f t="shared" si="43"/>
        <v>39</v>
      </c>
      <c r="L42" s="52">
        <f t="shared" si="43"/>
        <v>6</v>
      </c>
    </row>
    <row r="43" spans="1:12" ht="18" customHeight="1" x14ac:dyDescent="0.2">
      <c r="C43" s="7" t="s">
        <v>12</v>
      </c>
      <c r="D43" s="3">
        <f>SUM(E43:L43)</f>
        <v>1979</v>
      </c>
      <c r="E43" s="51">
        <f t="shared" ref="E43:G43" si="48">SUM(E89,E134)</f>
        <v>0</v>
      </c>
      <c r="F43" s="51">
        <f t="shared" si="48"/>
        <v>0</v>
      </c>
      <c r="G43" s="51">
        <f t="shared" si="48"/>
        <v>174</v>
      </c>
      <c r="H43" s="51">
        <f t="shared" si="43"/>
        <v>666</v>
      </c>
      <c r="I43" s="51">
        <f t="shared" si="43"/>
        <v>484</v>
      </c>
      <c r="J43" s="51">
        <f t="shared" si="43"/>
        <v>413</v>
      </c>
      <c r="K43" s="51">
        <f t="shared" si="43"/>
        <v>212</v>
      </c>
      <c r="L43" s="52">
        <f t="shared" si="43"/>
        <v>30</v>
      </c>
    </row>
    <row r="44" spans="1:12" ht="18" customHeight="1" x14ac:dyDescent="0.2">
      <c r="B44" s="1" t="s">
        <v>37</v>
      </c>
      <c r="D44" s="3">
        <f t="shared" si="44"/>
        <v>37</v>
      </c>
      <c r="E44" s="51">
        <f t="shared" ref="E44:G44" si="49">SUM(E90,E135)</f>
        <v>0</v>
      </c>
      <c r="F44" s="51">
        <f t="shared" si="49"/>
        <v>0</v>
      </c>
      <c r="G44" s="51">
        <f t="shared" si="49"/>
        <v>6</v>
      </c>
      <c r="H44" s="51">
        <f>SUM(H90,H135)</f>
        <v>8</v>
      </c>
      <c r="I44" s="51">
        <f>SUM(I90,I135)</f>
        <v>6</v>
      </c>
      <c r="J44" s="51">
        <f>SUM(J90,J135)</f>
        <v>9</v>
      </c>
      <c r="K44" s="51">
        <f>SUM(K90,K135)</f>
        <v>8</v>
      </c>
      <c r="L44" s="52">
        <f>SUM(L90,L135)</f>
        <v>0</v>
      </c>
    </row>
    <row r="45" spans="1:12" ht="18" customHeight="1" x14ac:dyDescent="0.2">
      <c r="B45" s="2" t="s">
        <v>38</v>
      </c>
      <c r="D45" s="3">
        <f>SUM(D46:D48)</f>
        <v>109</v>
      </c>
      <c r="E45" s="51">
        <f t="shared" ref="E45:G45" si="50">SUM(E46:E48)</f>
        <v>0</v>
      </c>
      <c r="F45" s="51">
        <f t="shared" si="50"/>
        <v>2</v>
      </c>
      <c r="G45" s="51">
        <f t="shared" si="50"/>
        <v>8</v>
      </c>
      <c r="H45" s="51">
        <f t="shared" ref="F45:L45" si="51">SUM(H46:H48)</f>
        <v>17</v>
      </c>
      <c r="I45" s="51">
        <f t="shared" si="51"/>
        <v>29</v>
      </c>
      <c r="J45" s="51">
        <f t="shared" si="51"/>
        <v>33</v>
      </c>
      <c r="K45" s="51">
        <f t="shared" si="51"/>
        <v>19</v>
      </c>
      <c r="L45" s="52">
        <f t="shared" si="51"/>
        <v>1</v>
      </c>
    </row>
    <row r="46" spans="1:12" ht="18" customHeight="1" x14ac:dyDescent="0.2">
      <c r="C46" s="1" t="s">
        <v>13</v>
      </c>
      <c r="D46" s="3">
        <f t="shared" ref="D46:D53" si="52">SUM(E46:L46)</f>
        <v>101</v>
      </c>
      <c r="E46" s="51">
        <f t="shared" ref="E46:G46" si="53">SUM(E92,E136)</f>
        <v>0</v>
      </c>
      <c r="F46" s="51">
        <f t="shared" si="53"/>
        <v>2</v>
      </c>
      <c r="G46" s="51">
        <f t="shared" si="53"/>
        <v>7</v>
      </c>
      <c r="H46" s="51">
        <f t="shared" ref="F46:L46" si="54">SUM(H92,H136)</f>
        <v>14</v>
      </c>
      <c r="I46" s="51">
        <f t="shared" si="54"/>
        <v>26</v>
      </c>
      <c r="J46" s="51">
        <f t="shared" si="54"/>
        <v>32</v>
      </c>
      <c r="K46" s="51">
        <f t="shared" si="54"/>
        <v>19</v>
      </c>
      <c r="L46" s="52">
        <f t="shared" si="54"/>
        <v>1</v>
      </c>
    </row>
    <row r="47" spans="1:12" ht="18" customHeight="1" x14ac:dyDescent="0.2">
      <c r="C47" s="1" t="s">
        <v>14</v>
      </c>
      <c r="D47" s="3">
        <f t="shared" si="52"/>
        <v>7</v>
      </c>
      <c r="E47" s="51">
        <f t="shared" ref="E47:H48" si="55">SUM(E93)</f>
        <v>0</v>
      </c>
      <c r="F47" s="51">
        <f t="shared" si="55"/>
        <v>0</v>
      </c>
      <c r="G47" s="51">
        <f t="shared" si="55"/>
        <v>1</v>
      </c>
      <c r="H47" s="51">
        <f t="shared" ref="G47:J47" si="56">SUM(H93)</f>
        <v>3</v>
      </c>
      <c r="I47" s="51">
        <f t="shared" si="56"/>
        <v>2</v>
      </c>
      <c r="J47" s="51">
        <f t="shared" si="56"/>
        <v>1</v>
      </c>
      <c r="K47" s="51">
        <f t="shared" ref="K47" si="57">SUM(K93)</f>
        <v>0</v>
      </c>
      <c r="L47" s="52">
        <f t="shared" ref="L47" si="58">SUM(L93)</f>
        <v>0</v>
      </c>
    </row>
    <row r="48" spans="1:12" ht="18" customHeight="1" x14ac:dyDescent="0.2">
      <c r="C48" s="1" t="s">
        <v>15</v>
      </c>
      <c r="D48" s="3">
        <f t="shared" si="52"/>
        <v>1</v>
      </c>
      <c r="E48" s="51">
        <f t="shared" si="55"/>
        <v>0</v>
      </c>
      <c r="F48" s="51">
        <f t="shared" si="55"/>
        <v>0</v>
      </c>
      <c r="G48" s="51">
        <f t="shared" si="55"/>
        <v>0</v>
      </c>
      <c r="H48" s="51">
        <f t="shared" si="55"/>
        <v>0</v>
      </c>
      <c r="I48" s="51">
        <f t="shared" ref="I48:J48" si="59">SUM(I94)</f>
        <v>1</v>
      </c>
      <c r="J48" s="51">
        <f t="shared" si="59"/>
        <v>0</v>
      </c>
      <c r="K48" s="51">
        <f t="shared" ref="K48" si="60">SUM(K94)</f>
        <v>0</v>
      </c>
      <c r="L48" s="52">
        <f t="shared" ref="L48" si="61">SUM(L94)</f>
        <v>0</v>
      </c>
    </row>
    <row r="49" spans="1:12" ht="18" customHeight="1" x14ac:dyDescent="0.2">
      <c r="B49" s="11" t="s">
        <v>16</v>
      </c>
      <c r="D49" s="3">
        <f>SUM(E49:L49)</f>
        <v>46</v>
      </c>
      <c r="E49" s="51">
        <f t="shared" ref="E49:G49" si="62">SUM(E95,E137)</f>
        <v>0</v>
      </c>
      <c r="F49" s="51">
        <f t="shared" si="62"/>
        <v>0</v>
      </c>
      <c r="G49" s="51">
        <f t="shared" si="62"/>
        <v>9</v>
      </c>
      <c r="H49" s="51">
        <f>SUM(H95,H137)</f>
        <v>20</v>
      </c>
      <c r="I49" s="51">
        <f>SUM(I95,I137)</f>
        <v>9</v>
      </c>
      <c r="J49" s="51">
        <f>SUM(J95,J137)</f>
        <v>5</v>
      </c>
      <c r="K49" s="51">
        <f>SUM(K95,K137)</f>
        <v>3</v>
      </c>
      <c r="L49" s="52">
        <f>SUM(L95,L137)</f>
        <v>0</v>
      </c>
    </row>
    <row r="50" spans="1:12" ht="18" customHeight="1" x14ac:dyDescent="0.2">
      <c r="B50" s="11" t="s">
        <v>28</v>
      </c>
      <c r="D50" s="3">
        <f t="shared" si="52"/>
        <v>2</v>
      </c>
      <c r="E50" s="51">
        <f t="shared" ref="E50:L50" si="63">SUM(E96)</f>
        <v>0</v>
      </c>
      <c r="F50" s="51">
        <f t="shared" si="63"/>
        <v>0</v>
      </c>
      <c r="G50" s="51">
        <f t="shared" ref="G50:H50" si="64">SUM(G96)</f>
        <v>1</v>
      </c>
      <c r="H50" s="51">
        <f t="shared" ref="H50:L50" si="65">SUM(H96)</f>
        <v>1</v>
      </c>
      <c r="I50" s="51">
        <f t="shared" si="65"/>
        <v>0</v>
      </c>
      <c r="J50" s="51">
        <f t="shared" si="65"/>
        <v>0</v>
      </c>
      <c r="K50" s="51">
        <f t="shared" si="65"/>
        <v>0</v>
      </c>
      <c r="L50" s="52">
        <f t="shared" si="65"/>
        <v>0</v>
      </c>
    </row>
    <row r="51" spans="1:12" ht="18" customHeight="1" x14ac:dyDescent="0.2">
      <c r="B51" s="11" t="s">
        <v>29</v>
      </c>
      <c r="D51" s="3">
        <f t="shared" si="52"/>
        <v>72</v>
      </c>
      <c r="E51" s="51">
        <f t="shared" ref="E51:L51" si="66">SUM(E97,E138)</f>
        <v>0</v>
      </c>
      <c r="F51" s="51">
        <f t="shared" si="66"/>
        <v>0</v>
      </c>
      <c r="G51" s="51">
        <f t="shared" ref="G51:L51" si="67">SUM(G97,G138)</f>
        <v>19</v>
      </c>
      <c r="H51" s="51">
        <f t="shared" ref="H51:L51" si="68">SUM(H97,H138)</f>
        <v>31</v>
      </c>
      <c r="I51" s="51">
        <f t="shared" si="68"/>
        <v>15</v>
      </c>
      <c r="J51" s="51">
        <f t="shared" si="68"/>
        <v>3</v>
      </c>
      <c r="K51" s="51">
        <f t="shared" si="68"/>
        <v>1</v>
      </c>
      <c r="L51" s="52">
        <f t="shared" si="68"/>
        <v>3</v>
      </c>
    </row>
    <row r="52" spans="1:12" ht="18" customHeight="1" x14ac:dyDescent="0.2">
      <c r="A52" s="2" t="s">
        <v>19</v>
      </c>
      <c r="D52" s="3">
        <f t="shared" si="52"/>
        <v>21</v>
      </c>
      <c r="E52" s="51">
        <f t="shared" ref="E52:L52" si="69">SUM(E98,E139)</f>
        <v>0</v>
      </c>
      <c r="F52" s="51">
        <f t="shared" si="69"/>
        <v>0</v>
      </c>
      <c r="G52" s="51">
        <f>SUM(G98,G139)</f>
        <v>4</v>
      </c>
      <c r="H52" s="51">
        <f t="shared" ref="H52:L52" si="70">SUM(H98,H139)</f>
        <v>6</v>
      </c>
      <c r="I52" s="51">
        <f t="shared" si="70"/>
        <v>6</v>
      </c>
      <c r="J52" s="51">
        <f t="shared" si="70"/>
        <v>2</v>
      </c>
      <c r="K52" s="51">
        <f t="shared" si="70"/>
        <v>3</v>
      </c>
      <c r="L52" s="52">
        <f t="shared" si="70"/>
        <v>0</v>
      </c>
    </row>
    <row r="53" spans="1:12" ht="18" customHeight="1" x14ac:dyDescent="0.2">
      <c r="A53" s="2" t="s">
        <v>22</v>
      </c>
      <c r="D53" s="3">
        <f t="shared" si="52"/>
        <v>8</v>
      </c>
      <c r="E53" s="51">
        <f t="shared" ref="E53:L53" si="71">SUM(E99,E140)</f>
        <v>0</v>
      </c>
      <c r="F53" s="51">
        <f t="shared" si="71"/>
        <v>0</v>
      </c>
      <c r="G53" s="51">
        <f>SUM(G99,G140)</f>
        <v>2</v>
      </c>
      <c r="H53" s="51">
        <f t="shared" ref="H53:L53" si="72">SUM(H99,H140)</f>
        <v>1</v>
      </c>
      <c r="I53" s="51">
        <f t="shared" si="72"/>
        <v>2</v>
      </c>
      <c r="J53" s="51">
        <f t="shared" si="72"/>
        <v>3</v>
      </c>
      <c r="K53" s="51">
        <f t="shared" si="72"/>
        <v>0</v>
      </c>
      <c r="L53" s="52">
        <f t="shared" si="72"/>
        <v>0</v>
      </c>
    </row>
    <row r="54" spans="1:12" ht="18" customHeight="1" x14ac:dyDescent="0.2">
      <c r="A54" s="2" t="s">
        <v>23</v>
      </c>
      <c r="D54" s="3">
        <f t="shared" ref="D54" si="73">SUM(E54:L54)</f>
        <v>91</v>
      </c>
      <c r="E54" s="51">
        <f t="shared" ref="E54:L54" si="74">SUM(E100,E141)</f>
        <v>1</v>
      </c>
      <c r="F54" s="51">
        <f t="shared" si="74"/>
        <v>1</v>
      </c>
      <c r="G54" s="51">
        <f>SUM(G100,G141)</f>
        <v>21</v>
      </c>
      <c r="H54" s="51">
        <f t="shared" ref="H54:L54" si="75">SUM(H100,H141)</f>
        <v>20</v>
      </c>
      <c r="I54" s="51">
        <f t="shared" si="75"/>
        <v>21</v>
      </c>
      <c r="J54" s="51">
        <f t="shared" si="75"/>
        <v>14</v>
      </c>
      <c r="K54" s="51">
        <f t="shared" si="75"/>
        <v>9</v>
      </c>
      <c r="L54" s="52">
        <f t="shared" si="75"/>
        <v>4</v>
      </c>
    </row>
    <row r="55" spans="1:12" ht="29.25" customHeight="1" x14ac:dyDescent="0.2">
      <c r="A55" s="49" t="s">
        <v>24</v>
      </c>
      <c r="B55" s="49"/>
      <c r="C55" s="50"/>
      <c r="D55" s="3">
        <f t="shared" ref="D55:L55" si="76">SUM(D56,D65,D74,D79,D83,D98,D99,D100)</f>
        <v>76171</v>
      </c>
      <c r="E55" s="3">
        <f t="shared" si="76"/>
        <v>55</v>
      </c>
      <c r="F55" s="3">
        <f t="shared" si="76"/>
        <v>1210</v>
      </c>
      <c r="G55" s="3">
        <f t="shared" si="76"/>
        <v>17700</v>
      </c>
      <c r="H55" s="3">
        <f t="shared" si="76"/>
        <v>21204</v>
      </c>
      <c r="I55" s="3">
        <f t="shared" si="76"/>
        <v>15645</v>
      </c>
      <c r="J55" s="3">
        <f t="shared" si="76"/>
        <v>11418</v>
      </c>
      <c r="K55" s="3">
        <f t="shared" si="76"/>
        <v>7733</v>
      </c>
      <c r="L55" s="10">
        <f t="shared" si="76"/>
        <v>1206</v>
      </c>
    </row>
    <row r="56" spans="1:12" ht="18" customHeight="1" x14ac:dyDescent="0.2">
      <c r="A56" s="1" t="s">
        <v>9</v>
      </c>
      <c r="D56" s="3">
        <f>SUM(D57,D62,D63,D64)</f>
        <v>52274</v>
      </c>
      <c r="E56" s="3">
        <f t="shared" ref="E56:L56" si="77">SUM(E57,E62,E63,E64)</f>
        <v>54</v>
      </c>
      <c r="F56" s="3">
        <f t="shared" si="77"/>
        <v>1138</v>
      </c>
      <c r="G56" s="3">
        <f t="shared" si="77"/>
        <v>13935</v>
      </c>
      <c r="H56" s="3">
        <f t="shared" si="77"/>
        <v>14557</v>
      </c>
      <c r="I56" s="3">
        <f t="shared" si="77"/>
        <v>9876</v>
      </c>
      <c r="J56" s="3">
        <f t="shared" si="77"/>
        <v>6689</v>
      </c>
      <c r="K56" s="3">
        <f t="shared" si="77"/>
        <v>5135</v>
      </c>
      <c r="L56" s="10">
        <f t="shared" si="77"/>
        <v>890</v>
      </c>
    </row>
    <row r="57" spans="1:12" ht="18" customHeight="1" x14ac:dyDescent="0.2">
      <c r="B57" s="1" t="s">
        <v>33</v>
      </c>
      <c r="D57" s="3">
        <f>SUM(D58:D61)</f>
        <v>47019</v>
      </c>
      <c r="E57" s="3">
        <f t="shared" ref="E57:L57" si="78">SUM(E58:E61)</f>
        <v>12</v>
      </c>
      <c r="F57" s="3">
        <f t="shared" si="78"/>
        <v>956</v>
      </c>
      <c r="G57" s="3">
        <f t="shared" si="78"/>
        <v>11894</v>
      </c>
      <c r="H57" s="3">
        <f t="shared" si="78"/>
        <v>13055</v>
      </c>
      <c r="I57" s="3">
        <f t="shared" si="78"/>
        <v>9117</v>
      </c>
      <c r="J57" s="3">
        <f t="shared" si="78"/>
        <v>6280</v>
      </c>
      <c r="K57" s="3">
        <f t="shared" si="78"/>
        <v>4914</v>
      </c>
      <c r="L57" s="10">
        <f t="shared" si="78"/>
        <v>791</v>
      </c>
    </row>
    <row r="58" spans="1:12" ht="18" customHeight="1" x14ac:dyDescent="0.2">
      <c r="C58" s="1" t="s">
        <v>34</v>
      </c>
      <c r="D58" s="3">
        <f t="shared" ref="D58" si="79">SUM(E58:L58)</f>
        <v>14764</v>
      </c>
      <c r="E58" s="4">
        <v>4</v>
      </c>
      <c r="F58" s="4">
        <v>344</v>
      </c>
      <c r="G58" s="4">
        <v>3003</v>
      </c>
      <c r="H58" s="4">
        <v>3785</v>
      </c>
      <c r="I58" s="4">
        <v>3084</v>
      </c>
      <c r="J58" s="4">
        <v>2310</v>
      </c>
      <c r="K58" s="4">
        <v>2014</v>
      </c>
      <c r="L58" s="5">
        <v>220</v>
      </c>
    </row>
    <row r="59" spans="1:12" ht="18" customHeight="1" x14ac:dyDescent="0.2">
      <c r="C59" s="1" t="s">
        <v>35</v>
      </c>
      <c r="D59" s="3">
        <f t="shared" ref="D59:D64" si="80">SUM(E59:L59)</f>
        <v>22879</v>
      </c>
      <c r="E59" s="4">
        <v>8</v>
      </c>
      <c r="F59" s="4">
        <v>457</v>
      </c>
      <c r="G59" s="4">
        <v>6970</v>
      </c>
      <c r="H59" s="4">
        <v>6938</v>
      </c>
      <c r="I59" s="4">
        <v>4093</v>
      </c>
      <c r="J59" s="4">
        <v>2431</v>
      </c>
      <c r="K59" s="4">
        <v>1560</v>
      </c>
      <c r="L59" s="5">
        <v>422</v>
      </c>
    </row>
    <row r="60" spans="1:12" ht="18" customHeight="1" x14ac:dyDescent="0.2">
      <c r="C60" s="1" t="s">
        <v>36</v>
      </c>
      <c r="D60" s="3">
        <f t="shared" si="80"/>
        <v>9295</v>
      </c>
      <c r="E60" s="4" t="s">
        <v>31</v>
      </c>
      <c r="F60" s="4">
        <v>155</v>
      </c>
      <c r="G60" s="4">
        <v>1894</v>
      </c>
      <c r="H60" s="4">
        <v>2311</v>
      </c>
      <c r="I60" s="4">
        <v>1928</v>
      </c>
      <c r="J60" s="4">
        <v>1526</v>
      </c>
      <c r="K60" s="4">
        <v>1334</v>
      </c>
      <c r="L60" s="5">
        <v>147</v>
      </c>
    </row>
    <row r="61" spans="1:12" ht="18" customHeight="1" x14ac:dyDescent="0.2">
      <c r="C61" s="1" t="s">
        <v>10</v>
      </c>
      <c r="D61" s="3">
        <f t="shared" si="80"/>
        <v>81</v>
      </c>
      <c r="E61" s="4" t="s">
        <v>31</v>
      </c>
      <c r="F61" s="4" t="s">
        <v>31</v>
      </c>
      <c r="G61" s="4">
        <v>27</v>
      </c>
      <c r="H61" s="4">
        <v>21</v>
      </c>
      <c r="I61" s="4">
        <v>12</v>
      </c>
      <c r="J61" s="4">
        <v>13</v>
      </c>
      <c r="K61" s="4">
        <v>6</v>
      </c>
      <c r="L61" s="6">
        <v>2</v>
      </c>
    </row>
    <row r="62" spans="1:12" ht="18" customHeight="1" x14ac:dyDescent="0.2">
      <c r="B62" s="1" t="s">
        <v>37</v>
      </c>
      <c r="C62" s="2"/>
      <c r="D62" s="3">
        <f t="shared" si="80"/>
        <v>1602</v>
      </c>
      <c r="E62" s="4" t="s">
        <v>31</v>
      </c>
      <c r="F62" s="4">
        <v>24</v>
      </c>
      <c r="G62" s="4">
        <v>579</v>
      </c>
      <c r="H62" s="4">
        <v>438</v>
      </c>
      <c r="I62" s="4">
        <v>269</v>
      </c>
      <c r="J62" s="4">
        <v>180</v>
      </c>
      <c r="K62" s="4">
        <v>100</v>
      </c>
      <c r="L62" s="6">
        <v>12</v>
      </c>
    </row>
    <row r="63" spans="1:12" ht="18" customHeight="1" x14ac:dyDescent="0.2">
      <c r="B63" s="33" t="s">
        <v>28</v>
      </c>
      <c r="C63" s="34"/>
      <c r="D63" s="3">
        <f t="shared" si="80"/>
        <v>348</v>
      </c>
      <c r="E63" s="4">
        <v>39</v>
      </c>
      <c r="F63" s="4">
        <v>43</v>
      </c>
      <c r="G63" s="4">
        <v>64</v>
      </c>
      <c r="H63" s="4">
        <v>46</v>
      </c>
      <c r="I63" s="4">
        <v>46</v>
      </c>
      <c r="J63" s="4">
        <v>45</v>
      </c>
      <c r="K63" s="4">
        <v>53</v>
      </c>
      <c r="L63" s="6">
        <v>12</v>
      </c>
    </row>
    <row r="64" spans="1:12" ht="18" customHeight="1" x14ac:dyDescent="0.2">
      <c r="B64" s="33" t="s">
        <v>29</v>
      </c>
      <c r="C64" s="34" t="s">
        <v>39</v>
      </c>
      <c r="D64" s="10">
        <f t="shared" si="80"/>
        <v>3305</v>
      </c>
      <c r="E64" s="4">
        <v>3</v>
      </c>
      <c r="F64" s="24">
        <v>115</v>
      </c>
      <c r="G64" s="4">
        <v>1398</v>
      </c>
      <c r="H64" s="4">
        <v>1018</v>
      </c>
      <c r="I64" s="4">
        <v>444</v>
      </c>
      <c r="J64" s="4">
        <v>184</v>
      </c>
      <c r="K64" s="4">
        <v>68</v>
      </c>
      <c r="L64" s="23">
        <v>75</v>
      </c>
    </row>
    <row r="65" spans="1:12" ht="18" customHeight="1" x14ac:dyDescent="0.2">
      <c r="A65" s="1" t="s">
        <v>11</v>
      </c>
      <c r="D65" s="3">
        <f>SUM(D66,D73,D69)</f>
        <v>9669</v>
      </c>
      <c r="E65" s="3" t="s">
        <v>31</v>
      </c>
      <c r="F65" s="3">
        <f t="shared" ref="F65:L65" si="81">SUM(F66,F73,F69)</f>
        <v>51</v>
      </c>
      <c r="G65" s="3">
        <f t="shared" si="81"/>
        <v>2071</v>
      </c>
      <c r="H65" s="3">
        <f t="shared" si="81"/>
        <v>2827</v>
      </c>
      <c r="I65" s="3">
        <f t="shared" si="81"/>
        <v>2301</v>
      </c>
      <c r="J65" s="3">
        <f t="shared" si="81"/>
        <v>1650</v>
      </c>
      <c r="K65" s="3">
        <f t="shared" si="81"/>
        <v>633</v>
      </c>
      <c r="L65" s="10">
        <f t="shared" si="81"/>
        <v>136</v>
      </c>
    </row>
    <row r="66" spans="1:12" ht="18" customHeight="1" x14ac:dyDescent="0.2">
      <c r="B66" s="1" t="s">
        <v>33</v>
      </c>
      <c r="D66" s="3">
        <f>SUM(D67:D68)</f>
        <v>3358</v>
      </c>
      <c r="E66" s="3" t="s">
        <v>31</v>
      </c>
      <c r="F66" s="3">
        <f t="shared" ref="F66:L66" si="82">SUM(F67:F68)</f>
        <v>15</v>
      </c>
      <c r="G66" s="3">
        <f t="shared" si="82"/>
        <v>727</v>
      </c>
      <c r="H66" s="3">
        <f t="shared" si="82"/>
        <v>1059</v>
      </c>
      <c r="I66" s="3">
        <f t="shared" si="82"/>
        <v>749</v>
      </c>
      <c r="J66" s="3">
        <f t="shared" si="82"/>
        <v>544</v>
      </c>
      <c r="K66" s="3">
        <f t="shared" si="82"/>
        <v>226</v>
      </c>
      <c r="L66" s="10">
        <f t="shared" si="82"/>
        <v>38</v>
      </c>
    </row>
    <row r="67" spans="1:12" ht="18" customHeight="1" x14ac:dyDescent="0.2">
      <c r="C67" s="1" t="s">
        <v>10</v>
      </c>
      <c r="D67" s="3">
        <f t="shared" ref="D67:D68" si="83">SUM(E67:L67)</f>
        <v>2089</v>
      </c>
      <c r="E67" s="4" t="s">
        <v>31</v>
      </c>
      <c r="F67" s="4">
        <v>11</v>
      </c>
      <c r="G67" s="4">
        <v>471</v>
      </c>
      <c r="H67" s="4">
        <v>648</v>
      </c>
      <c r="I67" s="4">
        <v>490</v>
      </c>
      <c r="J67" s="4">
        <v>314</v>
      </c>
      <c r="K67" s="4">
        <v>131</v>
      </c>
      <c r="L67" s="5">
        <v>24</v>
      </c>
    </row>
    <row r="68" spans="1:12" ht="18" customHeight="1" x14ac:dyDescent="0.2">
      <c r="C68" s="7" t="s">
        <v>12</v>
      </c>
      <c r="D68" s="3">
        <f t="shared" si="83"/>
        <v>1269</v>
      </c>
      <c r="E68" s="4" t="s">
        <v>31</v>
      </c>
      <c r="F68" s="4">
        <v>4</v>
      </c>
      <c r="G68" s="4">
        <v>256</v>
      </c>
      <c r="H68" s="4">
        <v>411</v>
      </c>
      <c r="I68" s="4">
        <v>259</v>
      </c>
      <c r="J68" s="4">
        <v>230</v>
      </c>
      <c r="K68" s="4">
        <v>95</v>
      </c>
      <c r="L68" s="5">
        <v>14</v>
      </c>
    </row>
    <row r="69" spans="1:12" ht="18" customHeight="1" x14ac:dyDescent="0.2">
      <c r="B69" s="33" t="s">
        <v>38</v>
      </c>
      <c r="C69" s="34"/>
      <c r="D69" s="3">
        <f>SUM(D70:D72)</f>
        <v>6304</v>
      </c>
      <c r="E69" s="3" t="s">
        <v>31</v>
      </c>
      <c r="F69" s="3">
        <f t="shared" ref="F69:L69" si="84">SUM(F70:F72)</f>
        <v>36</v>
      </c>
      <c r="G69" s="3">
        <f t="shared" si="84"/>
        <v>1340</v>
      </c>
      <c r="H69" s="3">
        <f t="shared" si="84"/>
        <v>1767</v>
      </c>
      <c r="I69" s="3">
        <f t="shared" si="84"/>
        <v>1551</v>
      </c>
      <c r="J69" s="3">
        <f>SUM(J70:J72)</f>
        <v>1105</v>
      </c>
      <c r="K69" s="3">
        <f t="shared" si="84"/>
        <v>407</v>
      </c>
      <c r="L69" s="10">
        <f t="shared" si="84"/>
        <v>98</v>
      </c>
    </row>
    <row r="70" spans="1:12" ht="18" customHeight="1" x14ac:dyDescent="0.2">
      <c r="C70" s="1" t="s">
        <v>13</v>
      </c>
      <c r="D70" s="3">
        <f t="shared" ref="D70:D73" si="85">SUM(E70:L70)</f>
        <v>4311</v>
      </c>
      <c r="E70" s="4" t="s">
        <v>31</v>
      </c>
      <c r="F70" s="4">
        <v>32</v>
      </c>
      <c r="G70" s="4">
        <v>1073</v>
      </c>
      <c r="H70" s="4">
        <v>1208</v>
      </c>
      <c r="I70" s="4">
        <v>978</v>
      </c>
      <c r="J70" s="4">
        <v>710</v>
      </c>
      <c r="K70" s="4">
        <v>248</v>
      </c>
      <c r="L70" s="5">
        <v>62</v>
      </c>
    </row>
    <row r="71" spans="1:12" ht="18" customHeight="1" x14ac:dyDescent="0.2">
      <c r="C71" s="1" t="s">
        <v>14</v>
      </c>
      <c r="D71" s="3">
        <f t="shared" si="85"/>
        <v>1933</v>
      </c>
      <c r="E71" s="4" t="s">
        <v>31</v>
      </c>
      <c r="F71" s="4">
        <v>4</v>
      </c>
      <c r="G71" s="4">
        <v>253</v>
      </c>
      <c r="H71" s="4">
        <v>535</v>
      </c>
      <c r="I71" s="4">
        <v>562</v>
      </c>
      <c r="J71" s="4">
        <v>386</v>
      </c>
      <c r="K71" s="4">
        <v>158</v>
      </c>
      <c r="L71" s="5">
        <v>35</v>
      </c>
    </row>
    <row r="72" spans="1:12" ht="18" customHeight="1" x14ac:dyDescent="0.2">
      <c r="C72" s="7" t="s">
        <v>15</v>
      </c>
      <c r="D72" s="3">
        <f t="shared" si="85"/>
        <v>60</v>
      </c>
      <c r="E72" s="4" t="s">
        <v>31</v>
      </c>
      <c r="F72" s="4" t="s">
        <v>31</v>
      </c>
      <c r="G72" s="4">
        <v>14</v>
      </c>
      <c r="H72" s="4">
        <v>24</v>
      </c>
      <c r="I72" s="4">
        <v>11</v>
      </c>
      <c r="J72" s="4">
        <v>9</v>
      </c>
      <c r="K72" s="4">
        <v>1</v>
      </c>
      <c r="L72" s="5">
        <v>1</v>
      </c>
    </row>
    <row r="73" spans="1:12" ht="18" customHeight="1" x14ac:dyDescent="0.2">
      <c r="B73" s="1" t="s">
        <v>16</v>
      </c>
      <c r="D73" s="3">
        <f t="shared" si="85"/>
        <v>7</v>
      </c>
      <c r="E73" s="4" t="s">
        <v>31</v>
      </c>
      <c r="F73" s="4" t="s">
        <v>31</v>
      </c>
      <c r="G73" s="4">
        <v>4</v>
      </c>
      <c r="H73" s="4">
        <v>1</v>
      </c>
      <c r="I73" s="4">
        <v>1</v>
      </c>
      <c r="J73" s="4">
        <v>1</v>
      </c>
      <c r="K73" s="4" t="s">
        <v>31</v>
      </c>
      <c r="L73" s="6" t="s">
        <v>31</v>
      </c>
    </row>
    <row r="74" spans="1:12" ht="21.75" customHeight="1" x14ac:dyDescent="0.2">
      <c r="A74" s="2" t="s">
        <v>17</v>
      </c>
      <c r="D74" s="3">
        <f>SUM(D75:D78)</f>
        <v>10129</v>
      </c>
      <c r="E74" s="3" t="s">
        <v>31</v>
      </c>
      <c r="F74" s="3">
        <f t="shared" ref="F74:L74" si="86">SUM(F75:F78)</f>
        <v>16</v>
      </c>
      <c r="G74" s="3">
        <f t="shared" si="86"/>
        <v>1111</v>
      </c>
      <c r="H74" s="3">
        <f t="shared" si="86"/>
        <v>2582</v>
      </c>
      <c r="I74" s="3">
        <f t="shared" si="86"/>
        <v>2551</v>
      </c>
      <c r="J74" s="3">
        <f t="shared" si="86"/>
        <v>2259</v>
      </c>
      <c r="K74" s="3">
        <f t="shared" si="86"/>
        <v>1492</v>
      </c>
      <c r="L74" s="10">
        <f t="shared" si="86"/>
        <v>118</v>
      </c>
    </row>
    <row r="75" spans="1:12" ht="18" customHeight="1" x14ac:dyDescent="0.2">
      <c r="C75" s="1" t="s">
        <v>34</v>
      </c>
      <c r="D75" s="3">
        <f t="shared" ref="D75:D78" si="87">SUM(E75:L75)</f>
        <v>210</v>
      </c>
      <c r="E75" s="4" t="s">
        <v>31</v>
      </c>
      <c r="F75" s="4">
        <v>1</v>
      </c>
      <c r="G75" s="4">
        <v>22</v>
      </c>
      <c r="H75" s="4">
        <v>50</v>
      </c>
      <c r="I75" s="4">
        <v>34</v>
      </c>
      <c r="J75" s="4">
        <v>58</v>
      </c>
      <c r="K75" s="4">
        <v>43</v>
      </c>
      <c r="L75" s="5">
        <v>2</v>
      </c>
    </row>
    <row r="76" spans="1:12" ht="18" customHeight="1" x14ac:dyDescent="0.2">
      <c r="C76" s="1" t="s">
        <v>35</v>
      </c>
      <c r="D76" s="3">
        <f t="shared" si="87"/>
        <v>9682</v>
      </c>
      <c r="E76" s="4" t="s">
        <v>31</v>
      </c>
      <c r="F76" s="4">
        <v>15</v>
      </c>
      <c r="G76" s="4">
        <v>1061</v>
      </c>
      <c r="H76" s="4">
        <v>2477</v>
      </c>
      <c r="I76" s="4">
        <v>2461</v>
      </c>
      <c r="J76" s="4">
        <v>2146</v>
      </c>
      <c r="K76" s="4">
        <v>1411</v>
      </c>
      <c r="L76" s="5">
        <v>111</v>
      </c>
    </row>
    <row r="77" spans="1:12" ht="18" customHeight="1" x14ac:dyDescent="0.2">
      <c r="C77" s="1" t="s">
        <v>36</v>
      </c>
      <c r="D77" s="3">
        <f t="shared" si="87"/>
        <v>206</v>
      </c>
      <c r="E77" s="4" t="s">
        <v>31</v>
      </c>
      <c r="F77" s="4" t="s">
        <v>31</v>
      </c>
      <c r="G77" s="4">
        <v>26</v>
      </c>
      <c r="H77" s="4">
        <v>45</v>
      </c>
      <c r="I77" s="4">
        <v>47</v>
      </c>
      <c r="J77" s="4">
        <v>46</v>
      </c>
      <c r="K77" s="4">
        <v>37</v>
      </c>
      <c r="L77" s="5">
        <v>5</v>
      </c>
    </row>
    <row r="78" spans="1:12" ht="18" customHeight="1" x14ac:dyDescent="0.2">
      <c r="C78" s="1" t="s">
        <v>10</v>
      </c>
      <c r="D78" s="3">
        <f t="shared" si="87"/>
        <v>31</v>
      </c>
      <c r="E78" s="4" t="s">
        <v>31</v>
      </c>
      <c r="F78" s="4" t="s">
        <v>31</v>
      </c>
      <c r="G78" s="24">
        <v>2</v>
      </c>
      <c r="H78" s="4">
        <v>10</v>
      </c>
      <c r="I78" s="24">
        <v>9</v>
      </c>
      <c r="J78" s="24">
        <v>9</v>
      </c>
      <c r="K78" s="4">
        <v>1</v>
      </c>
      <c r="L78" s="6" t="s">
        <v>31</v>
      </c>
    </row>
    <row r="79" spans="1:12" ht="21" customHeight="1" x14ac:dyDescent="0.2">
      <c r="A79" s="2" t="s">
        <v>18</v>
      </c>
      <c r="D79" s="3">
        <f>SUM(D80:D81)</f>
        <v>245</v>
      </c>
      <c r="E79" s="3" t="s">
        <v>31</v>
      </c>
      <c r="F79" s="3" t="s">
        <v>31</v>
      </c>
      <c r="G79" s="3">
        <f t="shared" ref="G79:L79" si="88">SUM(G80:G81)</f>
        <v>26</v>
      </c>
      <c r="H79" s="3">
        <f t="shared" si="88"/>
        <v>62</v>
      </c>
      <c r="I79" s="3">
        <f t="shared" si="88"/>
        <v>67</v>
      </c>
      <c r="J79" s="3">
        <f t="shared" si="88"/>
        <v>58</v>
      </c>
      <c r="K79" s="3">
        <f t="shared" si="88"/>
        <v>29</v>
      </c>
      <c r="L79" s="10">
        <f t="shared" si="88"/>
        <v>3</v>
      </c>
    </row>
    <row r="80" spans="1:12" ht="18" customHeight="1" x14ac:dyDescent="0.2">
      <c r="C80" s="1" t="s">
        <v>10</v>
      </c>
      <c r="D80" s="3">
        <f>SUM(E80:L80)</f>
        <v>229</v>
      </c>
      <c r="E80" s="4" t="s">
        <v>31</v>
      </c>
      <c r="F80" s="4" t="s">
        <v>31</v>
      </c>
      <c r="G80" s="24">
        <v>25</v>
      </c>
      <c r="H80" s="4">
        <v>59</v>
      </c>
      <c r="I80" s="24">
        <v>65</v>
      </c>
      <c r="J80" s="24">
        <v>51</v>
      </c>
      <c r="K80" s="4">
        <v>28</v>
      </c>
      <c r="L80" s="6">
        <v>1</v>
      </c>
    </row>
    <row r="81" spans="1:12" ht="18" customHeight="1" x14ac:dyDescent="0.2">
      <c r="C81" s="7" t="s">
        <v>12</v>
      </c>
      <c r="D81" s="3">
        <f>SUM(E81:L81)</f>
        <v>16</v>
      </c>
      <c r="E81" s="4" t="s">
        <v>31</v>
      </c>
      <c r="F81" s="4" t="s">
        <v>31</v>
      </c>
      <c r="G81" s="4">
        <v>1</v>
      </c>
      <c r="H81" s="4">
        <v>3</v>
      </c>
      <c r="I81" s="4">
        <v>2</v>
      </c>
      <c r="J81" s="4">
        <v>7</v>
      </c>
      <c r="K81" s="4">
        <v>1</v>
      </c>
      <c r="L81" s="6">
        <v>2</v>
      </c>
    </row>
    <row r="82" spans="1:12" ht="21" customHeight="1" x14ac:dyDescent="0.2">
      <c r="A82" s="2" t="s">
        <v>7</v>
      </c>
      <c r="D82" s="3"/>
      <c r="E82" s="3"/>
      <c r="F82" s="3"/>
      <c r="G82" s="3"/>
      <c r="H82" s="3"/>
      <c r="I82" s="3"/>
      <c r="J82" s="3"/>
      <c r="K82" s="3"/>
      <c r="L82" s="10"/>
    </row>
    <row r="83" spans="1:12" ht="15" customHeight="1" x14ac:dyDescent="0.2">
      <c r="A83" s="2" t="s">
        <v>25</v>
      </c>
      <c r="D83" s="3">
        <f>SUM(D84,D90,D95,D96,D91,D97)</f>
        <v>3743</v>
      </c>
      <c r="E83" s="3" t="s">
        <v>31</v>
      </c>
      <c r="F83" s="3">
        <f t="shared" ref="F83:L83" si="89">SUM(F84,F90,F95,F96,F91,F97)</f>
        <v>4</v>
      </c>
      <c r="G83" s="3">
        <f t="shared" si="89"/>
        <v>535</v>
      </c>
      <c r="H83" s="3">
        <f t="shared" si="89"/>
        <v>1150</v>
      </c>
      <c r="I83" s="3">
        <f t="shared" si="89"/>
        <v>823</v>
      </c>
      <c r="J83" s="3">
        <f t="shared" si="89"/>
        <v>743</v>
      </c>
      <c r="K83" s="3">
        <f t="shared" si="89"/>
        <v>433</v>
      </c>
      <c r="L83" s="10">
        <f t="shared" si="89"/>
        <v>55</v>
      </c>
    </row>
    <row r="84" spans="1:12" ht="18" customHeight="1" x14ac:dyDescent="0.2">
      <c r="B84" s="1" t="s">
        <v>33</v>
      </c>
      <c r="D84" s="3">
        <f>SUM(D85:D89)</f>
        <v>3494</v>
      </c>
      <c r="E84" s="3" t="s">
        <v>31</v>
      </c>
      <c r="F84" s="3">
        <f t="shared" ref="F84:L84" si="90">SUM(F85:F89)</f>
        <v>2</v>
      </c>
      <c r="G84" s="3">
        <f>SUM(G85:G89)</f>
        <v>494</v>
      </c>
      <c r="H84" s="3">
        <f t="shared" si="90"/>
        <v>1082</v>
      </c>
      <c r="I84" s="3">
        <f t="shared" si="90"/>
        <v>769</v>
      </c>
      <c r="J84" s="3">
        <f t="shared" si="90"/>
        <v>694</v>
      </c>
      <c r="K84" s="3">
        <f t="shared" si="90"/>
        <v>402</v>
      </c>
      <c r="L84" s="10">
        <f t="shared" si="90"/>
        <v>51</v>
      </c>
    </row>
    <row r="85" spans="1:12" ht="18" customHeight="1" x14ac:dyDescent="0.2">
      <c r="C85" s="1" t="s">
        <v>34</v>
      </c>
      <c r="D85" s="3">
        <f t="shared" ref="D85:D90" si="91">SUM(E85:L85)</f>
        <v>245</v>
      </c>
      <c r="E85" s="4" t="s">
        <v>31</v>
      </c>
      <c r="F85" s="4" t="s">
        <v>31</v>
      </c>
      <c r="G85" s="4">
        <v>35</v>
      </c>
      <c r="H85" s="4">
        <v>69</v>
      </c>
      <c r="I85" s="24">
        <v>57</v>
      </c>
      <c r="J85" s="4">
        <v>57</v>
      </c>
      <c r="K85" s="5">
        <v>24</v>
      </c>
      <c r="L85" s="6">
        <v>3</v>
      </c>
    </row>
    <row r="86" spans="1:12" ht="18" customHeight="1" x14ac:dyDescent="0.2">
      <c r="C86" s="1" t="s">
        <v>35</v>
      </c>
      <c r="D86" s="3">
        <f t="shared" si="91"/>
        <v>164</v>
      </c>
      <c r="E86" s="4" t="s">
        <v>31</v>
      </c>
      <c r="F86" s="4">
        <v>1</v>
      </c>
      <c r="G86" s="4">
        <v>28</v>
      </c>
      <c r="H86" s="4">
        <v>47</v>
      </c>
      <c r="I86" s="24">
        <v>30</v>
      </c>
      <c r="J86" s="4">
        <v>33</v>
      </c>
      <c r="K86" s="5">
        <v>22</v>
      </c>
      <c r="L86" s="6">
        <v>3</v>
      </c>
    </row>
    <row r="87" spans="1:12" ht="18" customHeight="1" x14ac:dyDescent="0.2">
      <c r="C87" s="1" t="s">
        <v>36</v>
      </c>
      <c r="D87" s="3">
        <f t="shared" si="91"/>
        <v>971</v>
      </c>
      <c r="E87" s="4" t="s">
        <v>31</v>
      </c>
      <c r="F87" s="4">
        <v>1</v>
      </c>
      <c r="G87" s="4">
        <v>209</v>
      </c>
      <c r="H87" s="4">
        <v>298</v>
      </c>
      <c r="I87" s="24">
        <v>177</v>
      </c>
      <c r="J87" s="4">
        <v>163</v>
      </c>
      <c r="K87" s="5">
        <v>109</v>
      </c>
      <c r="L87" s="6">
        <v>14</v>
      </c>
    </row>
    <row r="88" spans="1:12" ht="18" customHeight="1" x14ac:dyDescent="0.2">
      <c r="C88" s="1" t="s">
        <v>10</v>
      </c>
      <c r="D88" s="3">
        <f>SUM(E88:L88)</f>
        <v>292</v>
      </c>
      <c r="E88" s="4" t="s">
        <v>31</v>
      </c>
      <c r="F88" s="4" t="s">
        <v>31</v>
      </c>
      <c r="G88" s="4">
        <v>60</v>
      </c>
      <c r="H88" s="4">
        <v>77</v>
      </c>
      <c r="I88" s="24">
        <v>61</v>
      </c>
      <c r="J88" s="4">
        <v>51</v>
      </c>
      <c r="K88" s="5">
        <v>37</v>
      </c>
      <c r="L88" s="6">
        <v>6</v>
      </c>
    </row>
    <row r="89" spans="1:12" ht="18" customHeight="1" x14ac:dyDescent="0.2">
      <c r="C89" s="7" t="s">
        <v>12</v>
      </c>
      <c r="D89" s="3">
        <f>SUM(E89:L89)</f>
        <v>1822</v>
      </c>
      <c r="E89" s="4" t="s">
        <v>31</v>
      </c>
      <c r="F89" s="4" t="s">
        <v>31</v>
      </c>
      <c r="G89" s="4">
        <v>162</v>
      </c>
      <c r="H89" s="4">
        <v>591</v>
      </c>
      <c r="I89" s="24">
        <v>444</v>
      </c>
      <c r="J89" s="4">
        <v>390</v>
      </c>
      <c r="K89" s="5">
        <v>210</v>
      </c>
      <c r="L89" s="6">
        <v>25</v>
      </c>
    </row>
    <row r="90" spans="1:12" ht="18" customHeight="1" x14ac:dyDescent="0.2">
      <c r="B90" s="2" t="s">
        <v>37</v>
      </c>
      <c r="D90" s="3">
        <f t="shared" si="91"/>
        <v>36</v>
      </c>
      <c r="E90" s="4" t="s">
        <v>31</v>
      </c>
      <c r="F90" s="4" t="s">
        <v>31</v>
      </c>
      <c r="G90" s="4">
        <v>6</v>
      </c>
      <c r="H90" s="4">
        <v>8</v>
      </c>
      <c r="I90" s="24">
        <v>5</v>
      </c>
      <c r="J90" s="4">
        <v>9</v>
      </c>
      <c r="K90" s="5">
        <v>8</v>
      </c>
      <c r="L90" s="6" t="s">
        <v>31</v>
      </c>
    </row>
    <row r="91" spans="1:12" ht="18" customHeight="1" x14ac:dyDescent="0.2">
      <c r="B91" s="2" t="s">
        <v>38</v>
      </c>
      <c r="D91" s="3">
        <f>SUM(D92:D94)</f>
        <v>107</v>
      </c>
      <c r="E91" s="3" t="s">
        <v>31</v>
      </c>
      <c r="F91" s="3">
        <f t="shared" ref="F91:L91" si="92">SUM(F92:F94)</f>
        <v>2</v>
      </c>
      <c r="G91" s="3">
        <f t="shared" si="92"/>
        <v>8</v>
      </c>
      <c r="H91" s="3">
        <f t="shared" si="92"/>
        <v>17</v>
      </c>
      <c r="I91" s="3">
        <f t="shared" si="92"/>
        <v>27</v>
      </c>
      <c r="J91" s="3">
        <f t="shared" si="92"/>
        <v>33</v>
      </c>
      <c r="K91" s="3">
        <f t="shared" si="92"/>
        <v>19</v>
      </c>
      <c r="L91" s="10">
        <f t="shared" si="92"/>
        <v>1</v>
      </c>
    </row>
    <row r="92" spans="1:12" ht="18" customHeight="1" x14ac:dyDescent="0.2">
      <c r="C92" s="1" t="s">
        <v>13</v>
      </c>
      <c r="D92" s="3">
        <f t="shared" ref="D92:D100" si="93">SUM(E92:L92)</f>
        <v>99</v>
      </c>
      <c r="E92" s="4" t="s">
        <v>31</v>
      </c>
      <c r="F92" s="4">
        <v>2</v>
      </c>
      <c r="G92" s="4">
        <v>7</v>
      </c>
      <c r="H92" s="4">
        <v>14</v>
      </c>
      <c r="I92" s="4">
        <v>24</v>
      </c>
      <c r="J92" s="4">
        <v>32</v>
      </c>
      <c r="K92" s="5">
        <v>19</v>
      </c>
      <c r="L92" s="6">
        <v>1</v>
      </c>
    </row>
    <row r="93" spans="1:12" ht="18" customHeight="1" x14ac:dyDescent="0.2">
      <c r="C93" s="1" t="s">
        <v>14</v>
      </c>
      <c r="D93" s="3">
        <f>SUM(E93:L93)</f>
        <v>7</v>
      </c>
      <c r="E93" s="4" t="s">
        <v>31</v>
      </c>
      <c r="F93" s="4" t="s">
        <v>31</v>
      </c>
      <c r="G93" s="4">
        <v>1</v>
      </c>
      <c r="H93" s="4">
        <v>3</v>
      </c>
      <c r="I93" s="4">
        <v>2</v>
      </c>
      <c r="J93" s="4">
        <v>1</v>
      </c>
      <c r="K93" s="5" t="s">
        <v>31</v>
      </c>
      <c r="L93" s="6" t="s">
        <v>31</v>
      </c>
    </row>
    <row r="94" spans="1:12" ht="18" customHeight="1" x14ac:dyDescent="0.2">
      <c r="C94" s="1" t="s">
        <v>15</v>
      </c>
      <c r="D94" s="3">
        <f>SUM(E94:L94)</f>
        <v>1</v>
      </c>
      <c r="E94" s="4" t="s">
        <v>31</v>
      </c>
      <c r="F94" s="4" t="s">
        <v>31</v>
      </c>
      <c r="G94" s="4" t="s">
        <v>31</v>
      </c>
      <c r="H94" s="4" t="s">
        <v>31</v>
      </c>
      <c r="I94" s="4">
        <v>1</v>
      </c>
      <c r="J94" s="4" t="s">
        <v>31</v>
      </c>
      <c r="K94" s="5" t="s">
        <v>31</v>
      </c>
      <c r="L94" s="6" t="s">
        <v>31</v>
      </c>
    </row>
    <row r="95" spans="1:12" ht="18" customHeight="1" x14ac:dyDescent="0.2">
      <c r="B95" s="1" t="s">
        <v>16</v>
      </c>
      <c r="C95" s="11"/>
      <c r="D95" s="3">
        <f t="shared" si="93"/>
        <v>36</v>
      </c>
      <c r="E95" s="4" t="s">
        <v>31</v>
      </c>
      <c r="F95" s="4" t="s">
        <v>31</v>
      </c>
      <c r="G95" s="4">
        <v>8</v>
      </c>
      <c r="H95" s="4">
        <v>14</v>
      </c>
      <c r="I95" s="4">
        <v>7</v>
      </c>
      <c r="J95" s="4">
        <v>4</v>
      </c>
      <c r="K95" s="5">
        <v>3</v>
      </c>
      <c r="L95" s="6" t="s">
        <v>31</v>
      </c>
    </row>
    <row r="96" spans="1:12" ht="18" customHeight="1" x14ac:dyDescent="0.2">
      <c r="B96" s="11" t="s">
        <v>28</v>
      </c>
      <c r="D96" s="3">
        <f t="shared" si="93"/>
        <v>2</v>
      </c>
      <c r="E96" s="4" t="s">
        <v>31</v>
      </c>
      <c r="F96" s="4" t="s">
        <v>31</v>
      </c>
      <c r="G96" s="4">
        <v>1</v>
      </c>
      <c r="H96" s="4">
        <v>1</v>
      </c>
      <c r="I96" s="4" t="s">
        <v>31</v>
      </c>
      <c r="J96" s="4" t="s">
        <v>31</v>
      </c>
      <c r="K96" s="5" t="s">
        <v>31</v>
      </c>
      <c r="L96" s="6" t="s">
        <v>31</v>
      </c>
    </row>
    <row r="97" spans="1:12" ht="18" customHeight="1" x14ac:dyDescent="0.2">
      <c r="B97" s="11" t="s">
        <v>29</v>
      </c>
      <c r="D97" s="3">
        <f t="shared" si="93"/>
        <v>68</v>
      </c>
      <c r="E97" s="4" t="s">
        <v>31</v>
      </c>
      <c r="F97" s="4" t="s">
        <v>31</v>
      </c>
      <c r="G97" s="4">
        <v>18</v>
      </c>
      <c r="H97" s="4">
        <v>28</v>
      </c>
      <c r="I97" s="4">
        <v>15</v>
      </c>
      <c r="J97" s="4">
        <v>3</v>
      </c>
      <c r="K97" s="5">
        <v>1</v>
      </c>
      <c r="L97" s="6">
        <v>3</v>
      </c>
    </row>
    <row r="98" spans="1:12" ht="18" customHeight="1" x14ac:dyDescent="0.2">
      <c r="A98" s="2" t="s">
        <v>19</v>
      </c>
      <c r="D98" s="3">
        <f t="shared" si="93"/>
        <v>18</v>
      </c>
      <c r="E98" s="4" t="s">
        <v>31</v>
      </c>
      <c r="F98" s="4" t="s">
        <v>31</v>
      </c>
      <c r="G98" s="4">
        <v>3</v>
      </c>
      <c r="H98" s="4">
        <v>6</v>
      </c>
      <c r="I98" s="4">
        <v>5</v>
      </c>
      <c r="J98" s="4">
        <v>2</v>
      </c>
      <c r="K98" s="5">
        <v>2</v>
      </c>
      <c r="L98" s="6" t="s">
        <v>31</v>
      </c>
    </row>
    <row r="99" spans="1:12" ht="18" customHeight="1" x14ac:dyDescent="0.2">
      <c r="A99" s="2" t="s">
        <v>22</v>
      </c>
      <c r="D99" s="3">
        <f t="shared" si="93"/>
        <v>7</v>
      </c>
      <c r="E99" s="4" t="s">
        <v>31</v>
      </c>
      <c r="F99" s="4" t="s">
        <v>31</v>
      </c>
      <c r="G99" s="4">
        <v>2</v>
      </c>
      <c r="H99" s="4">
        <v>1</v>
      </c>
      <c r="I99" s="4">
        <v>1</v>
      </c>
      <c r="J99" s="4">
        <v>3</v>
      </c>
      <c r="K99" s="5" t="s">
        <v>31</v>
      </c>
      <c r="L99" s="6" t="s">
        <v>31</v>
      </c>
    </row>
    <row r="100" spans="1:12" ht="18" customHeight="1" x14ac:dyDescent="0.2">
      <c r="A100" s="2" t="s">
        <v>23</v>
      </c>
      <c r="D100" s="3">
        <f t="shared" si="93"/>
        <v>86</v>
      </c>
      <c r="E100" s="4">
        <v>1</v>
      </c>
      <c r="F100" s="4">
        <v>1</v>
      </c>
      <c r="G100" s="4">
        <v>17</v>
      </c>
      <c r="H100" s="4">
        <v>19</v>
      </c>
      <c r="I100" s="4">
        <v>21</v>
      </c>
      <c r="J100" s="4">
        <v>14</v>
      </c>
      <c r="K100" s="5">
        <v>9</v>
      </c>
      <c r="L100" s="6">
        <v>4</v>
      </c>
    </row>
    <row r="101" spans="1:12" s="29" customFormat="1" ht="29.25" customHeight="1" x14ac:dyDescent="0.2">
      <c r="A101" s="36" t="s">
        <v>26</v>
      </c>
      <c r="B101" s="36"/>
      <c r="C101" s="37"/>
      <c r="D101" s="3">
        <f>SUM(D102,D111,D120,D124,D128,D139,D140,D141)</f>
        <v>17865</v>
      </c>
      <c r="E101" s="3">
        <f>SUM(E102,E111,E120,E128,E140,E141)</f>
        <v>9</v>
      </c>
      <c r="F101" s="3">
        <f>SUM(F102,F111,F120,F128,F140,F141)</f>
        <v>280</v>
      </c>
      <c r="G101" s="3">
        <f t="shared" ref="G101:L101" si="94">SUM(G102,G111,G120,G124,G128,G139,G140,G141)</f>
        <v>3918</v>
      </c>
      <c r="H101" s="3">
        <f t="shared" si="94"/>
        <v>5587</v>
      </c>
      <c r="I101" s="3">
        <f t="shared" si="94"/>
        <v>4066</v>
      </c>
      <c r="J101" s="3">
        <f t="shared" si="94"/>
        <v>2365</v>
      </c>
      <c r="K101" s="3">
        <f t="shared" si="94"/>
        <v>1429</v>
      </c>
      <c r="L101" s="10">
        <f t="shared" si="94"/>
        <v>211</v>
      </c>
    </row>
    <row r="102" spans="1:12" ht="18" customHeight="1" x14ac:dyDescent="0.2">
      <c r="A102" s="1" t="s">
        <v>9</v>
      </c>
      <c r="D102" s="3">
        <f>SUM(D103,D108,D109,D110)</f>
        <v>17107</v>
      </c>
      <c r="E102" s="3">
        <f>SUM(E103,E108,E109,E110)</f>
        <v>8</v>
      </c>
      <c r="F102" s="3">
        <f t="shared" ref="F102:I102" si="95">SUM(F103,F108,F109,F110)</f>
        <v>278</v>
      </c>
      <c r="G102" s="3">
        <f t="shared" si="95"/>
        <v>3837</v>
      </c>
      <c r="H102" s="3">
        <f t="shared" si="95"/>
        <v>5344</v>
      </c>
      <c r="I102" s="3">
        <f t="shared" si="95"/>
        <v>3853</v>
      </c>
      <c r="J102" s="3">
        <f t="shared" ref="J102:K102" si="96">SUM(J103,J108,J109,J110)</f>
        <v>2214</v>
      </c>
      <c r="K102" s="3">
        <f t="shared" si="96"/>
        <v>1370</v>
      </c>
      <c r="L102" s="10">
        <f>SUM(L103,L108,L109,L110)</f>
        <v>203</v>
      </c>
    </row>
    <row r="103" spans="1:12" ht="18" customHeight="1" x14ac:dyDescent="0.2">
      <c r="B103" s="1" t="s">
        <v>33</v>
      </c>
      <c r="D103" s="3">
        <f>SUM(D104:D107)</f>
        <v>16781</v>
      </c>
      <c r="E103" s="3">
        <f t="shared" ref="E103:K103" si="97">SUM(E104:E107)</f>
        <v>1</v>
      </c>
      <c r="F103" s="3">
        <f t="shared" si="97"/>
        <v>267</v>
      </c>
      <c r="G103" s="3">
        <f>SUM(G104:G107)</f>
        <v>3719</v>
      </c>
      <c r="H103" s="3">
        <f t="shared" si="97"/>
        <v>5240</v>
      </c>
      <c r="I103" s="3">
        <f t="shared" si="97"/>
        <v>3803</v>
      </c>
      <c r="J103" s="3">
        <f>SUM(J104:J107)</f>
        <v>2194</v>
      </c>
      <c r="K103" s="3">
        <f t="shared" si="97"/>
        <v>1361</v>
      </c>
      <c r="L103" s="10">
        <f>SUM(L104:L107)</f>
        <v>196</v>
      </c>
    </row>
    <row r="104" spans="1:12" ht="18" customHeight="1" x14ac:dyDescent="0.2">
      <c r="C104" s="1" t="s">
        <v>34</v>
      </c>
      <c r="D104" s="3">
        <f t="shared" ref="D104:D110" si="98">SUM(E104:L104)</f>
        <v>8167</v>
      </c>
      <c r="E104" s="4">
        <v>1</v>
      </c>
      <c r="F104" s="4">
        <v>146</v>
      </c>
      <c r="G104" s="4">
        <v>1518</v>
      </c>
      <c r="H104" s="4">
        <v>2388</v>
      </c>
      <c r="I104" s="4">
        <v>1978</v>
      </c>
      <c r="J104" s="4">
        <v>1198</v>
      </c>
      <c r="K104" s="4">
        <v>854</v>
      </c>
      <c r="L104" s="5">
        <v>84</v>
      </c>
    </row>
    <row r="105" spans="1:12" ht="18" customHeight="1" x14ac:dyDescent="0.2">
      <c r="C105" s="1" t="s">
        <v>35</v>
      </c>
      <c r="D105" s="3">
        <f t="shared" si="98"/>
        <v>7676</v>
      </c>
      <c r="E105" s="4" t="s">
        <v>31</v>
      </c>
      <c r="F105" s="4">
        <v>103</v>
      </c>
      <c r="G105" s="4">
        <v>1992</v>
      </c>
      <c r="H105" s="4">
        <v>2572</v>
      </c>
      <c r="I105" s="4">
        <v>1625</v>
      </c>
      <c r="J105" s="4">
        <v>852</v>
      </c>
      <c r="K105" s="4">
        <v>434</v>
      </c>
      <c r="L105" s="5">
        <v>98</v>
      </c>
    </row>
    <row r="106" spans="1:12" ht="18" customHeight="1" x14ac:dyDescent="0.2">
      <c r="C106" s="1" t="s">
        <v>36</v>
      </c>
      <c r="D106" s="3">
        <f t="shared" si="98"/>
        <v>923</v>
      </c>
      <c r="E106" s="4" t="s">
        <v>31</v>
      </c>
      <c r="F106" s="4">
        <v>18</v>
      </c>
      <c r="G106" s="4">
        <v>206</v>
      </c>
      <c r="H106" s="4">
        <v>276</v>
      </c>
      <c r="I106" s="4">
        <v>198</v>
      </c>
      <c r="J106" s="4">
        <v>141</v>
      </c>
      <c r="K106" s="4">
        <v>70</v>
      </c>
      <c r="L106" s="5">
        <v>14</v>
      </c>
    </row>
    <row r="107" spans="1:12" ht="18" customHeight="1" x14ac:dyDescent="0.2">
      <c r="C107" s="1" t="s">
        <v>10</v>
      </c>
      <c r="D107" s="3">
        <f t="shared" si="98"/>
        <v>15</v>
      </c>
      <c r="E107" s="4" t="s">
        <v>31</v>
      </c>
      <c r="F107" s="4" t="s">
        <v>31</v>
      </c>
      <c r="G107" s="4">
        <v>3</v>
      </c>
      <c r="H107" s="4">
        <v>4</v>
      </c>
      <c r="I107" s="4">
        <v>2</v>
      </c>
      <c r="J107" s="4">
        <v>3</v>
      </c>
      <c r="K107" s="4">
        <v>3</v>
      </c>
      <c r="L107" s="6" t="s">
        <v>31</v>
      </c>
    </row>
    <row r="108" spans="1:12" ht="18" customHeight="1" x14ac:dyDescent="0.2">
      <c r="B108" s="2" t="s">
        <v>37</v>
      </c>
      <c r="D108" s="3">
        <f t="shared" si="98"/>
        <v>54</v>
      </c>
      <c r="E108" s="4" t="s">
        <v>31</v>
      </c>
      <c r="F108" s="4">
        <v>1</v>
      </c>
      <c r="G108" s="4">
        <v>11</v>
      </c>
      <c r="H108" s="4">
        <v>14</v>
      </c>
      <c r="I108" s="4">
        <v>11</v>
      </c>
      <c r="J108" s="4">
        <v>9</v>
      </c>
      <c r="K108" s="4">
        <v>7</v>
      </c>
      <c r="L108" s="6">
        <v>1</v>
      </c>
    </row>
    <row r="109" spans="1:12" ht="18" customHeight="1" x14ac:dyDescent="0.2">
      <c r="B109" s="11" t="s">
        <v>28</v>
      </c>
      <c r="D109" s="3">
        <f t="shared" si="98"/>
        <v>24</v>
      </c>
      <c r="E109" s="4">
        <v>7</v>
      </c>
      <c r="F109" s="4">
        <v>4</v>
      </c>
      <c r="G109" s="4">
        <v>5</v>
      </c>
      <c r="H109" s="4">
        <v>3</v>
      </c>
      <c r="I109" s="4">
        <v>2</v>
      </c>
      <c r="J109" s="4">
        <v>2</v>
      </c>
      <c r="K109" s="4">
        <v>1</v>
      </c>
      <c r="L109" s="6" t="s">
        <v>31</v>
      </c>
    </row>
    <row r="110" spans="1:12" ht="18" customHeight="1" x14ac:dyDescent="0.2">
      <c r="B110" s="11" t="s">
        <v>29</v>
      </c>
      <c r="D110" s="10">
        <f t="shared" si="98"/>
        <v>248</v>
      </c>
      <c r="E110" s="4" t="s">
        <v>31</v>
      </c>
      <c r="F110" s="24">
        <v>6</v>
      </c>
      <c r="G110" s="4">
        <v>102</v>
      </c>
      <c r="H110" s="4">
        <v>87</v>
      </c>
      <c r="I110" s="4">
        <v>37</v>
      </c>
      <c r="J110" s="4">
        <v>9</v>
      </c>
      <c r="K110" s="4">
        <v>1</v>
      </c>
      <c r="L110" s="23">
        <v>6</v>
      </c>
    </row>
    <row r="111" spans="1:12" ht="18" customHeight="1" x14ac:dyDescent="0.2">
      <c r="A111" s="1" t="s">
        <v>11</v>
      </c>
      <c r="D111" s="3">
        <f>SUM(D112,D119,D115)</f>
        <v>165</v>
      </c>
      <c r="E111" s="4" t="s">
        <v>31</v>
      </c>
      <c r="F111" s="4" t="s">
        <v>31</v>
      </c>
      <c r="G111" s="3">
        <f t="shared" ref="G111:L111" si="99">SUM(G112,G119,G115)</f>
        <v>32</v>
      </c>
      <c r="H111" s="3">
        <f t="shared" si="99"/>
        <v>41</v>
      </c>
      <c r="I111" s="3">
        <f t="shared" si="99"/>
        <v>40</v>
      </c>
      <c r="J111" s="3">
        <f t="shared" si="99"/>
        <v>36</v>
      </c>
      <c r="K111" s="3">
        <f t="shared" si="99"/>
        <v>14</v>
      </c>
      <c r="L111" s="10">
        <f t="shared" si="99"/>
        <v>2</v>
      </c>
    </row>
    <row r="112" spans="1:12" ht="18" customHeight="1" x14ac:dyDescent="0.2">
      <c r="B112" s="1" t="s">
        <v>33</v>
      </c>
      <c r="D112" s="3">
        <f>SUM(D113:D114)</f>
        <v>75</v>
      </c>
      <c r="E112" s="4" t="s">
        <v>31</v>
      </c>
      <c r="F112" s="4" t="s">
        <v>31</v>
      </c>
      <c r="G112" s="3">
        <f t="shared" ref="G112:L112" si="100">SUM(G113:G114)</f>
        <v>14</v>
      </c>
      <c r="H112" s="3">
        <f t="shared" si="100"/>
        <v>17</v>
      </c>
      <c r="I112" s="3">
        <f>SUM(I113:I114)</f>
        <v>21</v>
      </c>
      <c r="J112" s="3">
        <f t="shared" si="100"/>
        <v>15</v>
      </c>
      <c r="K112" s="3">
        <f t="shared" si="100"/>
        <v>7</v>
      </c>
      <c r="L112" s="10">
        <f t="shared" si="100"/>
        <v>1</v>
      </c>
    </row>
    <row r="113" spans="1:12" ht="18" customHeight="1" x14ac:dyDescent="0.2">
      <c r="C113" s="1" t="s">
        <v>10</v>
      </c>
      <c r="D113" s="3">
        <f>SUM(E113:L113)</f>
        <v>55</v>
      </c>
      <c r="E113" s="4" t="s">
        <v>31</v>
      </c>
      <c r="F113" s="4" t="s">
        <v>31</v>
      </c>
      <c r="G113" s="4">
        <v>9</v>
      </c>
      <c r="H113" s="4">
        <v>9</v>
      </c>
      <c r="I113" s="4">
        <v>17</v>
      </c>
      <c r="J113" s="4">
        <v>12</v>
      </c>
      <c r="K113" s="4">
        <v>7</v>
      </c>
      <c r="L113" s="6">
        <v>1</v>
      </c>
    </row>
    <row r="114" spans="1:12" ht="18" customHeight="1" x14ac:dyDescent="0.2">
      <c r="C114" s="7" t="s">
        <v>12</v>
      </c>
      <c r="D114" s="3">
        <f t="shared" ref="D114" si="101">SUM(E114:L114)</f>
        <v>20</v>
      </c>
      <c r="E114" s="4" t="s">
        <v>31</v>
      </c>
      <c r="F114" s="4" t="s">
        <v>31</v>
      </c>
      <c r="G114" s="4">
        <v>5</v>
      </c>
      <c r="H114" s="4">
        <v>8</v>
      </c>
      <c r="I114" s="4">
        <v>4</v>
      </c>
      <c r="J114" s="4">
        <v>3</v>
      </c>
      <c r="K114" s="4" t="s">
        <v>31</v>
      </c>
      <c r="L114" s="6" t="s">
        <v>31</v>
      </c>
    </row>
    <row r="115" spans="1:12" ht="18" customHeight="1" x14ac:dyDescent="0.2">
      <c r="B115" s="2" t="s">
        <v>38</v>
      </c>
      <c r="D115" s="3">
        <f>SUM(D116:D118)</f>
        <v>89</v>
      </c>
      <c r="E115" s="4" t="s">
        <v>31</v>
      </c>
      <c r="F115" s="4" t="s">
        <v>31</v>
      </c>
      <c r="G115" s="3">
        <f>SUM(G116:G117)</f>
        <v>18</v>
      </c>
      <c r="H115" s="3">
        <f>SUM(H116:H118)</f>
        <v>23</v>
      </c>
      <c r="I115" s="3">
        <f>SUM(I116:I118)</f>
        <v>19</v>
      </c>
      <c r="J115" s="3">
        <f>SUM(J116:J118)</f>
        <v>21</v>
      </c>
      <c r="K115" s="3">
        <f>SUM(K116:K117)</f>
        <v>7</v>
      </c>
      <c r="L115" s="10">
        <f>SUM(L116:L117)</f>
        <v>1</v>
      </c>
    </row>
    <row r="116" spans="1:12" ht="18" customHeight="1" x14ac:dyDescent="0.2">
      <c r="C116" s="1" t="s">
        <v>13</v>
      </c>
      <c r="D116" s="3">
        <f t="shared" ref="D116:D119" si="102">SUM(E116:L116)</f>
        <v>72</v>
      </c>
      <c r="E116" s="4" t="s">
        <v>31</v>
      </c>
      <c r="F116" s="4" t="s">
        <v>31</v>
      </c>
      <c r="G116" s="4">
        <v>16</v>
      </c>
      <c r="H116" s="4">
        <v>17</v>
      </c>
      <c r="I116" s="4">
        <v>15</v>
      </c>
      <c r="J116" s="4">
        <v>18</v>
      </c>
      <c r="K116" s="4">
        <v>6</v>
      </c>
      <c r="L116" s="5" t="s">
        <v>31</v>
      </c>
    </row>
    <row r="117" spans="1:12" ht="18" customHeight="1" x14ac:dyDescent="0.2">
      <c r="C117" s="1" t="s">
        <v>14</v>
      </c>
      <c r="D117" s="3">
        <f t="shared" si="102"/>
        <v>14</v>
      </c>
      <c r="E117" s="4" t="s">
        <v>31</v>
      </c>
      <c r="F117" s="4" t="s">
        <v>31</v>
      </c>
      <c r="G117" s="4">
        <v>2</v>
      </c>
      <c r="H117" s="4">
        <v>5</v>
      </c>
      <c r="I117" s="4">
        <v>3</v>
      </c>
      <c r="J117" s="4">
        <v>2</v>
      </c>
      <c r="K117" s="4">
        <v>1</v>
      </c>
      <c r="L117" s="6">
        <v>1</v>
      </c>
    </row>
    <row r="118" spans="1:12" ht="18" customHeight="1" x14ac:dyDescent="0.2">
      <c r="C118" s="1" t="s">
        <v>15</v>
      </c>
      <c r="D118" s="3">
        <f t="shared" si="102"/>
        <v>3</v>
      </c>
      <c r="E118" s="4" t="s">
        <v>31</v>
      </c>
      <c r="F118" s="4" t="s">
        <v>31</v>
      </c>
      <c r="G118" s="4" t="s">
        <v>31</v>
      </c>
      <c r="H118" s="4">
        <v>1</v>
      </c>
      <c r="I118" s="4">
        <v>1</v>
      </c>
      <c r="J118" s="4">
        <v>1</v>
      </c>
      <c r="K118" s="4" t="s">
        <v>31</v>
      </c>
      <c r="L118" s="6" t="s">
        <v>31</v>
      </c>
    </row>
    <row r="119" spans="1:12" ht="18" customHeight="1" x14ac:dyDescent="0.2">
      <c r="B119" s="1" t="s">
        <v>16</v>
      </c>
      <c r="D119" s="3">
        <f t="shared" si="102"/>
        <v>1</v>
      </c>
      <c r="E119" s="4" t="s">
        <v>31</v>
      </c>
      <c r="F119" s="4" t="s">
        <v>31</v>
      </c>
      <c r="G119" s="4" t="s">
        <v>31</v>
      </c>
      <c r="H119" s="4">
        <v>1</v>
      </c>
      <c r="I119" s="4" t="s">
        <v>31</v>
      </c>
      <c r="J119" s="4" t="s">
        <v>31</v>
      </c>
      <c r="K119" s="4" t="s">
        <v>31</v>
      </c>
      <c r="L119" s="6" t="s">
        <v>31</v>
      </c>
    </row>
    <row r="120" spans="1:12" ht="18" customHeight="1" x14ac:dyDescent="0.2">
      <c r="A120" s="2" t="s">
        <v>17</v>
      </c>
      <c r="D120" s="3">
        <f>SUM(D121:D123)</f>
        <v>274</v>
      </c>
      <c r="E120" s="3">
        <f>SUM(E121:E123)</f>
        <v>1</v>
      </c>
      <c r="F120" s="3">
        <f t="shared" ref="F120:L120" si="103">SUM(F121:F123)</f>
        <v>1</v>
      </c>
      <c r="G120" s="3">
        <f t="shared" si="103"/>
        <v>20</v>
      </c>
      <c r="H120" s="3">
        <f t="shared" si="103"/>
        <v>87</v>
      </c>
      <c r="I120" s="3">
        <f t="shared" si="103"/>
        <v>78</v>
      </c>
      <c r="J120" s="3">
        <f t="shared" si="103"/>
        <v>59</v>
      </c>
      <c r="K120" s="3">
        <f>SUM(K121:K123)</f>
        <v>27</v>
      </c>
      <c r="L120" s="10">
        <f t="shared" si="103"/>
        <v>1</v>
      </c>
    </row>
    <row r="121" spans="1:12" ht="18" customHeight="1" x14ac:dyDescent="0.2">
      <c r="C121" s="1" t="s">
        <v>34</v>
      </c>
      <c r="D121" s="3">
        <f t="shared" ref="D121:D123" si="104">SUM(E121:L121)</f>
        <v>16</v>
      </c>
      <c r="E121" s="4" t="s">
        <v>31</v>
      </c>
      <c r="F121" s="4" t="s">
        <v>31</v>
      </c>
      <c r="G121" s="4" t="s">
        <v>31</v>
      </c>
      <c r="H121" s="4">
        <v>5</v>
      </c>
      <c r="I121" s="4">
        <v>5</v>
      </c>
      <c r="J121" s="4">
        <v>3</v>
      </c>
      <c r="K121" s="4">
        <v>3</v>
      </c>
      <c r="L121" s="6" t="s">
        <v>31</v>
      </c>
    </row>
    <row r="122" spans="1:12" ht="18" customHeight="1" x14ac:dyDescent="0.2">
      <c r="C122" s="1" t="s">
        <v>35</v>
      </c>
      <c r="D122" s="3">
        <f t="shared" si="104"/>
        <v>252</v>
      </c>
      <c r="E122" s="4">
        <v>1</v>
      </c>
      <c r="F122" s="4">
        <v>1</v>
      </c>
      <c r="G122" s="4">
        <v>18</v>
      </c>
      <c r="H122" s="4">
        <v>79</v>
      </c>
      <c r="I122" s="4">
        <v>73</v>
      </c>
      <c r="J122" s="4">
        <v>56</v>
      </c>
      <c r="K122" s="4">
        <v>23</v>
      </c>
      <c r="L122" s="5">
        <v>1</v>
      </c>
    </row>
    <row r="123" spans="1:12" ht="18" customHeight="1" x14ac:dyDescent="0.2">
      <c r="C123" s="1" t="s">
        <v>36</v>
      </c>
      <c r="D123" s="3">
        <f t="shared" si="104"/>
        <v>6</v>
      </c>
      <c r="E123" s="4" t="s">
        <v>31</v>
      </c>
      <c r="F123" s="4" t="s">
        <v>31</v>
      </c>
      <c r="G123" s="4">
        <v>2</v>
      </c>
      <c r="H123" s="4">
        <v>3</v>
      </c>
      <c r="I123" s="4" t="s">
        <v>31</v>
      </c>
      <c r="J123" s="4" t="s">
        <v>31</v>
      </c>
      <c r="K123" s="4">
        <v>1</v>
      </c>
      <c r="L123" s="6" t="s">
        <v>31</v>
      </c>
    </row>
    <row r="124" spans="1:12" ht="18" customHeight="1" x14ac:dyDescent="0.2">
      <c r="A124" s="2" t="s">
        <v>18</v>
      </c>
      <c r="D124" s="3">
        <f>SUM(D125:D126)</f>
        <v>66</v>
      </c>
      <c r="E124" s="3" t="s">
        <v>31</v>
      </c>
      <c r="F124" s="3" t="s">
        <v>31</v>
      </c>
      <c r="G124" s="3">
        <f t="shared" ref="G124" si="105">SUM(G125:G126)</f>
        <v>2</v>
      </c>
      <c r="H124" s="3">
        <f t="shared" ref="H124" si="106">SUM(H125:H126)</f>
        <v>4</v>
      </c>
      <c r="I124" s="3">
        <f t="shared" ref="I124" si="107">SUM(I125:I126)</f>
        <v>24</v>
      </c>
      <c r="J124" s="3">
        <f>SUM(J125:J126)</f>
        <v>25</v>
      </c>
      <c r="K124" s="3">
        <f>SUM(K125:K126)</f>
        <v>11</v>
      </c>
      <c r="L124" s="10" t="s">
        <v>31</v>
      </c>
    </row>
    <row r="125" spans="1:12" ht="18" customHeight="1" x14ac:dyDescent="0.2">
      <c r="C125" s="1" t="s">
        <v>10</v>
      </c>
      <c r="D125" s="3">
        <f>SUM(E125:L125)</f>
        <v>62</v>
      </c>
      <c r="E125" s="4" t="s">
        <v>31</v>
      </c>
      <c r="F125" s="4" t="s">
        <v>31</v>
      </c>
      <c r="G125" s="4">
        <v>1</v>
      </c>
      <c r="H125" s="4">
        <v>4</v>
      </c>
      <c r="I125" s="4">
        <v>23</v>
      </c>
      <c r="J125" s="4">
        <v>24</v>
      </c>
      <c r="K125" s="4">
        <v>10</v>
      </c>
      <c r="L125" s="6" t="s">
        <v>31</v>
      </c>
    </row>
    <row r="126" spans="1:12" ht="18" customHeight="1" x14ac:dyDescent="0.2">
      <c r="C126" s="7" t="s">
        <v>12</v>
      </c>
      <c r="D126" s="3">
        <f>SUM(E126:L126)</f>
        <v>4</v>
      </c>
      <c r="E126" s="4" t="s">
        <v>31</v>
      </c>
      <c r="F126" s="4" t="s">
        <v>31</v>
      </c>
      <c r="G126" s="4">
        <v>1</v>
      </c>
      <c r="H126" s="4" t="s">
        <v>31</v>
      </c>
      <c r="I126" s="4">
        <v>1</v>
      </c>
      <c r="J126" s="4">
        <v>1</v>
      </c>
      <c r="K126" s="4">
        <v>1</v>
      </c>
      <c r="L126" s="6" t="s">
        <v>31</v>
      </c>
    </row>
    <row r="127" spans="1:12" ht="18" customHeight="1" x14ac:dyDescent="0.2">
      <c r="A127" s="2" t="s">
        <v>7</v>
      </c>
      <c r="D127" s="3"/>
      <c r="E127" s="3"/>
      <c r="F127" s="3"/>
      <c r="G127" s="3"/>
      <c r="H127" s="3"/>
      <c r="I127" s="3"/>
      <c r="J127" s="3"/>
      <c r="K127" s="3"/>
      <c r="L127" s="10"/>
    </row>
    <row r="128" spans="1:12" ht="15" customHeight="1" x14ac:dyDescent="0.2">
      <c r="A128" s="2" t="s">
        <v>25</v>
      </c>
      <c r="D128" s="3">
        <f>SUM(D129,D135,D137,D138,D136)</f>
        <v>244</v>
      </c>
      <c r="E128" s="3" t="s">
        <v>31</v>
      </c>
      <c r="F128" s="3">
        <f t="shared" ref="F128:L128" si="108">SUM(F129,F135,F137,F138,F136)</f>
        <v>1</v>
      </c>
      <c r="G128" s="3">
        <f>SUM(G129,G135,G137,G138,G136)</f>
        <v>22</v>
      </c>
      <c r="H128" s="3">
        <f>SUM(H129,H135,H137,H138,H136)</f>
        <v>110</v>
      </c>
      <c r="I128" s="3">
        <f>SUM(I129,I135,I137,I138,I136)</f>
        <v>69</v>
      </c>
      <c r="J128" s="3">
        <f>SUM(J129,J135,J137,J138,J136)</f>
        <v>31</v>
      </c>
      <c r="K128" s="3">
        <f t="shared" si="108"/>
        <v>6</v>
      </c>
      <c r="L128" s="10">
        <f t="shared" si="108"/>
        <v>5</v>
      </c>
    </row>
    <row r="129" spans="1:12" ht="18" customHeight="1" x14ac:dyDescent="0.2">
      <c r="B129" s="1" t="s">
        <v>33</v>
      </c>
      <c r="D129" s="3">
        <f>SUM(D130:D134)</f>
        <v>227</v>
      </c>
      <c r="E129" s="3" t="s">
        <v>31</v>
      </c>
      <c r="F129" s="3">
        <f t="shared" ref="F129:G129" si="109">SUM(F130:F134)</f>
        <v>1</v>
      </c>
      <c r="G129" s="3">
        <f t="shared" si="109"/>
        <v>20</v>
      </c>
      <c r="H129" s="3">
        <f>SUM(H130:H134)</f>
        <v>101</v>
      </c>
      <c r="I129" s="3">
        <f t="shared" ref="I129" si="110">SUM(I130:I134)</f>
        <v>64</v>
      </c>
      <c r="J129" s="3">
        <f>SUM(J130:J134)</f>
        <v>30</v>
      </c>
      <c r="K129" s="3">
        <f>SUM(K130:K134)</f>
        <v>6</v>
      </c>
      <c r="L129" s="10">
        <f t="shared" ref="L129" si="111">SUM(L130:L134)</f>
        <v>5</v>
      </c>
    </row>
    <row r="130" spans="1:12" ht="18" customHeight="1" x14ac:dyDescent="0.2">
      <c r="C130" s="1" t="s">
        <v>34</v>
      </c>
      <c r="D130" s="3">
        <f>SUM(E130:L130)</f>
        <v>17</v>
      </c>
      <c r="E130" s="4" t="s">
        <v>31</v>
      </c>
      <c r="F130" s="4" t="s">
        <v>31</v>
      </c>
      <c r="G130" s="4">
        <v>1</v>
      </c>
      <c r="H130" s="4">
        <v>9</v>
      </c>
      <c r="I130" s="4">
        <v>5</v>
      </c>
      <c r="J130" s="4">
        <v>1</v>
      </c>
      <c r="K130" s="4">
        <v>1</v>
      </c>
      <c r="L130" s="6" t="s">
        <v>31</v>
      </c>
    </row>
    <row r="131" spans="1:12" ht="18" customHeight="1" x14ac:dyDescent="0.2">
      <c r="C131" s="1" t="s">
        <v>35</v>
      </c>
      <c r="D131" s="3">
        <f t="shared" ref="D131:D132" si="112">SUM(E131:L131)</f>
        <v>8</v>
      </c>
      <c r="E131" s="4" t="s">
        <v>31</v>
      </c>
      <c r="F131" s="4">
        <v>1</v>
      </c>
      <c r="G131" s="4">
        <v>1</v>
      </c>
      <c r="H131" s="4">
        <v>1</v>
      </c>
      <c r="I131" s="4">
        <v>4</v>
      </c>
      <c r="J131" s="4" t="s">
        <v>31</v>
      </c>
      <c r="K131" s="4">
        <v>1</v>
      </c>
      <c r="L131" s="6" t="s">
        <v>31</v>
      </c>
    </row>
    <row r="132" spans="1:12" ht="18" customHeight="1" x14ac:dyDescent="0.2">
      <c r="C132" s="1" t="s">
        <v>36</v>
      </c>
      <c r="D132" s="3">
        <f t="shared" si="112"/>
        <v>25</v>
      </c>
      <c r="E132" s="4" t="s">
        <v>31</v>
      </c>
      <c r="F132" s="4" t="s">
        <v>31</v>
      </c>
      <c r="G132" s="4">
        <v>4</v>
      </c>
      <c r="H132" s="4">
        <v>10</v>
      </c>
      <c r="I132" s="4">
        <v>9</v>
      </c>
      <c r="J132" s="4">
        <v>2</v>
      </c>
      <c r="K132" s="4" t="s">
        <v>31</v>
      </c>
      <c r="L132" s="6" t="s">
        <v>31</v>
      </c>
    </row>
    <row r="133" spans="1:12" ht="18" customHeight="1" x14ac:dyDescent="0.2">
      <c r="C133" s="1" t="s">
        <v>10</v>
      </c>
      <c r="D133" s="3">
        <f>SUM(E133:L133)</f>
        <v>20</v>
      </c>
      <c r="E133" s="4" t="s">
        <v>31</v>
      </c>
      <c r="F133" s="4" t="s">
        <v>31</v>
      </c>
      <c r="G133" s="4">
        <v>2</v>
      </c>
      <c r="H133" s="4">
        <v>6</v>
      </c>
      <c r="I133" s="4">
        <v>6</v>
      </c>
      <c r="J133" s="4">
        <v>4</v>
      </c>
      <c r="K133" s="4">
        <v>2</v>
      </c>
      <c r="L133" s="6" t="s">
        <v>31</v>
      </c>
    </row>
    <row r="134" spans="1:12" ht="18" customHeight="1" x14ac:dyDescent="0.2">
      <c r="C134" s="7" t="s">
        <v>12</v>
      </c>
      <c r="D134" s="3">
        <f>SUM(E134:L134)</f>
        <v>157</v>
      </c>
      <c r="E134" s="4" t="s">
        <v>31</v>
      </c>
      <c r="F134" s="4" t="s">
        <v>31</v>
      </c>
      <c r="G134" s="4">
        <v>12</v>
      </c>
      <c r="H134" s="4">
        <v>75</v>
      </c>
      <c r="I134" s="4">
        <v>40</v>
      </c>
      <c r="J134" s="4">
        <v>23</v>
      </c>
      <c r="K134" s="4">
        <v>2</v>
      </c>
      <c r="L134" s="6">
        <v>5</v>
      </c>
    </row>
    <row r="135" spans="1:12" ht="18" customHeight="1" x14ac:dyDescent="0.2">
      <c r="B135" s="2" t="s">
        <v>37</v>
      </c>
      <c r="C135" s="2"/>
      <c r="D135" s="3">
        <f>SUM(E135:L135)</f>
        <v>1</v>
      </c>
      <c r="E135" s="4" t="s">
        <v>31</v>
      </c>
      <c r="F135" s="4" t="s">
        <v>31</v>
      </c>
      <c r="G135" s="4" t="s">
        <v>31</v>
      </c>
      <c r="H135" s="4" t="s">
        <v>31</v>
      </c>
      <c r="I135" s="4">
        <v>1</v>
      </c>
      <c r="J135" s="4" t="s">
        <v>31</v>
      </c>
      <c r="K135" s="4" t="s">
        <v>31</v>
      </c>
      <c r="L135" s="6" t="s">
        <v>31</v>
      </c>
    </row>
    <row r="136" spans="1:12" ht="18" customHeight="1" x14ac:dyDescent="0.2">
      <c r="B136" s="2" t="s">
        <v>41</v>
      </c>
      <c r="D136" s="3">
        <f>SUM(E136:L136)</f>
        <v>2</v>
      </c>
      <c r="E136" s="4" t="s">
        <v>31</v>
      </c>
      <c r="F136" s="4" t="s">
        <v>31</v>
      </c>
      <c r="G136" s="4" t="s">
        <v>31</v>
      </c>
      <c r="H136" s="4" t="s">
        <v>31</v>
      </c>
      <c r="I136" s="4">
        <v>2</v>
      </c>
      <c r="J136" s="4" t="s">
        <v>31</v>
      </c>
      <c r="K136" s="4" t="s">
        <v>31</v>
      </c>
      <c r="L136" s="6" t="s">
        <v>31</v>
      </c>
    </row>
    <row r="137" spans="1:12" ht="18" customHeight="1" x14ac:dyDescent="0.2">
      <c r="B137" s="2" t="s">
        <v>16</v>
      </c>
      <c r="D137" s="3">
        <f t="shared" ref="D137:D139" si="113">SUM(E137:L137)</f>
        <v>10</v>
      </c>
      <c r="E137" s="4" t="s">
        <v>31</v>
      </c>
      <c r="F137" s="4" t="s">
        <v>31</v>
      </c>
      <c r="G137" s="4">
        <v>1</v>
      </c>
      <c r="H137" s="4">
        <v>6</v>
      </c>
      <c r="I137" s="4">
        <v>2</v>
      </c>
      <c r="J137" s="4">
        <v>1</v>
      </c>
      <c r="K137" s="4" t="s">
        <v>31</v>
      </c>
      <c r="L137" s="6" t="s">
        <v>31</v>
      </c>
    </row>
    <row r="138" spans="1:12" ht="18" customHeight="1" x14ac:dyDescent="0.2">
      <c r="B138" s="11" t="s">
        <v>29</v>
      </c>
      <c r="D138" s="3">
        <f t="shared" si="113"/>
        <v>4</v>
      </c>
      <c r="E138" s="4" t="s">
        <v>31</v>
      </c>
      <c r="F138" s="4" t="s">
        <v>31</v>
      </c>
      <c r="G138" s="4">
        <v>1</v>
      </c>
      <c r="H138" s="4">
        <v>3</v>
      </c>
      <c r="I138" s="4" t="s">
        <v>31</v>
      </c>
      <c r="J138" s="4" t="s">
        <v>31</v>
      </c>
      <c r="K138" s="4" t="s">
        <v>31</v>
      </c>
      <c r="L138" s="6" t="s">
        <v>31</v>
      </c>
    </row>
    <row r="139" spans="1:12" ht="18" customHeight="1" x14ac:dyDescent="0.2">
      <c r="A139" s="2" t="s">
        <v>19</v>
      </c>
      <c r="B139" s="11"/>
      <c r="D139" s="3">
        <f t="shared" si="113"/>
        <v>3</v>
      </c>
      <c r="E139" s="4" t="s">
        <v>31</v>
      </c>
      <c r="F139" s="4" t="s">
        <v>31</v>
      </c>
      <c r="G139" s="4">
        <v>1</v>
      </c>
      <c r="H139" s="4" t="s">
        <v>31</v>
      </c>
      <c r="I139" s="4">
        <v>1</v>
      </c>
      <c r="J139" s="4" t="s">
        <v>31</v>
      </c>
      <c r="K139" s="4">
        <v>1</v>
      </c>
      <c r="L139" s="6" t="s">
        <v>31</v>
      </c>
    </row>
    <row r="140" spans="1:12" ht="18" customHeight="1" x14ac:dyDescent="0.2">
      <c r="A140" s="2" t="s">
        <v>44</v>
      </c>
      <c r="D140" s="3">
        <f t="shared" ref="D140:D141" si="114">SUM(E140:L140)</f>
        <v>1</v>
      </c>
      <c r="E140" s="4" t="s">
        <v>31</v>
      </c>
      <c r="F140" s="4" t="s">
        <v>31</v>
      </c>
      <c r="G140" s="4" t="s">
        <v>31</v>
      </c>
      <c r="H140" s="4" t="s">
        <v>31</v>
      </c>
      <c r="I140" s="4">
        <v>1</v>
      </c>
      <c r="J140" s="4" t="s">
        <v>31</v>
      </c>
      <c r="K140" s="4" t="s">
        <v>31</v>
      </c>
      <c r="L140" s="6" t="s">
        <v>31</v>
      </c>
    </row>
    <row r="141" spans="1:12" ht="18" customHeight="1" x14ac:dyDescent="0.2">
      <c r="A141" s="2" t="s">
        <v>23</v>
      </c>
      <c r="D141" s="3">
        <f t="shared" si="114"/>
        <v>5</v>
      </c>
      <c r="E141" s="4" t="s">
        <v>31</v>
      </c>
      <c r="F141" s="4" t="s">
        <v>31</v>
      </c>
      <c r="G141" s="4">
        <v>4</v>
      </c>
      <c r="H141" s="4">
        <v>1</v>
      </c>
      <c r="I141" s="4" t="s">
        <v>31</v>
      </c>
      <c r="J141" s="4" t="s">
        <v>31</v>
      </c>
      <c r="K141" s="4" t="s">
        <v>31</v>
      </c>
      <c r="L141" s="6" t="s">
        <v>31</v>
      </c>
    </row>
    <row r="142" spans="1:12" ht="8.4499999999999993" customHeight="1" x14ac:dyDescent="0.2">
      <c r="A142" s="19"/>
      <c r="B142" s="19"/>
      <c r="C142" s="18"/>
      <c r="D142" s="12"/>
      <c r="E142" s="13"/>
      <c r="F142" s="13"/>
      <c r="G142" s="8"/>
      <c r="H142" s="8"/>
      <c r="I142" s="8"/>
      <c r="J142" s="8"/>
      <c r="K142" s="14"/>
      <c r="L142" s="15"/>
    </row>
    <row r="143" spans="1:12" ht="9" customHeight="1" x14ac:dyDescent="0.2">
      <c r="C143" s="2"/>
      <c r="D143" s="21"/>
      <c r="E143" s="22"/>
      <c r="F143" s="22"/>
      <c r="K143" s="5"/>
      <c r="L143" s="22"/>
    </row>
    <row r="144" spans="1:12" ht="15" customHeight="1" x14ac:dyDescent="0.2">
      <c r="A144" s="20" t="s">
        <v>40</v>
      </c>
    </row>
    <row r="145" spans="1:1" ht="15" customHeight="1" x14ac:dyDescent="0.2">
      <c r="A145" s="1" t="s">
        <v>30</v>
      </c>
    </row>
    <row r="146" spans="1:1" ht="15" customHeight="1" x14ac:dyDescent="0.2"/>
  </sheetData>
  <mergeCells count="14">
    <mergeCell ref="A101:C101"/>
    <mergeCell ref="B64:C64"/>
    <mergeCell ref="B69:C69"/>
    <mergeCell ref="A5:C7"/>
    <mergeCell ref="D5:L5"/>
    <mergeCell ref="D6:D7"/>
    <mergeCell ref="E6:L6"/>
    <mergeCell ref="A55:C55"/>
    <mergeCell ref="A1:L1"/>
    <mergeCell ref="A2:L2"/>
    <mergeCell ref="A3:L3"/>
    <mergeCell ref="A4:L4"/>
    <mergeCell ref="B63:C63"/>
    <mergeCell ref="A9:C9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G69:J69 J103 F57:L57 G84:L84 G103:I103 G91" formulaRange="1"/>
    <ignoredError sqref="D69 D124 F23 K23:L23 D23 D33 D79 F28:K28 D120 D91 D74 D28" formula="1"/>
    <ignoredError sqref="G23:I23 J23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451-27</vt:lpstr>
      <vt:lpstr>'451-27'!Títulos_a_imprimir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2025-03-19T18:30:02Z</cp:lastPrinted>
  <dcterms:created xsi:type="dcterms:W3CDTF">2017-11-21T18:43:02Z</dcterms:created>
  <dcterms:modified xsi:type="dcterms:W3CDTF">2025-09-09T19:09:22Z</dcterms:modified>
</cp:coreProperties>
</file>