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tabRatio="394"/>
  </bookViews>
  <sheets>
    <sheet name="37" sheetId="8" r:id="rId1"/>
  </sheets>
  <definedNames>
    <definedName name="_xlnm.Print_Area" localSheetId="0">'37'!$B$1:$H$121</definedName>
    <definedName name="_xlnm.Print_Titles" localSheetId="0">'37'!$1:$6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8" l="1"/>
  <c r="H46" i="8" l="1"/>
  <c r="D26" i="8"/>
  <c r="E26" i="8"/>
  <c r="G26" i="8"/>
  <c r="D67" i="8"/>
  <c r="E67" i="8"/>
  <c r="F67" i="8"/>
</calcChain>
</file>

<file path=xl/sharedStrings.xml><?xml version="1.0" encoding="utf-8"?>
<sst xmlns="http://schemas.openxmlformats.org/spreadsheetml/2006/main" count="135" uniqueCount="94">
  <si>
    <t>Código</t>
  </si>
  <si>
    <t>Descripción arancelaria</t>
  </si>
  <si>
    <t xml:space="preserve">                                   TOTAL</t>
  </si>
  <si>
    <t xml:space="preserve">Residuos del tratamiento de las grasas o ceras ani-
</t>
  </si>
  <si>
    <t>-</t>
  </si>
  <si>
    <t xml:space="preserve">Residuos y desperdicios de las industrias alimenta-
   </t>
  </si>
  <si>
    <t>Escorias  granuladas (arena de  escorias), de la si-</t>
  </si>
  <si>
    <t xml:space="preserve">Las  demás  escorias y cenizas, incluídas las ceni-
  </t>
  </si>
  <si>
    <t xml:space="preserve">Coque de petróleo, betún de petróleo y demás resi-
  </t>
  </si>
  <si>
    <t xml:space="preserve">Lejias residuales de la fabricación de pastas de celu-
   </t>
  </si>
  <si>
    <t xml:space="preserve">Productos  residuales  de  la industria química o de
  </t>
  </si>
  <si>
    <t xml:space="preserve">Desechos,  desperdicios y recortes, de caucho sin 
 </t>
  </si>
  <si>
    <t xml:space="preserve">Recortes y demás desperdicios de cuero o piel, pre-
</t>
  </si>
  <si>
    <t>44013900</t>
  </si>
  <si>
    <t>45019000</t>
  </si>
  <si>
    <t>Desperdicios  de corcho, corcho triturado, granulado
   o pulverizado</t>
  </si>
  <si>
    <t xml:space="preserve">Pasta de fibras obtenidas  de papel o cartón recicla-
</t>
  </si>
  <si>
    <t xml:space="preserve">Papel o cartón  para reciclar (desperdicios y dese-
</t>
  </si>
  <si>
    <t>50072000</t>
  </si>
  <si>
    <t xml:space="preserve">Desperdicios de algodón (incluidos los desperdicios
    </t>
  </si>
  <si>
    <t xml:space="preserve">Desperdicios de fibras sintéticas o artificiales (inclui-
  </t>
  </si>
  <si>
    <t>Trapos, cordeles, cuerdas y cordajes de materia tex-</t>
  </si>
  <si>
    <t>Desperdicios y desechos (chatarra) de fundición, hie-</t>
  </si>
  <si>
    <t>85423180</t>
  </si>
  <si>
    <t xml:space="preserve">Desperdicios y desechos de procesadores y contro-
   </t>
  </si>
  <si>
    <t>85423980</t>
  </si>
  <si>
    <t xml:space="preserve">Los demás desperdicios  y  desechos  de procesa-
   </t>
  </si>
  <si>
    <t xml:space="preserve">Desperdicios y desechos de pilas, baterías de pilas
   </t>
  </si>
  <si>
    <t>NOTA: Cambios en las cifras, debido a la adición de otros incisos arancelarios relacionados con desperdicios y desechos.</t>
  </si>
  <si>
    <t>- Cantidad nula o cero.</t>
  </si>
  <si>
    <t>Exportación</t>
  </si>
  <si>
    <t>Importación</t>
  </si>
  <si>
    <t>2022 (P)</t>
  </si>
  <si>
    <t xml:space="preserve">Los demás tejidos  con un  contenido de seda o de
  </t>
  </si>
  <si>
    <t>Cenizas  y  residuos,  (excepto los de la siderurgia)</t>
  </si>
  <si>
    <t xml:space="preserve">Aserrín, desperdicios  y desechos de madera, inclu-
    </t>
  </si>
  <si>
    <t>0.0 Cuando la cantidad es menor a la mitad de la unidad o fracción decimal adoptada, para la expresión del dato.</t>
  </si>
  <si>
    <t>los animales).</t>
  </si>
  <si>
    <t>(1) Excluye el  valor correspondiente  al inciso arancelario  23090000 (Preparaciones de los tipos utilizados  para la  alimentación de</t>
  </si>
  <si>
    <t>Cuadro 37. PESO DE LAS  IMPORTACIONES DE DESECHOS Y RESIDUOS A LA REPÚBLICA, 
SEGÚN DESCRIPCIÓN ARANCELARIA: AÑOS 2019-23</t>
  </si>
  <si>
    <t xml:space="preserve"> (1)23000000</t>
  </si>
  <si>
    <t>que contengan arsénico, metal o compuestos me-</t>
  </si>
  <si>
    <t>zas de algas; cenizas y residuos procedentes de</t>
  </si>
  <si>
    <t>la  incineración  de  desechos y desperdicios muni-</t>
  </si>
  <si>
    <t xml:space="preserve">duos  de  los aceites de petróleo o de materiales </t>
  </si>
  <si>
    <t>losa, aunque estén concentradas, desde azucara-</t>
  </si>
  <si>
    <t>das  o  tratadas químicamente, incluidos los ligno-</t>
  </si>
  <si>
    <t>las  industrias  conexas, no  expresados  ni com-</t>
  </si>
  <si>
    <t>prendidos en otra parte; desechos y desperdicios</t>
  </si>
  <si>
    <t>municipales; lodos de depuración; etc.</t>
  </si>
  <si>
    <t>parados, o de cuero regenerado, no utilizables para</t>
  </si>
  <si>
    <t>la  fabricación de manufacturas  de cuero, aserrín,</t>
  </si>
  <si>
    <t>so aglomerados en leños, briquetas y formas simi-</t>
  </si>
  <si>
    <t xml:space="preserve"> aglomerar.</t>
  </si>
  <si>
    <t>Aserrín, desperdicios y desechos, de madera, sin</t>
  </si>
  <si>
    <t>desperdicios de seda, distintos  de la borrilla, su-</t>
  </si>
  <si>
    <t>males.</t>
  </si>
  <si>
    <t>rias; alimentos preparados para animales.</t>
  </si>
  <si>
    <t>derurgia.</t>
  </si>
  <si>
    <t>tálicos.</t>
  </si>
  <si>
    <t>cipales.</t>
  </si>
  <si>
    <t>Los demás desechos de aceites.</t>
  </si>
  <si>
    <t>bituminosos.</t>
  </si>
  <si>
    <t>sulfatos,  excepto  el tail  oil,  incluso  refinado.</t>
  </si>
  <si>
    <t>endurecer, incluso en polvo o granulos.</t>
  </si>
  <si>
    <t>polvo y harina de cuero, excepto apergaminados.</t>
  </si>
  <si>
    <t>lares.</t>
  </si>
  <si>
    <t>Desechos, recortes y desperdicios de plástico.</t>
  </si>
  <si>
    <t>o pulverizado.</t>
  </si>
  <si>
    <t>do (desperdicios y desechos).</t>
  </si>
  <si>
    <t>chos).</t>
  </si>
  <si>
    <t>perior o igual al 85% en peso.</t>
  </si>
  <si>
    <t>Estopas y desperdicios de lino.</t>
  </si>
  <si>
    <t>Desperdicios y desechos de cobre.</t>
  </si>
  <si>
    <t>Desperdicios y desechos de aluminio.</t>
  </si>
  <si>
    <t>de hilados y las hilachas).</t>
  </si>
  <si>
    <t xml:space="preserve">das  las  borras, los desperdicios de hilados y las </t>
  </si>
  <si>
    <t>hilachas).</t>
  </si>
  <si>
    <t>til, en desperdicios o en artículos inservibles.</t>
  </si>
  <si>
    <t>rro o acero; lingotes de chatarra de  hierro o acero.</t>
  </si>
  <si>
    <t>ladores, incluso combinados con memorias, con-</t>
  </si>
  <si>
    <t>dores  y  controladores, incluso  combinados con</t>
  </si>
  <si>
    <t>o  acumuladores  eléctricos; pilas, baterías de pilas</t>
  </si>
  <si>
    <t>y acumuladores eléctricos inservibles.</t>
  </si>
  <si>
    <t xml:space="preserve">vertidores,  circuitos lógicos, amplificadores, relojes </t>
  </si>
  <si>
    <t>y circuitos de sincronización u otros circuitos.</t>
  </si>
  <si>
    <t>memorias, convertidores, circuitos lógicos, amplifi-</t>
  </si>
  <si>
    <t>cadores,  relojes y circuitos de sincronización u otros</t>
  </si>
  <si>
    <t>circuitos.</t>
  </si>
  <si>
    <t>Importación de desechos y residuos
 (En toneladas métricas)</t>
  </si>
  <si>
    <t>Fuente: Sección  de Comercio Exterior, INEC.</t>
  </si>
  <si>
    <t>Desperdicios y desechos, eléctricos y electrónicos.</t>
  </si>
  <si>
    <t xml:space="preserve">Los demás tejidos de seda, o de desperdicos de </t>
  </si>
  <si>
    <t>seda.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</si>
</sst>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right"/>
    </xf>
    <xf numFmtId="0" fontId="3" fillId="0" borderId="5" xfId="1" applyFont="1" applyBorder="1"/>
    <xf numFmtId="164" fontId="2" fillId="0" borderId="4" xfId="1" applyNumberFormat="1" applyFont="1" applyBorder="1" applyAlignment="1">
      <alignment horizontal="right"/>
    </xf>
    <xf numFmtId="0" fontId="3" fillId="0" borderId="1" xfId="1" applyFont="1" applyBorder="1"/>
    <xf numFmtId="49" fontId="3" fillId="0" borderId="0" xfId="1" applyNumberFormat="1" applyFont="1"/>
    <xf numFmtId="0" fontId="4" fillId="0" borderId="0" xfId="1" applyFont="1"/>
    <xf numFmtId="0" fontId="3" fillId="0" borderId="7" xfId="1" applyFont="1" applyBorder="1"/>
    <xf numFmtId="0" fontId="3" fillId="0" borderId="5" xfId="1" applyFont="1" applyBorder="1" applyAlignment="1">
      <alignment horizontal="left" vertical="top" wrapText="1"/>
    </xf>
    <xf numFmtId="0" fontId="2" fillId="0" borderId="5" xfId="1" applyFont="1" applyBorder="1"/>
    <xf numFmtId="0" fontId="5" fillId="0" borderId="0" xfId="1" applyFont="1"/>
    <xf numFmtId="49" fontId="1" fillId="0" borderId="0" xfId="1" applyNumberFormat="1"/>
    <xf numFmtId="0" fontId="1" fillId="0" borderId="0" xfId="1"/>
    <xf numFmtId="164" fontId="1" fillId="0" borderId="4" xfId="1" applyNumberFormat="1" applyBorder="1" applyAlignment="1">
      <alignment horizontal="right"/>
    </xf>
    <xf numFmtId="164" fontId="1" fillId="0" borderId="2" xfId="1" applyNumberFormat="1" applyBorder="1" applyAlignment="1">
      <alignment horizontal="right"/>
    </xf>
    <xf numFmtId="0" fontId="2" fillId="0" borderId="8" xfId="1" applyFont="1" applyBorder="1" applyAlignment="1">
      <alignment vertical="center" wrapText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0" borderId="5" xfId="1" applyBorder="1" applyAlignment="1">
      <alignment vertical="top"/>
    </xf>
    <xf numFmtId="0" fontId="6" fillId="0" borderId="4" xfId="1" applyFont="1" applyBorder="1"/>
    <xf numFmtId="0" fontId="6" fillId="0" borderId="5" xfId="1" applyFont="1" applyBorder="1"/>
    <xf numFmtId="164" fontId="2" fillId="0" borderId="0" xfId="1" applyNumberFormat="1" applyFont="1" applyFill="1" applyAlignment="1">
      <alignment horizontal="right"/>
    </xf>
    <xf numFmtId="164" fontId="1" fillId="0" borderId="0" xfId="1" applyNumberFormat="1" applyFill="1" applyAlignment="1">
      <alignment horizontal="right"/>
    </xf>
    <xf numFmtId="164" fontId="1" fillId="0" borderId="5" xfId="1" applyNumberFormat="1" applyFont="1" applyFill="1" applyBorder="1"/>
    <xf numFmtId="0" fontId="3" fillId="0" borderId="0" xfId="1" applyFont="1" applyBorder="1"/>
    <xf numFmtId="164" fontId="1" fillId="0" borderId="5" xfId="1" applyNumberFormat="1" applyFont="1" applyFill="1" applyBorder="1" applyAlignment="1">
      <alignment horizontal="right"/>
    </xf>
    <xf numFmtId="164" fontId="1" fillId="0" borderId="5" xfId="1" applyNumberFormat="1" applyFont="1" applyFill="1" applyBorder="1" applyAlignment="1">
      <alignment horizontal="right" vertical="top"/>
    </xf>
    <xf numFmtId="164" fontId="2" fillId="0" borderId="0" xfId="1" applyNumberFormat="1" applyFont="1" applyBorder="1" applyAlignment="1">
      <alignment horizontal="right"/>
    </xf>
    <xf numFmtId="164" fontId="1" fillId="0" borderId="1" xfId="1" applyNumberFormat="1" applyFill="1" applyBorder="1"/>
    <xf numFmtId="164" fontId="2" fillId="0" borderId="5" xfId="1" applyNumberFormat="1" applyFont="1" applyBorder="1" applyAlignment="1">
      <alignment horizontal="right"/>
    </xf>
    <xf numFmtId="164" fontId="7" fillId="0" borderId="9" xfId="1" applyNumberFormat="1" applyFont="1" applyBorder="1"/>
    <xf numFmtId="164" fontId="2" fillId="0" borderId="3" xfId="1" applyNumberFormat="1" applyFont="1" applyBorder="1"/>
    <xf numFmtId="0" fontId="3" fillId="0" borderId="0" xfId="1" applyFont="1" applyAlignment="1">
      <alignment horizontal="right" vertical="top"/>
    </xf>
    <xf numFmtId="0" fontId="3" fillId="0" borderId="0" xfId="1" applyFont="1" applyFill="1" applyAlignment="1">
      <alignment horizontal="right" vertical="top"/>
    </xf>
    <xf numFmtId="0" fontId="1" fillId="0" borderId="0" xfId="1" applyFill="1" applyAlignment="1">
      <alignment horizontal="right"/>
    </xf>
    <xf numFmtId="0" fontId="3" fillId="0" borderId="5" xfId="1" applyFont="1" applyFill="1" applyBorder="1" applyAlignment="1">
      <alignment horizontal="left" vertical="top" wrapText="1"/>
    </xf>
    <xf numFmtId="0" fontId="3" fillId="0" borderId="0" xfId="1" applyFont="1" applyFill="1"/>
    <xf numFmtId="0" fontId="5" fillId="0" borderId="0" xfId="1" applyFont="1" applyFill="1"/>
    <xf numFmtId="0" fontId="3" fillId="0" borderId="0" xfId="1" applyFont="1" applyFill="1" applyAlignment="1">
      <alignment horizontal="right"/>
    </xf>
    <xf numFmtId="0" fontId="1" fillId="0" borderId="5" xfId="1" applyFill="1" applyBorder="1" applyAlignment="1">
      <alignment vertical="top"/>
    </xf>
    <xf numFmtId="3" fontId="10" fillId="0" borderId="0" xfId="0" applyNumberFormat="1" applyFont="1" applyFill="1" applyBorder="1"/>
    <xf numFmtId="164" fontId="4" fillId="0" borderId="4" xfId="1" applyNumberFormat="1" applyFont="1" applyFill="1" applyBorder="1" applyAlignment="1">
      <alignment horizontal="right"/>
    </xf>
    <xf numFmtId="0" fontId="1" fillId="0" borderId="5" xfId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1" applyFill="1"/>
    <xf numFmtId="165" fontId="0" fillId="0" borderId="0" xfId="0" applyNumberFormat="1" applyFill="1"/>
    <xf numFmtId="164" fontId="4" fillId="0" borderId="0" xfId="1" applyNumberFormat="1" applyFont="1" applyFill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164" fontId="1" fillId="0" borderId="0" xfId="1" applyNumberFormat="1" applyFont="1" applyBorder="1"/>
    <xf numFmtId="164" fontId="1" fillId="0" borderId="0" xfId="1" applyNumberFormat="1" applyFont="1" applyFill="1"/>
    <xf numFmtId="164" fontId="1" fillId="0" borderId="5" xfId="1" applyNumberFormat="1" applyFont="1" applyBorder="1" applyAlignment="1">
      <alignment horizontal="right"/>
    </xf>
    <xf numFmtId="164" fontId="1" fillId="0" borderId="0" xfId="1" applyNumberFormat="1" applyFont="1" applyFill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164" fontId="1" fillId="0" borderId="4" xfId="1" applyNumberFormat="1" applyFont="1" applyFill="1" applyBorder="1"/>
    <xf numFmtId="164" fontId="4" fillId="0" borderId="0" xfId="0" applyNumberFormat="1" applyFont="1" applyFill="1"/>
    <xf numFmtId="164" fontId="11" fillId="0" borderId="6" xfId="0" applyNumberFormat="1" applyFont="1" applyFill="1" applyBorder="1"/>
    <xf numFmtId="0" fontId="3" fillId="0" borderId="6" xfId="1" applyFont="1" applyFill="1" applyBorder="1" applyAlignment="1">
      <alignment horizontal="right"/>
    </xf>
    <xf numFmtId="0" fontId="5" fillId="0" borderId="0" xfId="1" applyFont="1" applyFill="1" applyAlignment="1">
      <alignment horizontal="right"/>
    </xf>
    <xf numFmtId="164" fontId="5" fillId="0" borderId="0" xfId="1" applyNumberFormat="1" applyFont="1" applyFill="1"/>
    <xf numFmtId="0" fontId="3" fillId="0" borderId="0" xfId="1" applyFont="1" applyFill="1" applyAlignment="1">
      <alignment wrapText="1"/>
    </xf>
    <xf numFmtId="0" fontId="4" fillId="0" borderId="0" xfId="1" applyFont="1" applyFill="1"/>
    <xf numFmtId="164" fontId="1" fillId="0" borderId="0" xfId="1" quotePrefix="1" applyNumberFormat="1" applyFont="1" applyFill="1" applyBorder="1" applyAlignment="1">
      <alignment horizontal="right"/>
    </xf>
    <xf numFmtId="0" fontId="3" fillId="0" borderId="5" xfId="1" applyFont="1" applyFill="1" applyBorder="1"/>
    <xf numFmtId="0" fontId="3" fillId="0" borderId="0" xfId="1" applyFont="1" applyFill="1" applyBorder="1"/>
    <xf numFmtId="0" fontId="3" fillId="0" borderId="5" xfId="1" applyFont="1" applyFill="1" applyBorder="1" applyAlignment="1">
      <alignment wrapText="1"/>
    </xf>
    <xf numFmtId="164" fontId="4" fillId="0" borderId="5" xfId="0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5" xfId="1" applyFont="1" applyFill="1" applyBorder="1" applyAlignment="1">
      <alignment vertical="top" wrapText="1"/>
    </xf>
    <xf numFmtId="0" fontId="3" fillId="0" borderId="6" xfId="1" applyFont="1" applyFill="1" applyBorder="1" applyAlignment="1">
      <alignment horizontal="right" vertical="top"/>
    </xf>
    <xf numFmtId="0" fontId="4" fillId="0" borderId="5" xfId="1" applyFont="1" applyFill="1" applyBorder="1" applyAlignment="1">
      <alignment horizontal="left" vertical="top" wrapText="1"/>
    </xf>
    <xf numFmtId="0" fontId="1" fillId="0" borderId="0" xfId="1" applyFill="1" applyBorder="1"/>
    <xf numFmtId="49" fontId="1" fillId="0" borderId="5" xfId="1" applyNumberForma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/>
    </xf>
    <xf numFmtId="164" fontId="11" fillId="0" borderId="0" xfId="0" applyNumberFormat="1" applyFont="1" applyFill="1" applyBorder="1"/>
    <xf numFmtId="164" fontId="1" fillId="0" borderId="6" xfId="1" applyNumberFormat="1" applyFont="1" applyFill="1" applyBorder="1"/>
    <xf numFmtId="0" fontId="3" fillId="0" borderId="6" xfId="1" applyFont="1" applyFill="1" applyBorder="1" applyAlignment="1">
      <alignment wrapText="1"/>
    </xf>
    <xf numFmtId="0" fontId="3" fillId="0" borderId="6" xfId="1" applyFont="1" applyFill="1" applyBorder="1"/>
    <xf numFmtId="0" fontId="3" fillId="0" borderId="5" xfId="1" applyFont="1" applyFill="1" applyBorder="1" applyAlignment="1">
      <alignment vertical="top"/>
    </xf>
    <xf numFmtId="0" fontId="1" fillId="0" borderId="4" xfId="1" applyFill="1" applyBorder="1" applyAlignment="1">
      <alignment vertical="top"/>
    </xf>
    <xf numFmtId="164" fontId="11" fillId="0" borderId="4" xfId="0" applyNumberFormat="1" applyFont="1" applyFill="1" applyBorder="1"/>
    <xf numFmtId="164" fontId="4" fillId="0" borderId="0" xfId="0" applyNumberFormat="1" applyFont="1" applyFill="1" applyAlignment="1">
      <alignment vertical="center"/>
    </xf>
    <xf numFmtId="164" fontId="2" fillId="0" borderId="5" xfId="1" applyNumberFormat="1" applyFont="1" applyBorder="1"/>
    <xf numFmtId="164" fontId="2" fillId="0" borderId="4" xfId="1" applyNumberFormat="1" applyFont="1" applyBorder="1"/>
    <xf numFmtId="164" fontId="2" fillId="0" borderId="14" xfId="1" applyNumberFormat="1" applyFont="1" applyBorder="1"/>
    <xf numFmtId="164" fontId="1" fillId="0" borderId="0" xfId="1" applyNumberFormat="1" applyFont="1" applyFill="1" applyBorder="1" applyAlignment="1">
      <alignment horizontal="right"/>
    </xf>
    <xf numFmtId="164" fontId="4" fillId="0" borderId="4" xfId="0" applyNumberFormat="1" applyFont="1" applyFill="1" applyBorder="1"/>
    <xf numFmtId="164" fontId="4" fillId="0" borderId="4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1" applyFont="1" applyFill="1" applyAlignment="1">
      <alignment horizontal="right" vertical="top"/>
    </xf>
    <xf numFmtId="0" fontId="1" fillId="0" borderId="0" xfId="1" applyAlignment="1">
      <alignment horizontal="distributed"/>
    </xf>
    <xf numFmtId="0" fontId="3" fillId="0" borderId="0" xfId="1" applyFont="1" applyAlignment="1">
      <alignment horizontal="distributed"/>
    </xf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49" fontId="3" fillId="0" borderId="0" xfId="1" applyNumberFormat="1" applyFont="1" applyFill="1" applyAlignment="1">
      <alignment horizontal="right" vertical="top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2EFD9"/>
      <color rgb="FFE0E0E0"/>
      <color rgb="FF2C8447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EXPORTACIÓN E IMPORTACIÓN DE DESECHOS Y RESIDUOS A LA REPÚBLICA: AÑOS 2019-23</a:t>
            </a:r>
          </a:p>
        </c:rich>
      </c:tx>
      <c:layout>
        <c:manualLayout>
          <c:xMode val="edge"/>
          <c:yMode val="edge"/>
          <c:x val="0.16811854745738036"/>
          <c:y val="2.5052192066805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503857726747301"/>
          <c:y val="0.12247738343771747"/>
          <c:w val="0.83183328210077467"/>
          <c:h val="0.68880180207359143"/>
        </c:manualLayout>
      </c:layout>
      <c:lineChart>
        <c:grouping val="standard"/>
        <c:varyColors val="0"/>
        <c:ser>
          <c:idx val="0"/>
          <c:order val="0"/>
          <c:tx>
            <c:strRef>
              <c:f>'37'!$D$105</c:f>
              <c:strCache>
                <c:ptCount val="1"/>
                <c:pt idx="0">
                  <c:v>Exportación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'37'!$C$106:$C$110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'37'!$D$106:$D$110</c:f>
              <c:numCache>
                <c:formatCode>#,##0.0</c:formatCode>
                <c:ptCount val="5"/>
                <c:pt idx="0">
                  <c:v>257639.9</c:v>
                </c:pt>
                <c:pt idx="1">
                  <c:v>208437.5</c:v>
                </c:pt>
                <c:pt idx="2">
                  <c:v>301815.28899999993</c:v>
                </c:pt>
                <c:pt idx="3">
                  <c:v>281333.59299999999</c:v>
                </c:pt>
                <c:pt idx="4">
                  <c:v>322725.86500000005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'37'!$E$105</c:f>
              <c:strCache>
                <c:ptCount val="1"/>
                <c:pt idx="0">
                  <c:v>Importación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'37'!$C$106:$C$110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'37'!$E$106:$E$110</c:f>
              <c:numCache>
                <c:formatCode>General</c:formatCode>
                <c:ptCount val="5"/>
                <c:pt idx="0">
                  <c:v>354023.6</c:v>
                </c:pt>
                <c:pt idx="1">
                  <c:v>264220.2</c:v>
                </c:pt>
                <c:pt idx="2" formatCode="#,##0.0">
                  <c:v>272601.90000000002</c:v>
                </c:pt>
                <c:pt idx="3" formatCode="#,##0.0">
                  <c:v>345928.7</c:v>
                </c:pt>
                <c:pt idx="4" formatCode="#,##0.0">
                  <c:v>364346.4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973840"/>
        <c:axId val="1693972208"/>
      </c:lineChart>
      <c:catAx>
        <c:axId val="169397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076894846858912"/>
              <c:y val="0.89483418504923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2208"/>
        <c:crosses val="autoZero"/>
        <c:auto val="1"/>
        <c:lblAlgn val="ctr"/>
        <c:lblOffset val="100"/>
        <c:noMultiLvlLbl val="0"/>
      </c:catAx>
      <c:valAx>
        <c:axId val="169397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Toneladas métricas</a:t>
                </a:r>
              </a:p>
            </c:rich>
          </c:tx>
          <c:layout>
            <c:manualLayout>
              <c:xMode val="edge"/>
              <c:yMode val="edge"/>
              <c:x val="7.9572320584789177E-3"/>
              <c:y val="0.31048365579702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3840"/>
        <c:crosses val="autoZero"/>
        <c:crossBetween val="between"/>
        <c:majorUnit val="1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81575161096942"/>
          <c:y val="0.94091028851278646"/>
          <c:w val="0.36009396941578364"/>
          <c:h val="4.9207569277371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92</xdr:row>
      <xdr:rowOff>6997</xdr:rowOff>
    </xdr:from>
    <xdr:to>
      <xdr:col>7</xdr:col>
      <xdr:colOff>200026</xdr:colOff>
      <xdr:row>119</xdr:row>
      <xdr:rowOff>19827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2"/>
  <sheetViews>
    <sheetView tabSelected="1" topLeftCell="B1" zoomScaleNormal="100" zoomScaleSheetLayoutView="98" workbookViewId="0">
      <selection activeCell="P28" sqref="P28"/>
    </sheetView>
  </sheetViews>
  <sheetFormatPr baseColWidth="10" defaultRowHeight="12.75" x14ac:dyDescent="0.2"/>
  <cols>
    <col min="1" max="1" width="0" style="1" hidden="1" customWidth="1"/>
    <col min="2" max="2" width="11.42578125" style="1" customWidth="1"/>
    <col min="3" max="3" width="45.140625" style="1" customWidth="1"/>
    <col min="4" max="4" width="11.140625" style="1" customWidth="1"/>
    <col min="5" max="8" width="10.7109375" style="1" customWidth="1"/>
    <col min="9" max="9" width="11.42578125" style="1"/>
    <col min="10" max="15" width="0" style="1" hidden="1" customWidth="1"/>
    <col min="16" max="16" width="11.42578125" style="41"/>
    <col min="17" max="231" width="11.42578125" style="1"/>
    <col min="232" max="232" width="44.7109375" style="1" customWidth="1"/>
    <col min="233" max="237" width="10.7109375" style="1" customWidth="1"/>
    <col min="238" max="487" width="11.42578125" style="1"/>
    <col min="488" max="488" width="44.7109375" style="1" customWidth="1"/>
    <col min="489" max="493" width="10.7109375" style="1" customWidth="1"/>
    <col min="494" max="743" width="11.42578125" style="1"/>
    <col min="744" max="744" width="44.7109375" style="1" customWidth="1"/>
    <col min="745" max="749" width="10.7109375" style="1" customWidth="1"/>
    <col min="750" max="999" width="11.42578125" style="1"/>
    <col min="1000" max="1000" width="44.7109375" style="1" customWidth="1"/>
    <col min="1001" max="1005" width="10.7109375" style="1" customWidth="1"/>
    <col min="1006" max="1255" width="11.42578125" style="1"/>
    <col min="1256" max="1256" width="44.7109375" style="1" customWidth="1"/>
    <col min="1257" max="1261" width="10.7109375" style="1" customWidth="1"/>
    <col min="1262" max="1511" width="11.42578125" style="1"/>
    <col min="1512" max="1512" width="44.7109375" style="1" customWidth="1"/>
    <col min="1513" max="1517" width="10.7109375" style="1" customWidth="1"/>
    <col min="1518" max="1767" width="11.42578125" style="1"/>
    <col min="1768" max="1768" width="44.7109375" style="1" customWidth="1"/>
    <col min="1769" max="1773" width="10.7109375" style="1" customWidth="1"/>
    <col min="1774" max="2023" width="11.42578125" style="1"/>
    <col min="2024" max="2024" width="44.7109375" style="1" customWidth="1"/>
    <col min="2025" max="2029" width="10.7109375" style="1" customWidth="1"/>
    <col min="2030" max="2279" width="11.42578125" style="1"/>
    <col min="2280" max="2280" width="44.7109375" style="1" customWidth="1"/>
    <col min="2281" max="2285" width="10.7109375" style="1" customWidth="1"/>
    <col min="2286" max="2535" width="11.42578125" style="1"/>
    <col min="2536" max="2536" width="44.7109375" style="1" customWidth="1"/>
    <col min="2537" max="2541" width="10.7109375" style="1" customWidth="1"/>
    <col min="2542" max="2791" width="11.42578125" style="1"/>
    <col min="2792" max="2792" width="44.7109375" style="1" customWidth="1"/>
    <col min="2793" max="2797" width="10.7109375" style="1" customWidth="1"/>
    <col min="2798" max="3047" width="11.42578125" style="1"/>
    <col min="3048" max="3048" width="44.7109375" style="1" customWidth="1"/>
    <col min="3049" max="3053" width="10.7109375" style="1" customWidth="1"/>
    <col min="3054" max="3303" width="11.42578125" style="1"/>
    <col min="3304" max="3304" width="44.7109375" style="1" customWidth="1"/>
    <col min="3305" max="3309" width="10.7109375" style="1" customWidth="1"/>
    <col min="3310" max="3559" width="11.42578125" style="1"/>
    <col min="3560" max="3560" width="44.7109375" style="1" customWidth="1"/>
    <col min="3561" max="3565" width="10.7109375" style="1" customWidth="1"/>
    <col min="3566" max="3815" width="11.42578125" style="1"/>
    <col min="3816" max="3816" width="44.7109375" style="1" customWidth="1"/>
    <col min="3817" max="3821" width="10.7109375" style="1" customWidth="1"/>
    <col min="3822" max="4071" width="11.42578125" style="1"/>
    <col min="4072" max="4072" width="44.7109375" style="1" customWidth="1"/>
    <col min="4073" max="4077" width="10.7109375" style="1" customWidth="1"/>
    <col min="4078" max="4327" width="11.42578125" style="1"/>
    <col min="4328" max="4328" width="44.7109375" style="1" customWidth="1"/>
    <col min="4329" max="4333" width="10.7109375" style="1" customWidth="1"/>
    <col min="4334" max="4583" width="11.42578125" style="1"/>
    <col min="4584" max="4584" width="44.7109375" style="1" customWidth="1"/>
    <col min="4585" max="4589" width="10.7109375" style="1" customWidth="1"/>
    <col min="4590" max="4839" width="11.42578125" style="1"/>
    <col min="4840" max="4840" width="44.7109375" style="1" customWidth="1"/>
    <col min="4841" max="4845" width="10.7109375" style="1" customWidth="1"/>
    <col min="4846" max="5095" width="11.42578125" style="1"/>
    <col min="5096" max="5096" width="44.7109375" style="1" customWidth="1"/>
    <col min="5097" max="5101" width="10.7109375" style="1" customWidth="1"/>
    <col min="5102" max="5351" width="11.42578125" style="1"/>
    <col min="5352" max="5352" width="44.7109375" style="1" customWidth="1"/>
    <col min="5353" max="5357" width="10.7109375" style="1" customWidth="1"/>
    <col min="5358" max="5607" width="11.42578125" style="1"/>
    <col min="5608" max="5608" width="44.7109375" style="1" customWidth="1"/>
    <col min="5609" max="5613" width="10.7109375" style="1" customWidth="1"/>
    <col min="5614" max="5863" width="11.42578125" style="1"/>
    <col min="5864" max="5864" width="44.7109375" style="1" customWidth="1"/>
    <col min="5865" max="5869" width="10.7109375" style="1" customWidth="1"/>
    <col min="5870" max="6119" width="11.42578125" style="1"/>
    <col min="6120" max="6120" width="44.7109375" style="1" customWidth="1"/>
    <col min="6121" max="6125" width="10.7109375" style="1" customWidth="1"/>
    <col min="6126" max="6375" width="11.42578125" style="1"/>
    <col min="6376" max="6376" width="44.7109375" style="1" customWidth="1"/>
    <col min="6377" max="6381" width="10.7109375" style="1" customWidth="1"/>
    <col min="6382" max="6631" width="11.42578125" style="1"/>
    <col min="6632" max="6632" width="44.7109375" style="1" customWidth="1"/>
    <col min="6633" max="6637" width="10.7109375" style="1" customWidth="1"/>
    <col min="6638" max="6887" width="11.42578125" style="1"/>
    <col min="6888" max="6888" width="44.7109375" style="1" customWidth="1"/>
    <col min="6889" max="6893" width="10.7109375" style="1" customWidth="1"/>
    <col min="6894" max="7143" width="11.42578125" style="1"/>
    <col min="7144" max="7144" width="44.7109375" style="1" customWidth="1"/>
    <col min="7145" max="7149" width="10.7109375" style="1" customWidth="1"/>
    <col min="7150" max="7399" width="11.42578125" style="1"/>
    <col min="7400" max="7400" width="44.7109375" style="1" customWidth="1"/>
    <col min="7401" max="7405" width="10.7109375" style="1" customWidth="1"/>
    <col min="7406" max="7655" width="11.42578125" style="1"/>
    <col min="7656" max="7656" width="44.7109375" style="1" customWidth="1"/>
    <col min="7657" max="7661" width="10.7109375" style="1" customWidth="1"/>
    <col min="7662" max="7911" width="11.42578125" style="1"/>
    <col min="7912" max="7912" width="44.7109375" style="1" customWidth="1"/>
    <col min="7913" max="7917" width="10.7109375" style="1" customWidth="1"/>
    <col min="7918" max="8167" width="11.42578125" style="1"/>
    <col min="8168" max="8168" width="44.7109375" style="1" customWidth="1"/>
    <col min="8169" max="8173" width="10.7109375" style="1" customWidth="1"/>
    <col min="8174" max="8423" width="11.42578125" style="1"/>
    <col min="8424" max="8424" width="44.7109375" style="1" customWidth="1"/>
    <col min="8425" max="8429" width="10.7109375" style="1" customWidth="1"/>
    <col min="8430" max="8679" width="11.42578125" style="1"/>
    <col min="8680" max="8680" width="44.7109375" style="1" customWidth="1"/>
    <col min="8681" max="8685" width="10.7109375" style="1" customWidth="1"/>
    <col min="8686" max="8935" width="11.42578125" style="1"/>
    <col min="8936" max="8936" width="44.7109375" style="1" customWidth="1"/>
    <col min="8937" max="8941" width="10.7109375" style="1" customWidth="1"/>
    <col min="8942" max="9191" width="11.42578125" style="1"/>
    <col min="9192" max="9192" width="44.7109375" style="1" customWidth="1"/>
    <col min="9193" max="9197" width="10.7109375" style="1" customWidth="1"/>
    <col min="9198" max="9447" width="11.42578125" style="1"/>
    <col min="9448" max="9448" width="44.7109375" style="1" customWidth="1"/>
    <col min="9449" max="9453" width="10.7109375" style="1" customWidth="1"/>
    <col min="9454" max="9703" width="11.42578125" style="1"/>
    <col min="9704" max="9704" width="44.7109375" style="1" customWidth="1"/>
    <col min="9705" max="9709" width="10.7109375" style="1" customWidth="1"/>
    <col min="9710" max="9959" width="11.42578125" style="1"/>
    <col min="9960" max="9960" width="44.7109375" style="1" customWidth="1"/>
    <col min="9961" max="9965" width="10.7109375" style="1" customWidth="1"/>
    <col min="9966" max="10215" width="11.42578125" style="1"/>
    <col min="10216" max="10216" width="44.7109375" style="1" customWidth="1"/>
    <col min="10217" max="10221" width="10.7109375" style="1" customWidth="1"/>
    <col min="10222" max="10471" width="11.42578125" style="1"/>
    <col min="10472" max="10472" width="44.7109375" style="1" customWidth="1"/>
    <col min="10473" max="10477" width="10.7109375" style="1" customWidth="1"/>
    <col min="10478" max="10727" width="11.42578125" style="1"/>
    <col min="10728" max="10728" width="44.7109375" style="1" customWidth="1"/>
    <col min="10729" max="10733" width="10.7109375" style="1" customWidth="1"/>
    <col min="10734" max="10983" width="11.42578125" style="1"/>
    <col min="10984" max="10984" width="44.7109375" style="1" customWidth="1"/>
    <col min="10985" max="10989" width="10.7109375" style="1" customWidth="1"/>
    <col min="10990" max="11239" width="11.42578125" style="1"/>
    <col min="11240" max="11240" width="44.7109375" style="1" customWidth="1"/>
    <col min="11241" max="11245" width="10.7109375" style="1" customWidth="1"/>
    <col min="11246" max="11495" width="11.42578125" style="1"/>
    <col min="11496" max="11496" width="44.7109375" style="1" customWidth="1"/>
    <col min="11497" max="11501" width="10.7109375" style="1" customWidth="1"/>
    <col min="11502" max="11751" width="11.42578125" style="1"/>
    <col min="11752" max="11752" width="44.7109375" style="1" customWidth="1"/>
    <col min="11753" max="11757" width="10.7109375" style="1" customWidth="1"/>
    <col min="11758" max="12007" width="11.42578125" style="1"/>
    <col min="12008" max="12008" width="44.7109375" style="1" customWidth="1"/>
    <col min="12009" max="12013" width="10.7109375" style="1" customWidth="1"/>
    <col min="12014" max="12263" width="11.42578125" style="1"/>
    <col min="12264" max="12264" width="44.7109375" style="1" customWidth="1"/>
    <col min="12265" max="12269" width="10.7109375" style="1" customWidth="1"/>
    <col min="12270" max="12519" width="11.42578125" style="1"/>
    <col min="12520" max="12520" width="44.7109375" style="1" customWidth="1"/>
    <col min="12521" max="12525" width="10.7109375" style="1" customWidth="1"/>
    <col min="12526" max="12775" width="11.42578125" style="1"/>
    <col min="12776" max="12776" width="44.7109375" style="1" customWidth="1"/>
    <col min="12777" max="12781" width="10.7109375" style="1" customWidth="1"/>
    <col min="12782" max="13031" width="11.42578125" style="1"/>
    <col min="13032" max="13032" width="44.7109375" style="1" customWidth="1"/>
    <col min="13033" max="13037" width="10.7109375" style="1" customWidth="1"/>
    <col min="13038" max="13287" width="11.42578125" style="1"/>
    <col min="13288" max="13288" width="44.7109375" style="1" customWidth="1"/>
    <col min="13289" max="13293" width="10.7109375" style="1" customWidth="1"/>
    <col min="13294" max="13543" width="11.42578125" style="1"/>
    <col min="13544" max="13544" width="44.7109375" style="1" customWidth="1"/>
    <col min="13545" max="13549" width="10.7109375" style="1" customWidth="1"/>
    <col min="13550" max="13799" width="11.42578125" style="1"/>
    <col min="13800" max="13800" width="44.7109375" style="1" customWidth="1"/>
    <col min="13801" max="13805" width="10.7109375" style="1" customWidth="1"/>
    <col min="13806" max="14055" width="11.42578125" style="1"/>
    <col min="14056" max="14056" width="44.7109375" style="1" customWidth="1"/>
    <col min="14057" max="14061" width="10.7109375" style="1" customWidth="1"/>
    <col min="14062" max="14311" width="11.42578125" style="1"/>
    <col min="14312" max="14312" width="44.7109375" style="1" customWidth="1"/>
    <col min="14313" max="14317" width="10.7109375" style="1" customWidth="1"/>
    <col min="14318" max="14567" width="11.42578125" style="1"/>
    <col min="14568" max="14568" width="44.7109375" style="1" customWidth="1"/>
    <col min="14569" max="14573" width="10.7109375" style="1" customWidth="1"/>
    <col min="14574" max="14823" width="11.42578125" style="1"/>
    <col min="14824" max="14824" width="44.7109375" style="1" customWidth="1"/>
    <col min="14825" max="14829" width="10.7109375" style="1" customWidth="1"/>
    <col min="14830" max="15079" width="11.42578125" style="1"/>
    <col min="15080" max="15080" width="44.7109375" style="1" customWidth="1"/>
    <col min="15081" max="15085" width="10.7109375" style="1" customWidth="1"/>
    <col min="15086" max="15335" width="11.42578125" style="1"/>
    <col min="15336" max="15336" width="44.7109375" style="1" customWidth="1"/>
    <col min="15337" max="15341" width="10.7109375" style="1" customWidth="1"/>
    <col min="15342" max="15591" width="11.42578125" style="1"/>
    <col min="15592" max="15592" width="44.7109375" style="1" customWidth="1"/>
    <col min="15593" max="15597" width="10.7109375" style="1" customWidth="1"/>
    <col min="15598" max="15847" width="11.42578125" style="1"/>
    <col min="15848" max="15848" width="44.7109375" style="1" customWidth="1"/>
    <col min="15849" max="15853" width="10.7109375" style="1" customWidth="1"/>
    <col min="15854" max="16103" width="11.42578125" style="1"/>
    <col min="16104" max="16104" width="44.7109375" style="1" customWidth="1"/>
    <col min="16105" max="16109" width="10.7109375" style="1" customWidth="1"/>
    <col min="16110" max="16384" width="11.42578125" style="1"/>
  </cols>
  <sheetData>
    <row r="1" spans="2:23" ht="12" customHeight="1" x14ac:dyDescent="0.2">
      <c r="B1" s="101" t="s">
        <v>39</v>
      </c>
      <c r="C1" s="101"/>
      <c r="D1" s="101"/>
      <c r="E1" s="101"/>
      <c r="F1" s="101"/>
      <c r="G1" s="101"/>
      <c r="H1" s="102"/>
    </row>
    <row r="2" spans="2:23" ht="12" customHeight="1" x14ac:dyDescent="0.2">
      <c r="B2" s="101"/>
      <c r="C2" s="101"/>
      <c r="D2" s="101"/>
      <c r="E2" s="101"/>
      <c r="F2" s="101"/>
      <c r="G2" s="101"/>
      <c r="H2" s="102"/>
    </row>
    <row r="3" spans="2:23" ht="12" customHeight="1" x14ac:dyDescent="0.2">
      <c r="B3" s="101"/>
      <c r="C3" s="101"/>
      <c r="D3" s="101"/>
      <c r="E3" s="101"/>
      <c r="F3" s="101"/>
      <c r="G3" s="101"/>
      <c r="H3" s="102"/>
    </row>
    <row r="4" spans="2:23" ht="27.95" customHeight="1" x14ac:dyDescent="0.2">
      <c r="B4" s="103" t="s">
        <v>0</v>
      </c>
      <c r="C4" s="104" t="s">
        <v>1</v>
      </c>
      <c r="D4" s="103" t="s">
        <v>89</v>
      </c>
      <c r="E4" s="103"/>
      <c r="F4" s="103"/>
      <c r="G4" s="103"/>
      <c r="H4" s="103"/>
    </row>
    <row r="5" spans="2:23" ht="12" customHeight="1" x14ac:dyDescent="0.2">
      <c r="B5" s="103"/>
      <c r="C5" s="104"/>
      <c r="D5" s="104">
        <v>2019</v>
      </c>
      <c r="E5" s="104">
        <v>2020</v>
      </c>
      <c r="F5" s="104">
        <v>2021</v>
      </c>
      <c r="G5" s="104">
        <v>2022</v>
      </c>
      <c r="H5" s="104">
        <v>2023</v>
      </c>
    </row>
    <row r="6" spans="2:23" ht="12" customHeight="1" x14ac:dyDescent="0.2">
      <c r="B6" s="103"/>
      <c r="C6" s="105"/>
      <c r="D6" s="104"/>
      <c r="E6" s="104"/>
      <c r="F6" s="104"/>
      <c r="G6" s="104"/>
      <c r="H6" s="104"/>
    </row>
    <row r="7" spans="2:23" ht="12" customHeight="1" x14ac:dyDescent="0.2">
      <c r="B7" s="3"/>
      <c r="C7" s="4"/>
      <c r="D7" s="24"/>
      <c r="E7" s="24"/>
      <c r="F7" s="25"/>
      <c r="G7" s="24"/>
    </row>
    <row r="8" spans="2:23" ht="12.95" customHeight="1" x14ac:dyDescent="0.2">
      <c r="B8" s="3"/>
      <c r="C8" s="11" t="s">
        <v>2</v>
      </c>
      <c r="D8" s="5">
        <v>354023.56500000012</v>
      </c>
      <c r="E8" s="5">
        <v>264220.16300000006</v>
      </c>
      <c r="F8" s="5">
        <v>272601.85800000001</v>
      </c>
      <c r="G8" s="5">
        <v>345928.74099999998</v>
      </c>
      <c r="H8" s="34">
        <v>364346.40499999991</v>
      </c>
      <c r="I8" s="29"/>
    </row>
    <row r="9" spans="2:23" ht="12.95" customHeight="1" x14ac:dyDescent="0.2">
      <c r="B9" s="3"/>
      <c r="C9" s="11"/>
      <c r="D9" s="5"/>
      <c r="E9" s="5"/>
      <c r="F9" s="32"/>
      <c r="G9" s="5"/>
      <c r="H9" s="26"/>
    </row>
    <row r="10" spans="2:23" ht="12.95" hidden="1" customHeight="1" x14ac:dyDescent="0.2">
      <c r="B10" s="3">
        <v>15220090</v>
      </c>
      <c r="C10" s="10" t="s">
        <v>3</v>
      </c>
      <c r="D10" s="53"/>
      <c r="E10" s="53"/>
      <c r="F10" s="54"/>
      <c r="G10" s="53"/>
      <c r="H10" s="55"/>
    </row>
    <row r="11" spans="2:23" ht="12.95" hidden="1" customHeight="1" x14ac:dyDescent="0.2">
      <c r="B11" s="3"/>
      <c r="C11" s="23" t="s">
        <v>56</v>
      </c>
      <c r="D11" s="53" t="s">
        <v>4</v>
      </c>
      <c r="E11" s="53" t="s">
        <v>4</v>
      </c>
      <c r="F11" s="56" t="s">
        <v>4</v>
      </c>
      <c r="G11" s="53" t="s">
        <v>4</v>
      </c>
      <c r="H11" s="57" t="s">
        <v>4</v>
      </c>
      <c r="S11" s="8"/>
      <c r="T11" s="8"/>
      <c r="U11" s="8"/>
      <c r="V11" s="8"/>
      <c r="W11" s="8"/>
    </row>
    <row r="12" spans="2:23" s="41" customFormat="1" ht="12.95" customHeight="1" x14ac:dyDescent="0.2">
      <c r="B12" s="39" t="s">
        <v>40</v>
      </c>
      <c r="C12" s="40" t="s">
        <v>5</v>
      </c>
      <c r="D12" s="58"/>
      <c r="E12" s="58"/>
      <c r="F12" s="59"/>
      <c r="G12" s="58"/>
      <c r="H12" s="55"/>
      <c r="S12" s="42"/>
      <c r="W12" s="42"/>
    </row>
    <row r="13" spans="2:23" s="41" customFormat="1" ht="12.95" customHeight="1" x14ac:dyDescent="0.2">
      <c r="B13" s="43"/>
      <c r="C13" s="44" t="s">
        <v>57</v>
      </c>
      <c r="D13" s="58">
        <v>215294.83799999999</v>
      </c>
      <c r="E13" s="58">
        <v>207170.74299999999</v>
      </c>
      <c r="F13" s="61">
        <v>253901.351</v>
      </c>
      <c r="G13" s="58">
        <v>240987.62400000001</v>
      </c>
      <c r="H13" s="28">
        <v>245623.611</v>
      </c>
      <c r="I13" s="45"/>
      <c r="S13" s="42"/>
      <c r="W13" s="42"/>
    </row>
    <row r="14" spans="2:23" ht="12.95" customHeight="1" x14ac:dyDescent="0.2">
      <c r="B14" s="3">
        <v>26180000</v>
      </c>
      <c r="C14" s="10" t="s">
        <v>6</v>
      </c>
      <c r="D14" s="53"/>
      <c r="E14" s="53"/>
      <c r="F14" s="54"/>
      <c r="G14" s="53"/>
      <c r="H14" s="55"/>
      <c r="S14" s="12"/>
      <c r="W14" s="12"/>
    </row>
    <row r="15" spans="2:23" s="41" customFormat="1" ht="12.75" customHeight="1" x14ac:dyDescent="0.25">
      <c r="B15" s="43"/>
      <c r="C15" s="44" t="s">
        <v>58</v>
      </c>
      <c r="D15" s="58">
        <v>35313.271999999997</v>
      </c>
      <c r="E15" s="58">
        <v>1881.952</v>
      </c>
      <c r="F15" s="59">
        <v>1892.5219999999999</v>
      </c>
      <c r="G15" s="92">
        <v>949.24099999999999</v>
      </c>
      <c r="H15" s="28">
        <v>1424.42</v>
      </c>
      <c r="P15" s="48"/>
      <c r="S15" s="42"/>
      <c r="W15" s="42"/>
    </row>
    <row r="16" spans="2:23" s="41" customFormat="1" ht="12.95" customHeight="1" x14ac:dyDescent="0.2">
      <c r="B16" s="63">
        <v>26200000</v>
      </c>
      <c r="C16" s="41" t="s">
        <v>34</v>
      </c>
      <c r="D16" s="58"/>
      <c r="E16" s="58"/>
      <c r="F16" s="59"/>
      <c r="G16" s="58"/>
      <c r="H16" s="55"/>
      <c r="S16" s="42"/>
      <c r="W16" s="42"/>
    </row>
    <row r="17" spans="2:23" s="41" customFormat="1" ht="12.95" customHeight="1" x14ac:dyDescent="0.2">
      <c r="B17" s="43"/>
      <c r="C17" s="47" t="s">
        <v>41</v>
      </c>
      <c r="D17" s="58"/>
      <c r="E17" s="58"/>
      <c r="F17" s="59"/>
      <c r="G17" s="58"/>
      <c r="H17" s="55"/>
      <c r="S17" s="42"/>
      <c r="W17" s="42"/>
    </row>
    <row r="18" spans="2:23" s="41" customFormat="1" ht="12.95" customHeight="1" x14ac:dyDescent="0.2">
      <c r="B18" s="43"/>
      <c r="C18" s="47" t="s">
        <v>59</v>
      </c>
      <c r="D18" s="58">
        <v>632.98400000000004</v>
      </c>
      <c r="E18" s="58">
        <v>336.87400000000002</v>
      </c>
      <c r="F18" s="59">
        <v>23.585999999999999</v>
      </c>
      <c r="G18" s="46" t="s">
        <v>4</v>
      </c>
      <c r="H18" s="55">
        <v>11823.231</v>
      </c>
      <c r="S18" s="42"/>
      <c r="T18" s="64" t="s">
        <v>32</v>
      </c>
      <c r="U18" s="65">
        <v>291810.3</v>
      </c>
      <c r="V18" s="65"/>
      <c r="W18" s="42"/>
    </row>
    <row r="19" spans="2:23" s="41" customFormat="1" ht="12.75" customHeight="1" x14ac:dyDescent="0.2">
      <c r="B19" s="63">
        <v>26210000</v>
      </c>
      <c r="C19" s="66" t="s">
        <v>7</v>
      </c>
      <c r="D19" s="58"/>
      <c r="E19" s="58"/>
      <c r="F19" s="59"/>
      <c r="G19" s="58"/>
      <c r="H19" s="55"/>
      <c r="S19" s="67"/>
      <c r="T19" s="67"/>
      <c r="U19" s="67"/>
      <c r="V19" s="67"/>
      <c r="W19" s="67"/>
    </row>
    <row r="20" spans="2:23" s="41" customFormat="1" ht="12.95" customHeight="1" x14ac:dyDescent="0.2">
      <c r="B20" s="43"/>
      <c r="C20" s="47" t="s">
        <v>42</v>
      </c>
      <c r="D20" s="58"/>
      <c r="E20" s="58"/>
      <c r="F20" s="59"/>
      <c r="G20" s="58"/>
      <c r="H20" s="55"/>
    </row>
    <row r="21" spans="2:23" s="41" customFormat="1" ht="12.95" customHeight="1" x14ac:dyDescent="0.2">
      <c r="B21" s="43"/>
      <c r="C21" s="47" t="s">
        <v>43</v>
      </c>
      <c r="D21" s="58"/>
      <c r="E21" s="58"/>
      <c r="F21" s="59"/>
      <c r="G21" s="58"/>
      <c r="H21" s="55"/>
    </row>
    <row r="22" spans="2:23" s="41" customFormat="1" ht="12.95" customHeight="1" x14ac:dyDescent="0.2">
      <c r="B22" s="43"/>
      <c r="C22" s="44" t="s">
        <v>60</v>
      </c>
      <c r="D22" s="58">
        <v>134.1</v>
      </c>
      <c r="E22" s="58" t="s">
        <v>4</v>
      </c>
      <c r="F22" s="68" t="s">
        <v>4</v>
      </c>
      <c r="G22" s="58" t="s">
        <v>4</v>
      </c>
      <c r="H22" s="55">
        <v>5.2</v>
      </c>
    </row>
    <row r="23" spans="2:23" s="41" customFormat="1" ht="12.95" customHeight="1" x14ac:dyDescent="0.2">
      <c r="B23" s="43">
        <v>27109990</v>
      </c>
      <c r="C23" s="47" t="s">
        <v>61</v>
      </c>
      <c r="D23" s="58" t="s">
        <v>4</v>
      </c>
      <c r="E23" s="58" t="s">
        <v>4</v>
      </c>
      <c r="F23" s="58" t="s">
        <v>4</v>
      </c>
      <c r="G23" s="58" t="s">
        <v>4</v>
      </c>
      <c r="H23" s="55">
        <v>11.948</v>
      </c>
      <c r="P23" s="49"/>
    </row>
    <row r="24" spans="2:23" s="41" customFormat="1" ht="12.95" customHeight="1" x14ac:dyDescent="0.2">
      <c r="B24" s="95">
        <v>27130000</v>
      </c>
      <c r="C24" s="69" t="s">
        <v>8</v>
      </c>
      <c r="D24" s="58"/>
      <c r="E24" s="58"/>
      <c r="F24" s="59"/>
      <c r="G24" s="58"/>
      <c r="H24" s="55"/>
    </row>
    <row r="25" spans="2:23" s="41" customFormat="1" ht="12.95" customHeight="1" x14ac:dyDescent="0.2">
      <c r="B25" s="95"/>
      <c r="C25" s="47" t="s">
        <v>44</v>
      </c>
      <c r="D25" s="58"/>
      <c r="E25" s="58"/>
      <c r="F25" s="59"/>
      <c r="G25" s="58"/>
      <c r="H25" s="55"/>
    </row>
    <row r="26" spans="2:23" s="41" customFormat="1" ht="12.95" customHeight="1" x14ac:dyDescent="0.2">
      <c r="B26" s="95"/>
      <c r="C26" s="44" t="s">
        <v>62</v>
      </c>
      <c r="D26" s="58">
        <f>95554350/1000</f>
        <v>95554.35</v>
      </c>
      <c r="E26" s="58">
        <f>48110990/1000</f>
        <v>48110.99</v>
      </c>
      <c r="F26" s="58" t="s">
        <v>4</v>
      </c>
      <c r="G26" s="62">
        <f>93811960/1000</f>
        <v>93811.96</v>
      </c>
      <c r="H26" s="28">
        <v>96369.326000000001</v>
      </c>
      <c r="I26" s="70"/>
      <c r="P26" s="49"/>
    </row>
    <row r="27" spans="2:23" s="41" customFormat="1" ht="12.75" customHeight="1" x14ac:dyDescent="0.2">
      <c r="B27" s="63">
        <v>38040000</v>
      </c>
      <c r="C27" s="71" t="s">
        <v>9</v>
      </c>
      <c r="D27" s="58"/>
      <c r="E27" s="58"/>
      <c r="F27" s="59"/>
      <c r="G27" s="58"/>
      <c r="H27" s="55"/>
    </row>
    <row r="28" spans="2:23" s="41" customFormat="1" ht="12.95" customHeight="1" x14ac:dyDescent="0.2">
      <c r="B28" s="43"/>
      <c r="C28" s="47" t="s">
        <v>45</v>
      </c>
      <c r="D28" s="58"/>
      <c r="E28" s="58"/>
      <c r="F28" s="59"/>
      <c r="G28" s="58"/>
      <c r="H28" s="55"/>
    </row>
    <row r="29" spans="2:23" s="41" customFormat="1" ht="12.95" customHeight="1" x14ac:dyDescent="0.2">
      <c r="B29" s="43"/>
      <c r="C29" s="47" t="s">
        <v>46</v>
      </c>
      <c r="D29" s="58"/>
      <c r="E29" s="58"/>
      <c r="F29" s="59"/>
      <c r="G29" s="58"/>
      <c r="H29" s="55"/>
    </row>
    <row r="30" spans="2:23" s="41" customFormat="1" ht="12.95" customHeight="1" x14ac:dyDescent="0.2">
      <c r="B30" s="43"/>
      <c r="C30" s="44" t="s">
        <v>63</v>
      </c>
      <c r="D30" s="58">
        <v>30.013999999999999</v>
      </c>
      <c r="E30" s="58">
        <v>19.459</v>
      </c>
      <c r="F30" s="59">
        <v>36.225000000000001</v>
      </c>
      <c r="G30" s="58">
        <v>47.484000000000002</v>
      </c>
      <c r="H30" s="28">
        <v>40.58</v>
      </c>
      <c r="I30" s="70"/>
      <c r="P30" s="49"/>
    </row>
    <row r="31" spans="2:23" s="41" customFormat="1" ht="12.95" customHeight="1" x14ac:dyDescent="0.2">
      <c r="B31" s="43">
        <v>38250000</v>
      </c>
      <c r="C31" s="71" t="s">
        <v>10</v>
      </c>
      <c r="D31" s="58"/>
      <c r="E31" s="58"/>
      <c r="F31" s="59"/>
      <c r="G31" s="58"/>
      <c r="H31" s="55"/>
    </row>
    <row r="32" spans="2:23" s="41" customFormat="1" ht="12.95" customHeight="1" x14ac:dyDescent="0.2">
      <c r="B32" s="43"/>
      <c r="C32" s="47" t="s">
        <v>47</v>
      </c>
      <c r="D32" s="58"/>
      <c r="E32" s="58"/>
      <c r="F32" s="59"/>
      <c r="G32" s="58"/>
      <c r="H32" s="55"/>
    </row>
    <row r="33" spans="2:18" s="41" customFormat="1" ht="12.95" customHeight="1" x14ac:dyDescent="0.2">
      <c r="B33" s="43"/>
      <c r="C33" s="47" t="s">
        <v>48</v>
      </c>
      <c r="D33" s="58"/>
      <c r="E33" s="58"/>
      <c r="F33" s="59"/>
      <c r="G33" s="58"/>
      <c r="H33" s="55"/>
    </row>
    <row r="34" spans="2:18" s="41" customFormat="1" ht="12.95" customHeight="1" x14ac:dyDescent="0.2">
      <c r="B34" s="43"/>
      <c r="C34" s="47" t="s">
        <v>49</v>
      </c>
      <c r="D34" s="58">
        <v>43.249000000000002</v>
      </c>
      <c r="E34" s="58">
        <v>8.6709999999999994</v>
      </c>
      <c r="F34" s="59">
        <v>1.2609999999999999</v>
      </c>
      <c r="G34" s="58">
        <v>3.8809999999999998</v>
      </c>
      <c r="H34" s="55">
        <v>2.4860000000000002</v>
      </c>
      <c r="P34" s="49"/>
    </row>
    <row r="35" spans="2:18" s="41" customFormat="1" ht="12.95" customHeight="1" x14ac:dyDescent="0.2">
      <c r="B35" s="43">
        <v>39150000</v>
      </c>
      <c r="C35" s="47" t="s">
        <v>67</v>
      </c>
      <c r="D35" s="58">
        <v>33.655999999999999</v>
      </c>
      <c r="E35" s="58">
        <v>764.04399999999998</v>
      </c>
      <c r="F35" s="59">
        <v>1052.4770000000001</v>
      </c>
      <c r="G35" s="72">
        <v>812.07600000000002</v>
      </c>
      <c r="H35" s="28">
        <v>99.498000000000005</v>
      </c>
      <c r="P35" s="49"/>
      <c r="R35" s="73"/>
    </row>
    <row r="36" spans="2:18" s="41" customFormat="1" ht="12.95" customHeight="1" x14ac:dyDescent="0.2">
      <c r="B36" s="43">
        <v>40040000</v>
      </c>
      <c r="C36" s="74" t="s">
        <v>11</v>
      </c>
      <c r="D36" s="58"/>
      <c r="E36" s="58"/>
      <c r="F36" s="58"/>
      <c r="G36" s="60"/>
      <c r="H36" s="55"/>
    </row>
    <row r="37" spans="2:18" s="41" customFormat="1" ht="12.95" customHeight="1" x14ac:dyDescent="0.2">
      <c r="B37" s="43"/>
      <c r="C37" s="47" t="s">
        <v>64</v>
      </c>
      <c r="D37" s="58">
        <v>41.451000000000001</v>
      </c>
      <c r="E37" s="58">
        <v>57.189</v>
      </c>
      <c r="F37" s="59">
        <v>44.808</v>
      </c>
      <c r="G37" s="58">
        <v>24.629000000000001</v>
      </c>
      <c r="H37" s="55">
        <v>113.19199999999999</v>
      </c>
      <c r="P37" s="49"/>
    </row>
    <row r="38" spans="2:18" s="41" customFormat="1" ht="12.75" customHeight="1" x14ac:dyDescent="0.2">
      <c r="B38" s="75">
        <v>41152090</v>
      </c>
      <c r="C38" s="71" t="s">
        <v>12</v>
      </c>
      <c r="D38" s="58"/>
      <c r="E38" s="58"/>
      <c r="F38" s="59"/>
      <c r="G38" s="58"/>
      <c r="H38" s="55"/>
    </row>
    <row r="39" spans="2:18" s="41" customFormat="1" ht="12.95" customHeight="1" x14ac:dyDescent="0.2">
      <c r="B39" s="43"/>
      <c r="C39" s="47" t="s">
        <v>50</v>
      </c>
      <c r="D39" s="58"/>
      <c r="E39" s="58"/>
      <c r="F39" s="59"/>
      <c r="G39" s="58"/>
      <c r="H39" s="55"/>
    </row>
    <row r="40" spans="2:18" s="41" customFormat="1" ht="12.95" customHeight="1" x14ac:dyDescent="0.2">
      <c r="B40" s="43"/>
      <c r="C40" s="47" t="s">
        <v>51</v>
      </c>
      <c r="D40" s="58"/>
      <c r="E40" s="58"/>
      <c r="F40" s="59"/>
      <c r="G40" s="58"/>
      <c r="H40" s="55"/>
    </row>
    <row r="41" spans="2:18" s="41" customFormat="1" ht="12.75" customHeight="1" x14ac:dyDescent="0.2">
      <c r="B41" s="43"/>
      <c r="C41" s="47" t="s">
        <v>65</v>
      </c>
      <c r="D41" s="58">
        <v>0.14099999999999999</v>
      </c>
      <c r="E41" s="58" t="s">
        <v>4</v>
      </c>
      <c r="F41" s="59">
        <v>4.1000000000000002E-2</v>
      </c>
      <c r="G41" s="93">
        <v>0.503</v>
      </c>
      <c r="H41" s="28">
        <v>0.186</v>
      </c>
      <c r="I41" s="70"/>
      <c r="P41" s="49"/>
    </row>
    <row r="42" spans="2:18" s="41" customFormat="1" ht="12.95" customHeight="1" x14ac:dyDescent="0.2">
      <c r="B42" s="43" t="s">
        <v>13</v>
      </c>
      <c r="C42" s="76" t="s">
        <v>35</v>
      </c>
      <c r="D42" s="58"/>
      <c r="E42" s="58"/>
      <c r="F42" s="59"/>
      <c r="G42" s="58"/>
      <c r="H42" s="55"/>
    </row>
    <row r="43" spans="2:18" s="50" customFormat="1" ht="12.95" customHeight="1" x14ac:dyDescent="0.2">
      <c r="B43" s="39"/>
      <c r="C43" s="47" t="s">
        <v>52</v>
      </c>
      <c r="D43" s="58"/>
      <c r="E43" s="58"/>
      <c r="F43" s="59"/>
      <c r="G43" s="58"/>
      <c r="H43" s="55"/>
    </row>
    <row r="44" spans="2:18" s="50" customFormat="1" ht="12.95" customHeight="1" x14ac:dyDescent="0.2">
      <c r="B44" s="39"/>
      <c r="C44" s="44" t="s">
        <v>66</v>
      </c>
      <c r="D44" s="58">
        <v>631.77099999999996</v>
      </c>
      <c r="E44" s="58">
        <v>72.521000000000001</v>
      </c>
      <c r="F44" s="59">
        <v>256.52</v>
      </c>
      <c r="G44" s="58">
        <v>144.119</v>
      </c>
      <c r="H44" s="30">
        <v>113.96599999999999</v>
      </c>
      <c r="I44" s="77"/>
      <c r="P44" s="49"/>
    </row>
    <row r="45" spans="2:18" s="50" customFormat="1" ht="12.95" customHeight="1" x14ac:dyDescent="0.2">
      <c r="B45" s="39">
        <v>44014000</v>
      </c>
      <c r="C45" s="47" t="s">
        <v>54</v>
      </c>
      <c r="D45" s="58"/>
      <c r="E45" s="58"/>
      <c r="F45" s="59"/>
      <c r="G45" s="58"/>
      <c r="H45" s="57"/>
    </row>
    <row r="46" spans="2:18" s="50" customFormat="1" ht="12.95" customHeight="1" x14ac:dyDescent="0.2">
      <c r="B46" s="39"/>
      <c r="C46" s="44" t="s">
        <v>53</v>
      </c>
      <c r="D46" s="58">
        <v>14.706</v>
      </c>
      <c r="E46" s="58">
        <v>130.52500000000001</v>
      </c>
      <c r="F46" s="59">
        <v>92.721000000000004</v>
      </c>
      <c r="G46" s="58">
        <v>26.105</v>
      </c>
      <c r="H46" s="57">
        <f>217686/1000</f>
        <v>217.68600000000001</v>
      </c>
      <c r="P46" s="49"/>
    </row>
    <row r="47" spans="2:18" s="50" customFormat="1" ht="12.95" customHeight="1" x14ac:dyDescent="0.2">
      <c r="B47" s="100" t="s">
        <v>14</v>
      </c>
      <c r="C47" s="78" t="s">
        <v>15</v>
      </c>
      <c r="D47" s="58"/>
      <c r="E47" s="58"/>
      <c r="F47" s="59"/>
      <c r="G47" s="58"/>
      <c r="H47" s="55"/>
    </row>
    <row r="48" spans="2:18" s="41" customFormat="1" ht="12.95" customHeight="1" x14ac:dyDescent="0.25">
      <c r="B48" s="100"/>
      <c r="C48" s="79" t="s">
        <v>68</v>
      </c>
      <c r="D48" s="58" t="s">
        <v>4</v>
      </c>
      <c r="E48" s="58">
        <v>8.1000000000000003E-2</v>
      </c>
      <c r="F48" s="91" t="s">
        <v>4</v>
      </c>
      <c r="G48" s="92">
        <v>4.3999999999999997E-2</v>
      </c>
      <c r="H48" s="28">
        <v>0.01</v>
      </c>
      <c r="I48" s="70"/>
      <c r="P48" s="51"/>
    </row>
    <row r="49" spans="2:16" s="41" customFormat="1" ht="12.95" customHeight="1" x14ac:dyDescent="0.2">
      <c r="B49" s="38">
        <v>47062000</v>
      </c>
      <c r="C49" s="69" t="s">
        <v>16</v>
      </c>
      <c r="D49" s="58"/>
      <c r="E49" s="58"/>
      <c r="F49" s="59"/>
      <c r="G49" s="58"/>
      <c r="H49" s="55"/>
    </row>
    <row r="50" spans="2:16" s="41" customFormat="1" ht="12.95" customHeight="1" x14ac:dyDescent="0.25">
      <c r="B50" s="43"/>
      <c r="C50" s="44" t="s">
        <v>69</v>
      </c>
      <c r="D50" s="58">
        <v>21.2</v>
      </c>
      <c r="E50" s="80">
        <v>16.414000000000001</v>
      </c>
      <c r="F50" s="58">
        <v>23.5</v>
      </c>
      <c r="G50" s="61">
        <v>57.271000000000001</v>
      </c>
      <c r="H50" s="28">
        <v>46.713000000000001</v>
      </c>
      <c r="P50" s="48"/>
    </row>
    <row r="51" spans="2:16" s="41" customFormat="1" ht="12.95" customHeight="1" x14ac:dyDescent="0.2">
      <c r="B51" s="95">
        <v>47070000</v>
      </c>
      <c r="C51" s="74" t="s">
        <v>17</v>
      </c>
      <c r="D51" s="58"/>
      <c r="E51" s="58"/>
      <c r="F51" s="59"/>
      <c r="G51" s="58"/>
      <c r="H51" s="55"/>
    </row>
    <row r="52" spans="2:16" s="41" customFormat="1" ht="12.95" customHeight="1" x14ac:dyDescent="0.2">
      <c r="B52" s="95"/>
      <c r="C52" s="44" t="s">
        <v>70</v>
      </c>
      <c r="D52" s="58">
        <v>4217.0119999999997</v>
      </c>
      <c r="E52" s="58">
        <v>4848.8239999999996</v>
      </c>
      <c r="F52" s="60">
        <v>14129.960999999999</v>
      </c>
      <c r="G52" s="81">
        <v>8436.2909999999993</v>
      </c>
      <c r="H52" s="57">
        <v>7430.9309999999996</v>
      </c>
      <c r="P52" s="49"/>
    </row>
    <row r="53" spans="2:16" s="41" customFormat="1" ht="12.95" customHeight="1" x14ac:dyDescent="0.2">
      <c r="B53" s="43" t="s">
        <v>18</v>
      </c>
      <c r="C53" s="71" t="s">
        <v>33</v>
      </c>
      <c r="D53" s="58"/>
      <c r="E53" s="58"/>
      <c r="F53" s="58"/>
      <c r="G53" s="58"/>
      <c r="H53" s="55"/>
    </row>
    <row r="54" spans="2:16" s="41" customFormat="1" ht="12.95" customHeight="1" x14ac:dyDescent="0.2">
      <c r="B54" s="43"/>
      <c r="C54" s="47" t="s">
        <v>55</v>
      </c>
      <c r="D54" s="58"/>
      <c r="E54" s="58"/>
      <c r="F54" s="58"/>
      <c r="G54" s="58"/>
      <c r="H54" s="55"/>
    </row>
    <row r="55" spans="2:16" s="41" customFormat="1" ht="12.95" customHeight="1" x14ac:dyDescent="0.2">
      <c r="B55" s="43"/>
      <c r="C55" s="44" t="s">
        <v>71</v>
      </c>
      <c r="D55" s="58">
        <v>0.01</v>
      </c>
      <c r="E55" s="58">
        <v>8.1000000000000003E-2</v>
      </c>
      <c r="F55" s="58" t="s">
        <v>4</v>
      </c>
      <c r="G55" s="58">
        <v>0.23400000000000001</v>
      </c>
      <c r="H55" s="28">
        <v>0.14399999999999999</v>
      </c>
      <c r="I55" s="70"/>
      <c r="P55" s="49"/>
    </row>
    <row r="56" spans="2:16" s="41" customFormat="1" ht="12.95" customHeight="1" x14ac:dyDescent="0.2">
      <c r="B56" s="43">
        <v>50079000</v>
      </c>
      <c r="C56" s="44" t="s">
        <v>92</v>
      </c>
      <c r="D56" s="58"/>
      <c r="E56" s="58"/>
      <c r="F56" s="58"/>
      <c r="G56" s="58"/>
      <c r="H56" s="59"/>
      <c r="I56" s="70"/>
      <c r="P56" s="49"/>
    </row>
    <row r="57" spans="2:16" s="41" customFormat="1" ht="12.95" customHeight="1" x14ac:dyDescent="0.2">
      <c r="B57" s="43"/>
      <c r="C57" s="44" t="s">
        <v>93</v>
      </c>
      <c r="D57" s="58" t="s">
        <v>4</v>
      </c>
      <c r="E57" s="58" t="s">
        <v>4</v>
      </c>
      <c r="F57" s="58">
        <v>0.03</v>
      </c>
      <c r="G57" s="58">
        <f>126/1000</f>
        <v>0.126</v>
      </c>
      <c r="H57" s="59">
        <v>0.16200000000000001</v>
      </c>
      <c r="I57" s="70"/>
      <c r="P57" s="49"/>
    </row>
    <row r="58" spans="2:16" s="41" customFormat="1" ht="12.95" customHeight="1" x14ac:dyDescent="0.2">
      <c r="B58" s="43">
        <v>52020000</v>
      </c>
      <c r="C58" s="74" t="s">
        <v>19</v>
      </c>
      <c r="D58" s="58"/>
      <c r="E58" s="58"/>
      <c r="F58" s="58"/>
      <c r="G58" s="58"/>
      <c r="H58" s="55"/>
    </row>
    <row r="59" spans="2:16" s="41" customFormat="1" ht="12.95" customHeight="1" x14ac:dyDescent="0.2">
      <c r="B59" s="43"/>
      <c r="C59" s="44" t="s">
        <v>75</v>
      </c>
      <c r="D59" s="58">
        <v>17.989000000000001</v>
      </c>
      <c r="E59" s="58">
        <v>16.646000000000001</v>
      </c>
      <c r="F59" s="58" t="s">
        <v>4</v>
      </c>
      <c r="G59" s="58">
        <v>17.936</v>
      </c>
      <c r="H59" s="55">
        <v>17.751000000000001</v>
      </c>
      <c r="P59" s="49"/>
    </row>
    <row r="60" spans="2:16" s="41" customFormat="1" ht="12.95" customHeight="1" x14ac:dyDescent="0.2">
      <c r="B60" s="43">
        <v>53013000</v>
      </c>
      <c r="C60" s="44" t="s">
        <v>72</v>
      </c>
      <c r="D60" s="58" t="s">
        <v>4</v>
      </c>
      <c r="E60" s="58" t="s">
        <v>4</v>
      </c>
      <c r="F60" s="58">
        <v>0.157</v>
      </c>
      <c r="G60" s="58">
        <v>1.1100000000000001</v>
      </c>
      <c r="H60" s="57">
        <v>1.546</v>
      </c>
      <c r="P60" s="49"/>
    </row>
    <row r="61" spans="2:16" s="41" customFormat="1" ht="12.95" customHeight="1" x14ac:dyDescent="0.2">
      <c r="B61" s="63">
        <v>55050000</v>
      </c>
      <c r="C61" s="40" t="s">
        <v>20</v>
      </c>
      <c r="D61" s="58"/>
      <c r="E61" s="58"/>
      <c r="F61" s="58"/>
      <c r="G61" s="58"/>
      <c r="H61" s="55"/>
    </row>
    <row r="62" spans="2:16" s="41" customFormat="1" ht="12.95" customHeight="1" x14ac:dyDescent="0.2">
      <c r="B62" s="63"/>
      <c r="C62" s="47" t="s">
        <v>76</v>
      </c>
      <c r="D62" s="58"/>
      <c r="E62" s="58"/>
      <c r="F62" s="58"/>
      <c r="G62" s="58"/>
      <c r="H62" s="55"/>
    </row>
    <row r="63" spans="2:16" s="41" customFormat="1" ht="12.95" customHeight="1" x14ac:dyDescent="0.2">
      <c r="B63" s="63"/>
      <c r="C63" s="44" t="s">
        <v>77</v>
      </c>
      <c r="D63" s="58">
        <v>2.585</v>
      </c>
      <c r="E63" s="52" t="s">
        <v>4</v>
      </c>
      <c r="F63" s="58">
        <v>0.34399999999999997</v>
      </c>
      <c r="G63" s="58" t="s">
        <v>4</v>
      </c>
      <c r="H63" s="30" t="s">
        <v>4</v>
      </c>
    </row>
    <row r="64" spans="2:16" s="41" customFormat="1" ht="12.75" customHeight="1" x14ac:dyDescent="0.2">
      <c r="B64" s="82">
        <v>63100000</v>
      </c>
      <c r="C64" s="69" t="s">
        <v>21</v>
      </c>
      <c r="D64" s="58"/>
      <c r="E64" s="58"/>
      <c r="F64" s="58"/>
      <c r="G64" s="58"/>
      <c r="H64" s="55"/>
    </row>
    <row r="65" spans="2:16" s="41" customFormat="1" ht="12.95" customHeight="1" x14ac:dyDescent="0.2">
      <c r="B65" s="83"/>
      <c r="C65" s="44" t="s">
        <v>78</v>
      </c>
      <c r="D65" s="58">
        <v>435.19799999999998</v>
      </c>
      <c r="E65" s="58">
        <v>213.22900000000001</v>
      </c>
      <c r="F65" s="61">
        <v>214.42699999999999</v>
      </c>
      <c r="G65" s="58">
        <v>370.20100000000002</v>
      </c>
      <c r="H65" s="30">
        <v>350.65300000000002</v>
      </c>
      <c r="I65" s="70"/>
      <c r="P65" s="73"/>
    </row>
    <row r="66" spans="2:16" s="41" customFormat="1" ht="12.75" customHeight="1" x14ac:dyDescent="0.2">
      <c r="B66" s="95">
        <v>72040000</v>
      </c>
      <c r="C66" s="84" t="s">
        <v>22</v>
      </c>
      <c r="D66" s="58"/>
      <c r="E66" s="58"/>
      <c r="F66" s="58"/>
      <c r="G66" s="58"/>
      <c r="H66" s="55"/>
    </row>
    <row r="67" spans="2:16" s="41" customFormat="1" ht="15" customHeight="1" x14ac:dyDescent="0.2">
      <c r="B67" s="95"/>
      <c r="C67" s="85" t="s">
        <v>79</v>
      </c>
      <c r="D67" s="62">
        <f>1301982/1000</f>
        <v>1301.982</v>
      </c>
      <c r="E67" s="86">
        <f>314890/1000</f>
        <v>314.89</v>
      </c>
      <c r="F67" s="62">
        <f>454181/1000</f>
        <v>454.18099999999998</v>
      </c>
      <c r="G67" s="87">
        <v>193.32300000000001</v>
      </c>
      <c r="H67" s="31">
        <v>636.97299999999996</v>
      </c>
      <c r="I67" s="70"/>
      <c r="P67" s="49"/>
    </row>
    <row r="68" spans="2:16" s="41" customFormat="1" ht="15" x14ac:dyDescent="0.2">
      <c r="B68" s="43">
        <v>74040000</v>
      </c>
      <c r="C68" s="47" t="s">
        <v>73</v>
      </c>
      <c r="D68" s="58">
        <v>5.0890000000000004</v>
      </c>
      <c r="E68" s="58">
        <v>13.102</v>
      </c>
      <c r="F68" s="58">
        <v>414.04399999999998</v>
      </c>
      <c r="G68" s="58">
        <v>32.220999999999997</v>
      </c>
      <c r="H68" s="57">
        <v>6.92</v>
      </c>
      <c r="P68" s="49"/>
    </row>
    <row r="69" spans="2:16" s="41" customFormat="1" ht="15" x14ac:dyDescent="0.2">
      <c r="B69" s="43">
        <v>76020000</v>
      </c>
      <c r="C69" s="47" t="s">
        <v>74</v>
      </c>
      <c r="D69" s="58">
        <v>296.56799999999998</v>
      </c>
      <c r="E69" s="58">
        <v>243.928</v>
      </c>
      <c r="F69" s="58">
        <v>63.664999999999999</v>
      </c>
      <c r="G69" s="58">
        <v>3.0830000000000002</v>
      </c>
      <c r="H69" s="57">
        <v>7.5659999999999998</v>
      </c>
      <c r="P69" s="49"/>
    </row>
    <row r="70" spans="2:16" s="41" customFormat="1" ht="12.75" hidden="1" customHeight="1" x14ac:dyDescent="0.2">
      <c r="B70" s="100" t="s">
        <v>23</v>
      </c>
      <c r="C70" s="71" t="s">
        <v>24</v>
      </c>
      <c r="D70" s="58"/>
      <c r="E70" s="58"/>
      <c r="F70" s="58"/>
      <c r="G70" s="58"/>
      <c r="H70" s="55"/>
    </row>
    <row r="71" spans="2:16" s="41" customFormat="1" hidden="1" x14ac:dyDescent="0.2">
      <c r="B71" s="100"/>
      <c r="C71" s="47" t="s">
        <v>80</v>
      </c>
      <c r="D71" s="58"/>
      <c r="E71" s="58"/>
      <c r="F71" s="58"/>
      <c r="G71" s="58"/>
      <c r="H71" s="55"/>
    </row>
    <row r="72" spans="2:16" s="41" customFormat="1" hidden="1" x14ac:dyDescent="0.2">
      <c r="B72" s="100"/>
      <c r="C72" s="47" t="s">
        <v>84</v>
      </c>
      <c r="D72" s="58"/>
      <c r="E72" s="58"/>
      <c r="F72" s="58"/>
      <c r="G72" s="58"/>
      <c r="H72" s="55"/>
    </row>
    <row r="73" spans="2:16" s="41" customFormat="1" hidden="1" x14ac:dyDescent="0.2">
      <c r="B73" s="100"/>
      <c r="C73" s="44" t="s">
        <v>85</v>
      </c>
      <c r="D73" s="58" t="s">
        <v>4</v>
      </c>
      <c r="E73" s="58" t="s">
        <v>4</v>
      </c>
      <c r="F73" s="58" t="s">
        <v>4</v>
      </c>
      <c r="G73" s="58" t="s">
        <v>4</v>
      </c>
      <c r="H73" s="57" t="s">
        <v>4</v>
      </c>
    </row>
    <row r="74" spans="2:16" s="41" customFormat="1" ht="12.75" customHeight="1" x14ac:dyDescent="0.2">
      <c r="B74" s="100" t="s">
        <v>25</v>
      </c>
      <c r="C74" s="71" t="s">
        <v>26</v>
      </c>
      <c r="D74" s="58"/>
      <c r="E74" s="58"/>
      <c r="F74" s="58"/>
      <c r="G74" s="58"/>
      <c r="H74" s="55"/>
    </row>
    <row r="75" spans="2:16" s="41" customFormat="1" ht="12.75" customHeight="1" x14ac:dyDescent="0.2">
      <c r="B75" s="100"/>
      <c r="C75" s="47" t="s">
        <v>81</v>
      </c>
      <c r="D75" s="58"/>
      <c r="E75" s="58"/>
      <c r="F75" s="58"/>
      <c r="G75" s="58"/>
      <c r="H75" s="55"/>
    </row>
    <row r="76" spans="2:16" s="41" customFormat="1" ht="12.75" customHeight="1" x14ac:dyDescent="0.2">
      <c r="B76" s="100"/>
      <c r="C76" s="47" t="s">
        <v>86</v>
      </c>
      <c r="D76" s="58"/>
      <c r="E76" s="58"/>
      <c r="F76" s="58"/>
      <c r="G76" s="58"/>
      <c r="H76" s="55"/>
    </row>
    <row r="77" spans="2:16" s="41" customFormat="1" ht="12.75" customHeight="1" x14ac:dyDescent="0.2">
      <c r="B77" s="100"/>
      <c r="C77" s="47" t="s">
        <v>87</v>
      </c>
      <c r="D77" s="58"/>
      <c r="E77" s="58"/>
      <c r="F77" s="58"/>
      <c r="G77" s="58"/>
      <c r="H77" s="55"/>
    </row>
    <row r="78" spans="2:16" s="41" customFormat="1" ht="12.75" customHeight="1" x14ac:dyDescent="0.2">
      <c r="B78" s="100"/>
      <c r="C78" s="44" t="s">
        <v>88</v>
      </c>
      <c r="D78" s="58">
        <v>1.4</v>
      </c>
      <c r="E78" s="58" t="s">
        <v>4</v>
      </c>
      <c r="F78" s="58">
        <v>3.6999999999999998E-2</v>
      </c>
      <c r="G78" s="58" t="s">
        <v>4</v>
      </c>
      <c r="H78" s="57" t="s">
        <v>4</v>
      </c>
    </row>
    <row r="79" spans="2:16" s="41" customFormat="1" ht="12.75" hidden="1" customHeight="1" x14ac:dyDescent="0.2">
      <c r="B79" s="95">
        <v>85481000</v>
      </c>
      <c r="C79" s="71" t="s">
        <v>27</v>
      </c>
      <c r="D79" s="58"/>
      <c r="E79" s="58"/>
      <c r="F79" s="58"/>
      <c r="G79" s="58"/>
      <c r="H79" s="55"/>
    </row>
    <row r="80" spans="2:16" s="41" customFormat="1" hidden="1" x14ac:dyDescent="0.2">
      <c r="B80" s="95"/>
      <c r="C80" s="47" t="s">
        <v>82</v>
      </c>
      <c r="D80" s="58"/>
      <c r="E80" s="58"/>
      <c r="F80" s="58"/>
      <c r="G80" s="58"/>
      <c r="H80" s="55"/>
    </row>
    <row r="81" spans="2:16" s="41" customFormat="1" hidden="1" x14ac:dyDescent="0.2">
      <c r="B81" s="95"/>
      <c r="C81" s="44" t="s">
        <v>83</v>
      </c>
      <c r="D81" s="58" t="s">
        <v>4</v>
      </c>
      <c r="E81" s="58" t="s">
        <v>4</v>
      </c>
      <c r="F81" s="58" t="s">
        <v>4</v>
      </c>
      <c r="G81" s="58" t="s">
        <v>4</v>
      </c>
      <c r="H81" s="57" t="s">
        <v>4</v>
      </c>
    </row>
    <row r="82" spans="2:16" ht="15" x14ac:dyDescent="0.2">
      <c r="B82" s="37">
        <v>85490000</v>
      </c>
      <c r="C82" s="23" t="s">
        <v>91</v>
      </c>
      <c r="D82" s="53" t="s">
        <v>4</v>
      </c>
      <c r="E82" s="53" t="s">
        <v>4</v>
      </c>
      <c r="F82" s="53" t="s">
        <v>4</v>
      </c>
      <c r="G82" s="94">
        <v>9.2789999999999999</v>
      </c>
      <c r="H82" s="30">
        <v>1.706</v>
      </c>
      <c r="P82" s="49"/>
    </row>
    <row r="83" spans="2:16" x14ac:dyDescent="0.2">
      <c r="B83" s="37"/>
      <c r="C83" s="23"/>
      <c r="D83" s="15"/>
      <c r="E83" s="15"/>
      <c r="F83" s="15"/>
      <c r="G83" s="15"/>
      <c r="H83" s="27"/>
    </row>
    <row r="84" spans="2:16" ht="15" customHeight="1" x14ac:dyDescent="0.2">
      <c r="B84" s="6"/>
      <c r="C84" s="9"/>
      <c r="D84" s="16"/>
      <c r="E84" s="16"/>
      <c r="F84" s="16"/>
      <c r="G84" s="16"/>
      <c r="H84" s="33"/>
    </row>
    <row r="85" spans="2:16" ht="18.75" customHeight="1" x14ac:dyDescent="0.2">
      <c r="D85" s="2"/>
      <c r="E85" s="2"/>
      <c r="F85" s="2"/>
      <c r="G85" s="2"/>
    </row>
    <row r="86" spans="2:16" ht="15" customHeight="1" x14ac:dyDescent="0.2">
      <c r="B86" s="96" t="s">
        <v>28</v>
      </c>
      <c r="C86" s="97"/>
      <c r="D86" s="97"/>
      <c r="E86" s="97"/>
      <c r="F86" s="97"/>
      <c r="G86" s="97"/>
      <c r="H86" s="97"/>
    </row>
    <row r="87" spans="2:16" ht="15" customHeight="1" x14ac:dyDescent="0.2">
      <c r="B87" s="98" t="s">
        <v>38</v>
      </c>
      <c r="C87" s="99"/>
      <c r="D87" s="99"/>
      <c r="E87" s="99"/>
      <c r="F87" s="99"/>
      <c r="G87" s="99"/>
      <c r="H87" s="99"/>
    </row>
    <row r="88" spans="2:16" ht="15" customHeight="1" x14ac:dyDescent="0.2">
      <c r="B88" s="14" t="s">
        <v>37</v>
      </c>
    </row>
    <row r="89" spans="2:16" ht="15" customHeight="1" x14ac:dyDescent="0.2">
      <c r="B89" s="7" t="s">
        <v>29</v>
      </c>
    </row>
    <row r="90" spans="2:16" ht="15" customHeight="1" x14ac:dyDescent="0.2">
      <c r="B90" s="14" t="s">
        <v>36</v>
      </c>
    </row>
    <row r="91" spans="2:16" ht="15" customHeight="1" x14ac:dyDescent="0.2">
      <c r="B91" s="13" t="s">
        <v>90</v>
      </c>
      <c r="C91" s="14"/>
    </row>
    <row r="92" spans="2:16" ht="15" customHeight="1" x14ac:dyDescent="0.2">
      <c r="B92" s="13"/>
      <c r="C92" s="14"/>
    </row>
    <row r="93" spans="2:16" x14ac:dyDescent="0.2">
      <c r="B93" s="8"/>
      <c r="C93" s="8"/>
      <c r="D93" s="8"/>
      <c r="E93" s="8"/>
      <c r="F93" s="8"/>
      <c r="G93" s="8"/>
      <c r="H93" s="8"/>
    </row>
    <row r="94" spans="2:16" x14ac:dyDescent="0.2">
      <c r="G94" s="8"/>
      <c r="H94" s="8"/>
    </row>
    <row r="95" spans="2:16" x14ac:dyDescent="0.2">
      <c r="G95" s="12"/>
      <c r="H95" s="8"/>
    </row>
    <row r="96" spans="2:16" x14ac:dyDescent="0.2">
      <c r="G96" s="12"/>
      <c r="H96" s="8"/>
    </row>
    <row r="97" spans="2:12" x14ac:dyDescent="0.2">
      <c r="D97" s="88"/>
      <c r="E97" s="88"/>
    </row>
    <row r="98" spans="2:12" x14ac:dyDescent="0.2">
      <c r="G98" s="12"/>
      <c r="J98" s="1">
        <v>272583.83899999998</v>
      </c>
      <c r="K98" s="1">
        <v>345919.33600000001</v>
      </c>
      <c r="L98" s="1">
        <v>364371.73599999992</v>
      </c>
    </row>
    <row r="99" spans="2:12" x14ac:dyDescent="0.2">
      <c r="G99" s="12"/>
      <c r="H99" s="8"/>
    </row>
    <row r="100" spans="2:12" x14ac:dyDescent="0.2">
      <c r="G100" s="12"/>
      <c r="H100" s="8"/>
    </row>
    <row r="101" spans="2:12" x14ac:dyDescent="0.2">
      <c r="G101" s="12"/>
      <c r="H101" s="8"/>
    </row>
    <row r="102" spans="2:12" x14ac:dyDescent="0.2">
      <c r="G102" s="8"/>
      <c r="H102" s="8"/>
    </row>
    <row r="103" spans="2:12" x14ac:dyDescent="0.2">
      <c r="B103" s="8"/>
      <c r="C103" s="8"/>
      <c r="D103" s="8"/>
      <c r="E103" s="8"/>
      <c r="F103" s="8"/>
      <c r="G103" s="8"/>
      <c r="H103" s="8"/>
    </row>
    <row r="104" spans="2:12" x14ac:dyDescent="0.2">
      <c r="B104" s="8"/>
      <c r="C104" s="8"/>
    </row>
    <row r="105" spans="2:12" ht="13.5" thickBot="1" x14ac:dyDescent="0.25">
      <c r="B105" s="8"/>
      <c r="D105" s="21" t="s">
        <v>30</v>
      </c>
      <c r="E105" s="22" t="s">
        <v>31</v>
      </c>
      <c r="F105" s="8"/>
      <c r="G105" s="8"/>
      <c r="H105" s="8"/>
    </row>
    <row r="106" spans="2:12" x14ac:dyDescent="0.2">
      <c r="B106" s="8"/>
      <c r="C106" s="17">
        <v>2019</v>
      </c>
      <c r="D106" s="35">
        <v>257639.9</v>
      </c>
      <c r="E106" s="8">
        <v>354023.6</v>
      </c>
      <c r="F106" s="8"/>
      <c r="G106" s="8"/>
      <c r="H106" s="8"/>
    </row>
    <row r="107" spans="2:12" x14ac:dyDescent="0.2">
      <c r="B107" s="8"/>
      <c r="C107" s="18">
        <v>2020</v>
      </c>
      <c r="D107" s="36">
        <v>208437.5</v>
      </c>
      <c r="E107" s="1">
        <v>264220.2</v>
      </c>
      <c r="F107" s="8"/>
      <c r="G107" s="8"/>
      <c r="H107" s="8"/>
    </row>
    <row r="108" spans="2:12" x14ac:dyDescent="0.2">
      <c r="B108" s="8"/>
      <c r="C108" s="18">
        <v>2021</v>
      </c>
      <c r="D108" s="88">
        <v>301815.28899999993</v>
      </c>
      <c r="E108" s="5">
        <v>272601.90000000002</v>
      </c>
      <c r="F108" s="8"/>
      <c r="G108" s="8"/>
      <c r="H108" s="8"/>
    </row>
    <row r="109" spans="2:12" x14ac:dyDescent="0.2">
      <c r="B109" s="8"/>
      <c r="C109" s="19">
        <v>2022</v>
      </c>
      <c r="D109" s="89">
        <v>281333.59299999999</v>
      </c>
      <c r="E109" s="5">
        <v>345928.7</v>
      </c>
      <c r="F109" s="8"/>
      <c r="G109" s="8"/>
      <c r="H109" s="8"/>
    </row>
    <row r="110" spans="2:12" ht="13.5" thickBot="1" x14ac:dyDescent="0.25">
      <c r="B110" s="8"/>
      <c r="C110" s="20">
        <v>2023</v>
      </c>
      <c r="D110" s="90">
        <v>322725.86500000005</v>
      </c>
      <c r="E110" s="34">
        <v>364346.4</v>
      </c>
      <c r="F110" s="8"/>
      <c r="G110" s="8"/>
      <c r="H110" s="8"/>
    </row>
    <row r="111" spans="2:12" x14ac:dyDescent="0.2">
      <c r="B111" s="8"/>
      <c r="C111" s="8"/>
      <c r="D111" s="8"/>
      <c r="E111" s="8"/>
      <c r="F111" s="8"/>
      <c r="G111" s="8"/>
      <c r="H111" s="8"/>
    </row>
    <row r="112" spans="2:12" x14ac:dyDescent="0.2">
      <c r="B112" s="8"/>
      <c r="C112" s="8"/>
      <c r="D112" s="8"/>
      <c r="E112" s="8"/>
      <c r="F112" s="8"/>
      <c r="G112" s="8"/>
      <c r="H112" s="8"/>
    </row>
  </sheetData>
  <mergeCells count="18">
    <mergeCell ref="B1:H3"/>
    <mergeCell ref="B4:B6"/>
    <mergeCell ref="C4:C6"/>
    <mergeCell ref="D4:H4"/>
    <mergeCell ref="D5:D6"/>
    <mergeCell ref="E5:E6"/>
    <mergeCell ref="F5:F6"/>
    <mergeCell ref="G5:G6"/>
    <mergeCell ref="H5:H6"/>
    <mergeCell ref="B79:B81"/>
    <mergeCell ref="B86:H86"/>
    <mergeCell ref="B87:H87"/>
    <mergeCell ref="B24:B26"/>
    <mergeCell ref="B47:B48"/>
    <mergeCell ref="B51:B52"/>
    <mergeCell ref="B66:B67"/>
    <mergeCell ref="B70:B73"/>
    <mergeCell ref="B74:B78"/>
  </mergeCells>
  <printOptions horizontalCentered="1"/>
  <pageMargins left="0.74803149606299213" right="0.74803149606299213" top="0.98425196850393704" bottom="0.98425196850393704" header="0" footer="0"/>
  <pageSetup scale="76" firstPageNumber="87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37</vt:lpstr>
      <vt:lpstr>'37'!Área_de_impresión</vt:lpstr>
      <vt:lpstr>'37'!Títulos_a_imprimir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Deisy Melendez</dc:title>
  <dc:creator/>
  <cp:lastModifiedBy/>
  <dcterms:created xsi:type="dcterms:W3CDTF">2006-09-16T00:00:00Z</dcterms:created>
  <dcterms:modified xsi:type="dcterms:W3CDTF">2025-12-10T17:56:30Z</dcterms:modified>
</cp:coreProperties>
</file>