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1600" windowHeight="9735"/>
  </bookViews>
  <sheets>
    <sheet name="341-25" sheetId="9" r:id="rId1"/>
  </sheets>
  <definedNames>
    <definedName name="_xlnm.Print_Area" localSheetId="0">'341-25'!$A$1:$O$123</definedName>
    <definedName name="_xlnm.Print_Titles" localSheetId="0">'341-25'!$1:$10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2" i="9" l="1"/>
  <c r="K112" i="9" s="1"/>
  <c r="N112" i="9" s="1"/>
  <c r="G112" i="9"/>
  <c r="F112" i="9"/>
  <c r="K111" i="9"/>
  <c r="N111" i="9" s="1"/>
  <c r="J111" i="9"/>
  <c r="G111" i="9"/>
  <c r="F111" i="9"/>
  <c r="F110" i="9"/>
  <c r="G109" i="9"/>
  <c r="F109" i="9"/>
  <c r="J108" i="9"/>
  <c r="G108" i="9"/>
  <c r="F108" i="9"/>
  <c r="F107" i="9" s="1"/>
  <c r="M107" i="9"/>
  <c r="L107" i="9"/>
  <c r="I107" i="9"/>
  <c r="H107" i="9"/>
  <c r="E107" i="9"/>
  <c r="D107" i="9"/>
  <c r="C107" i="9"/>
  <c r="K106" i="9"/>
  <c r="N106" i="9" s="1"/>
  <c r="G106" i="9"/>
  <c r="J106" i="9" s="1"/>
  <c r="F106" i="9"/>
  <c r="F105" i="9"/>
  <c r="G104" i="9"/>
  <c r="J104" i="9" s="1"/>
  <c r="K104" i="9" s="1"/>
  <c r="N104" i="9" s="1"/>
  <c r="F104" i="9"/>
  <c r="F103" i="9"/>
  <c r="G103" i="9" s="1"/>
  <c r="J103" i="9" s="1"/>
  <c r="K103" i="9" s="1"/>
  <c r="N103" i="9" s="1"/>
  <c r="G102" i="9"/>
  <c r="F102" i="9"/>
  <c r="M101" i="9"/>
  <c r="L101" i="9"/>
  <c r="I101" i="9"/>
  <c r="H101" i="9"/>
  <c r="E101" i="9"/>
  <c r="D101" i="9"/>
  <c r="C101" i="9"/>
  <c r="F100" i="9"/>
  <c r="G99" i="9"/>
  <c r="J99" i="9" s="1"/>
  <c r="K99" i="9" s="1"/>
  <c r="N99" i="9" s="1"/>
  <c r="F99" i="9"/>
  <c r="J98" i="9"/>
  <c r="K98" i="9" s="1"/>
  <c r="N98" i="9" s="1"/>
  <c r="F98" i="9"/>
  <c r="G98" i="9" s="1"/>
  <c r="K97" i="9"/>
  <c r="N97" i="9" s="1"/>
  <c r="G97" i="9"/>
  <c r="J97" i="9" s="1"/>
  <c r="F97" i="9"/>
  <c r="F96" i="9"/>
  <c r="M95" i="9"/>
  <c r="L95" i="9"/>
  <c r="I95" i="9"/>
  <c r="H95" i="9"/>
  <c r="E95" i="9"/>
  <c r="D95" i="9"/>
  <c r="C95" i="9"/>
  <c r="G94" i="9"/>
  <c r="F94" i="9"/>
  <c r="J93" i="9"/>
  <c r="F93" i="9"/>
  <c r="G93" i="9" s="1"/>
  <c r="K92" i="9"/>
  <c r="G92" i="9"/>
  <c r="J92" i="9" s="1"/>
  <c r="F92" i="9"/>
  <c r="F91" i="9"/>
  <c r="G90" i="9"/>
  <c r="F90" i="9"/>
  <c r="M89" i="9"/>
  <c r="L89" i="9"/>
  <c r="I89" i="9"/>
  <c r="H89" i="9"/>
  <c r="E89" i="9"/>
  <c r="D89" i="9"/>
  <c r="C89" i="9"/>
  <c r="M88" i="9"/>
  <c r="L88" i="9"/>
  <c r="I88" i="9"/>
  <c r="H88" i="9"/>
  <c r="E88" i="9"/>
  <c r="D88" i="9"/>
  <c r="C88" i="9"/>
  <c r="M87" i="9"/>
  <c r="L87" i="9"/>
  <c r="L69" i="9" s="1"/>
  <c r="I87" i="9"/>
  <c r="H87" i="9"/>
  <c r="E87" i="9"/>
  <c r="D87" i="9"/>
  <c r="D69" i="9" s="1"/>
  <c r="C87" i="9"/>
  <c r="M86" i="9"/>
  <c r="L86" i="9"/>
  <c r="I86" i="9"/>
  <c r="H86" i="9"/>
  <c r="E86" i="9"/>
  <c r="D86" i="9"/>
  <c r="C86" i="9"/>
  <c r="C83" i="9" s="1"/>
  <c r="M85" i="9"/>
  <c r="L85" i="9"/>
  <c r="L67" i="9" s="1"/>
  <c r="I85" i="9"/>
  <c r="H85" i="9"/>
  <c r="H83" i="9" s="1"/>
  <c r="E85" i="9"/>
  <c r="D85" i="9"/>
  <c r="D67" i="9" s="1"/>
  <c r="C85" i="9"/>
  <c r="M84" i="9"/>
  <c r="L84" i="9"/>
  <c r="I84" i="9"/>
  <c r="H84" i="9"/>
  <c r="E84" i="9"/>
  <c r="D84" i="9"/>
  <c r="C84" i="9"/>
  <c r="M83" i="9"/>
  <c r="L83" i="9"/>
  <c r="I83" i="9"/>
  <c r="E83" i="9"/>
  <c r="J82" i="9"/>
  <c r="K82" i="9" s="1"/>
  <c r="N82" i="9" s="1"/>
  <c r="F82" i="9"/>
  <c r="G82" i="9" s="1"/>
  <c r="K81" i="9"/>
  <c r="N81" i="9" s="1"/>
  <c r="G81" i="9"/>
  <c r="J81" i="9" s="1"/>
  <c r="F81" i="9"/>
  <c r="F80" i="9"/>
  <c r="G79" i="9"/>
  <c r="J79" i="9" s="1"/>
  <c r="K79" i="9" s="1"/>
  <c r="N79" i="9" s="1"/>
  <c r="F79" i="9"/>
  <c r="F78" i="9"/>
  <c r="M77" i="9"/>
  <c r="L77" i="9"/>
  <c r="I77" i="9"/>
  <c r="H77" i="9"/>
  <c r="E77" i="9"/>
  <c r="D77" i="9"/>
  <c r="C77" i="9"/>
  <c r="G76" i="9"/>
  <c r="F76" i="9"/>
  <c r="J75" i="9"/>
  <c r="K75" i="9" s="1"/>
  <c r="F75" i="9"/>
  <c r="G75" i="9" s="1"/>
  <c r="G74" i="9"/>
  <c r="F74" i="9"/>
  <c r="J73" i="9"/>
  <c r="K73" i="9" s="1"/>
  <c r="F73" i="9"/>
  <c r="G73" i="9" s="1"/>
  <c r="G72" i="9"/>
  <c r="F72" i="9"/>
  <c r="M71" i="9"/>
  <c r="L71" i="9"/>
  <c r="I71" i="9"/>
  <c r="H71" i="9"/>
  <c r="F71" i="9"/>
  <c r="E71" i="9"/>
  <c r="D71" i="9"/>
  <c r="C71" i="9"/>
  <c r="M70" i="9"/>
  <c r="L70" i="9"/>
  <c r="I70" i="9"/>
  <c r="H70" i="9"/>
  <c r="E70" i="9"/>
  <c r="D70" i="9"/>
  <c r="C70" i="9"/>
  <c r="M69" i="9"/>
  <c r="I69" i="9"/>
  <c r="H69" i="9"/>
  <c r="E69" i="9"/>
  <c r="C69" i="9"/>
  <c r="M68" i="9"/>
  <c r="L68" i="9"/>
  <c r="I68" i="9"/>
  <c r="H68" i="9"/>
  <c r="E68" i="9"/>
  <c r="D68" i="9"/>
  <c r="C68" i="9"/>
  <c r="M67" i="9"/>
  <c r="I67" i="9"/>
  <c r="H67" i="9"/>
  <c r="E67" i="9"/>
  <c r="C67" i="9"/>
  <c r="M66" i="9"/>
  <c r="L66" i="9"/>
  <c r="I66" i="9"/>
  <c r="H66" i="9"/>
  <c r="E66" i="9"/>
  <c r="D66" i="9"/>
  <c r="C66" i="9"/>
  <c r="M65" i="9"/>
  <c r="I65" i="9"/>
  <c r="E65" i="9"/>
  <c r="C65" i="9"/>
  <c r="J64" i="9"/>
  <c r="K64" i="9" s="1"/>
  <c r="N64" i="9" s="1"/>
  <c r="F64" i="9"/>
  <c r="G64" i="9" s="1"/>
  <c r="K63" i="9"/>
  <c r="N63" i="9" s="1"/>
  <c r="G63" i="9"/>
  <c r="J63" i="9" s="1"/>
  <c r="F63" i="9"/>
  <c r="J62" i="9"/>
  <c r="K62" i="9" s="1"/>
  <c r="N62" i="9" s="1"/>
  <c r="F62" i="9"/>
  <c r="G62" i="9" s="1"/>
  <c r="K61" i="9"/>
  <c r="N61" i="9" s="1"/>
  <c r="G61" i="9"/>
  <c r="J61" i="9" s="1"/>
  <c r="F61" i="9"/>
  <c r="F60" i="9"/>
  <c r="M59" i="9"/>
  <c r="L59" i="9"/>
  <c r="I59" i="9"/>
  <c r="H59" i="9"/>
  <c r="E59" i="9"/>
  <c r="D59" i="9"/>
  <c r="C59" i="9"/>
  <c r="G58" i="9"/>
  <c r="J58" i="9" s="1"/>
  <c r="K58" i="9" s="1"/>
  <c r="N58" i="9" s="1"/>
  <c r="F58" i="9"/>
  <c r="F57" i="9"/>
  <c r="G57" i="9" s="1"/>
  <c r="J57" i="9" s="1"/>
  <c r="K57" i="9" s="1"/>
  <c r="N57" i="9" s="1"/>
  <c r="F56" i="9"/>
  <c r="G56" i="9" s="1"/>
  <c r="J56" i="9" s="1"/>
  <c r="K56" i="9" s="1"/>
  <c r="N56" i="9" s="1"/>
  <c r="F55" i="9"/>
  <c r="G55" i="9" s="1"/>
  <c r="J55" i="9" s="1"/>
  <c r="K55" i="9" s="1"/>
  <c r="N55" i="9" s="1"/>
  <c r="G54" i="9"/>
  <c r="F54" i="9"/>
  <c r="M53" i="9"/>
  <c r="L53" i="9"/>
  <c r="I53" i="9"/>
  <c r="H53" i="9"/>
  <c r="E53" i="9"/>
  <c r="D53" i="9"/>
  <c r="C53" i="9"/>
  <c r="N52" i="9"/>
  <c r="F52" i="9"/>
  <c r="G52" i="9" s="1"/>
  <c r="J52" i="9" s="1"/>
  <c r="K52" i="9" s="1"/>
  <c r="F51" i="9"/>
  <c r="G51" i="9" s="1"/>
  <c r="J51" i="9" s="1"/>
  <c r="K51" i="9" s="1"/>
  <c r="N51" i="9" s="1"/>
  <c r="N50" i="9"/>
  <c r="F50" i="9"/>
  <c r="G50" i="9" s="1"/>
  <c r="J50" i="9" s="1"/>
  <c r="K50" i="9" s="1"/>
  <c r="G49" i="9"/>
  <c r="J49" i="9" s="1"/>
  <c r="K49" i="9" s="1"/>
  <c r="N49" i="9" s="1"/>
  <c r="F49" i="9"/>
  <c r="F48" i="9"/>
  <c r="M47" i="9"/>
  <c r="L47" i="9"/>
  <c r="I47" i="9"/>
  <c r="H47" i="9"/>
  <c r="E47" i="9"/>
  <c r="D47" i="9"/>
  <c r="C47" i="9"/>
  <c r="G46" i="9"/>
  <c r="J46" i="9" s="1"/>
  <c r="K46" i="9" s="1"/>
  <c r="N46" i="9" s="1"/>
  <c r="F46" i="9"/>
  <c r="F45" i="9"/>
  <c r="G44" i="9"/>
  <c r="J44" i="9" s="1"/>
  <c r="K44" i="9" s="1"/>
  <c r="N44" i="9" s="1"/>
  <c r="F44" i="9"/>
  <c r="F43" i="9"/>
  <c r="G43" i="9" s="1"/>
  <c r="J43" i="9" s="1"/>
  <c r="K43" i="9" s="1"/>
  <c r="N43" i="9" s="1"/>
  <c r="G42" i="9"/>
  <c r="F42" i="9"/>
  <c r="M41" i="9"/>
  <c r="L41" i="9"/>
  <c r="I41" i="9"/>
  <c r="H41" i="9"/>
  <c r="F41" i="9"/>
  <c r="E41" i="9"/>
  <c r="D41" i="9"/>
  <c r="C41" i="9"/>
  <c r="F40" i="9"/>
  <c r="G39" i="9"/>
  <c r="J39" i="9" s="1"/>
  <c r="K39" i="9" s="1"/>
  <c r="F39" i="9"/>
  <c r="F38" i="9"/>
  <c r="G37" i="9"/>
  <c r="J37" i="9" s="1"/>
  <c r="F37" i="9"/>
  <c r="F36" i="9"/>
  <c r="M35" i="9"/>
  <c r="L35" i="9"/>
  <c r="I35" i="9"/>
  <c r="H35" i="9"/>
  <c r="E35" i="9"/>
  <c r="D35" i="9"/>
  <c r="C35" i="9"/>
  <c r="M34" i="9"/>
  <c r="M16" i="9" s="1"/>
  <c r="M118" i="9" s="1"/>
  <c r="L34" i="9"/>
  <c r="I34" i="9"/>
  <c r="H34" i="9"/>
  <c r="E34" i="9"/>
  <c r="D34" i="9"/>
  <c r="C34" i="9"/>
  <c r="C16" i="9" s="1"/>
  <c r="C118" i="9" s="1"/>
  <c r="F118" i="9" s="1"/>
  <c r="G118" i="9" s="1"/>
  <c r="M33" i="9"/>
  <c r="L33" i="9"/>
  <c r="I33" i="9"/>
  <c r="I15" i="9" s="1"/>
  <c r="I117" i="9" s="1"/>
  <c r="H33" i="9"/>
  <c r="E33" i="9"/>
  <c r="D33" i="9"/>
  <c r="C33" i="9"/>
  <c r="M32" i="9"/>
  <c r="L32" i="9"/>
  <c r="I32" i="9"/>
  <c r="H32" i="9"/>
  <c r="E32" i="9"/>
  <c r="E14" i="9" s="1"/>
  <c r="D32" i="9"/>
  <c r="C32" i="9"/>
  <c r="M31" i="9"/>
  <c r="L31" i="9"/>
  <c r="I31" i="9"/>
  <c r="H31" i="9"/>
  <c r="G31" i="9"/>
  <c r="E31" i="9"/>
  <c r="D31" i="9"/>
  <c r="C31" i="9"/>
  <c r="M30" i="9"/>
  <c r="M29" i="9" s="1"/>
  <c r="L30" i="9"/>
  <c r="I30" i="9"/>
  <c r="H30" i="9"/>
  <c r="E30" i="9"/>
  <c r="D30" i="9"/>
  <c r="C30" i="9"/>
  <c r="L29" i="9"/>
  <c r="I29" i="9"/>
  <c r="H29" i="9"/>
  <c r="D29" i="9"/>
  <c r="G28" i="9"/>
  <c r="J28" i="9" s="1"/>
  <c r="K28" i="9" s="1"/>
  <c r="N28" i="9" s="1"/>
  <c r="F28" i="9"/>
  <c r="F27" i="9"/>
  <c r="K26" i="9"/>
  <c r="N26" i="9" s="1"/>
  <c r="G26" i="9"/>
  <c r="J26" i="9" s="1"/>
  <c r="F26" i="9"/>
  <c r="J25" i="9"/>
  <c r="K25" i="9" s="1"/>
  <c r="N25" i="9" s="1"/>
  <c r="F25" i="9"/>
  <c r="G25" i="9" s="1"/>
  <c r="G24" i="9"/>
  <c r="F24" i="9"/>
  <c r="M23" i="9"/>
  <c r="L23" i="9"/>
  <c r="I23" i="9"/>
  <c r="H23" i="9"/>
  <c r="F23" i="9"/>
  <c r="E23" i="9"/>
  <c r="D23" i="9"/>
  <c r="C23" i="9"/>
  <c r="F22" i="9"/>
  <c r="G21" i="9"/>
  <c r="J21" i="9" s="1"/>
  <c r="F21" i="9"/>
  <c r="F20" i="9"/>
  <c r="F19" i="9"/>
  <c r="F18" i="9"/>
  <c r="G18" i="9" s="1"/>
  <c r="M17" i="9"/>
  <c r="L17" i="9"/>
  <c r="I17" i="9"/>
  <c r="H17" i="9"/>
  <c r="E17" i="9"/>
  <c r="D17" i="9"/>
  <c r="C17" i="9"/>
  <c r="L16" i="9"/>
  <c r="L118" i="9" s="1"/>
  <c r="I16" i="9"/>
  <c r="I118" i="9" s="1"/>
  <c r="H16" i="9"/>
  <c r="E16" i="9"/>
  <c r="E118" i="9" s="1"/>
  <c r="D16" i="9"/>
  <c r="D118" i="9" s="1"/>
  <c r="M15" i="9"/>
  <c r="M117" i="9" s="1"/>
  <c r="L15" i="9"/>
  <c r="L117" i="9" s="1"/>
  <c r="H15" i="9"/>
  <c r="H117" i="9" s="1"/>
  <c r="E15" i="9"/>
  <c r="E117" i="9" s="1"/>
  <c r="D15" i="9"/>
  <c r="C15" i="9"/>
  <c r="C117" i="9" s="1"/>
  <c r="M14" i="9"/>
  <c r="M116" i="9" s="1"/>
  <c r="L14" i="9"/>
  <c r="L116" i="9" s="1"/>
  <c r="I14" i="9"/>
  <c r="I116" i="9" s="1"/>
  <c r="H14" i="9"/>
  <c r="H116" i="9" s="1"/>
  <c r="D14" i="9"/>
  <c r="D116" i="9" s="1"/>
  <c r="C14" i="9"/>
  <c r="C116" i="9" s="1"/>
  <c r="M13" i="9"/>
  <c r="M115" i="9" s="1"/>
  <c r="L13" i="9"/>
  <c r="L115" i="9" s="1"/>
  <c r="I13" i="9"/>
  <c r="I115" i="9" s="1"/>
  <c r="H13" i="9"/>
  <c r="H115" i="9" s="1"/>
  <c r="E13" i="9"/>
  <c r="E115" i="9" s="1"/>
  <c r="D13" i="9"/>
  <c r="D115" i="9" s="1"/>
  <c r="C13" i="9"/>
  <c r="C115" i="9" s="1"/>
  <c r="L12" i="9"/>
  <c r="I12" i="9"/>
  <c r="I114" i="9" s="1"/>
  <c r="H12" i="9"/>
  <c r="E12" i="9"/>
  <c r="E114" i="9" s="1"/>
  <c r="D12" i="9"/>
  <c r="D114" i="9" s="1"/>
  <c r="L114" i="9" l="1"/>
  <c r="H65" i="9"/>
  <c r="D83" i="9"/>
  <c r="C29" i="9"/>
  <c r="L113" i="9"/>
  <c r="J18" i="9"/>
  <c r="N39" i="9"/>
  <c r="E116" i="9"/>
  <c r="F116" i="9" s="1"/>
  <c r="G116" i="9" s="1"/>
  <c r="J116" i="9" s="1"/>
  <c r="K116" i="9" s="1"/>
  <c r="N116" i="9" s="1"/>
  <c r="E11" i="9"/>
  <c r="I113" i="9"/>
  <c r="G38" i="9"/>
  <c r="F32" i="9"/>
  <c r="F14" i="9" s="1"/>
  <c r="J42" i="9"/>
  <c r="G45" i="9"/>
  <c r="J45" i="9" s="1"/>
  <c r="K45" i="9" s="1"/>
  <c r="N45" i="9" s="1"/>
  <c r="F33" i="9"/>
  <c r="F15" i="9" s="1"/>
  <c r="L11" i="9"/>
  <c r="G27" i="9"/>
  <c r="F115" i="9"/>
  <c r="G115" i="9" s="1"/>
  <c r="J115" i="9" s="1"/>
  <c r="K115" i="9" s="1"/>
  <c r="N115" i="9" s="1"/>
  <c r="F53" i="9"/>
  <c r="N75" i="9"/>
  <c r="K93" i="9"/>
  <c r="J24" i="9"/>
  <c r="F31" i="9"/>
  <c r="F13" i="9" s="1"/>
  <c r="H11" i="9"/>
  <c r="G19" i="9"/>
  <c r="K21" i="9"/>
  <c r="G33" i="9"/>
  <c r="G36" i="9"/>
  <c r="F35" i="9"/>
  <c r="F30" i="9"/>
  <c r="J31" i="9"/>
  <c r="G40" i="9"/>
  <c r="F34" i="9"/>
  <c r="G80" i="9"/>
  <c r="J80" i="9" s="1"/>
  <c r="K80" i="9" s="1"/>
  <c r="N80" i="9" s="1"/>
  <c r="N92" i="9"/>
  <c r="N86" i="9" s="1"/>
  <c r="J94" i="9"/>
  <c r="G88" i="9"/>
  <c r="F84" i="9"/>
  <c r="G96" i="9"/>
  <c r="F95" i="9"/>
  <c r="J33" i="9"/>
  <c r="F87" i="9"/>
  <c r="F69" i="9" s="1"/>
  <c r="G105" i="9"/>
  <c r="J105" i="9" s="1"/>
  <c r="K105" i="9" s="1"/>
  <c r="N105" i="9" s="1"/>
  <c r="F101" i="9"/>
  <c r="E113" i="9"/>
  <c r="F17" i="9"/>
  <c r="F12" i="9"/>
  <c r="G20" i="9"/>
  <c r="E29" i="9"/>
  <c r="D11" i="9"/>
  <c r="I11" i="9"/>
  <c r="C12" i="9"/>
  <c r="H114" i="9"/>
  <c r="H113" i="9" s="1"/>
  <c r="M12" i="9"/>
  <c r="D117" i="9"/>
  <c r="D113" i="9" s="1"/>
  <c r="H118" i="9"/>
  <c r="J118" i="9" s="1"/>
  <c r="K118" i="9" s="1"/>
  <c r="N118" i="9" s="1"/>
  <c r="F16" i="9"/>
  <c r="G22" i="9"/>
  <c r="K37" i="9"/>
  <c r="G48" i="9"/>
  <c r="F47" i="9"/>
  <c r="J54" i="9"/>
  <c r="G53" i="9"/>
  <c r="D65" i="9"/>
  <c r="N73" i="9"/>
  <c r="F77" i="9"/>
  <c r="L65" i="9"/>
  <c r="F89" i="9"/>
  <c r="F85" i="9"/>
  <c r="F67" i="9" s="1"/>
  <c r="G91" i="9"/>
  <c r="J109" i="9"/>
  <c r="K109" i="9" s="1"/>
  <c r="N109" i="9" s="1"/>
  <c r="G60" i="9"/>
  <c r="F59" i="9"/>
  <c r="J74" i="9"/>
  <c r="J90" i="9"/>
  <c r="G84" i="9"/>
  <c r="F88" i="9"/>
  <c r="F70" i="9" s="1"/>
  <c r="G100" i="9"/>
  <c r="J100" i="9" s="1"/>
  <c r="K100" i="9" s="1"/>
  <c r="N100" i="9" s="1"/>
  <c r="F86" i="9"/>
  <c r="F68" i="9" s="1"/>
  <c r="G110" i="9"/>
  <c r="J110" i="9" s="1"/>
  <c r="K110" i="9" s="1"/>
  <c r="N110" i="9" s="1"/>
  <c r="G101" i="9"/>
  <c r="K108" i="9"/>
  <c r="G71" i="9"/>
  <c r="G66" i="9"/>
  <c r="J72" i="9"/>
  <c r="G70" i="9"/>
  <c r="G87" i="9"/>
  <c r="G69" i="9" s="1"/>
  <c r="J76" i="9"/>
  <c r="G78" i="9"/>
  <c r="G86" i="9"/>
  <c r="G68" i="9" s="1"/>
  <c r="J102" i="9"/>
  <c r="G77" i="9" l="1"/>
  <c r="J78" i="9"/>
  <c r="J107" i="9"/>
  <c r="G83" i="9"/>
  <c r="K74" i="9"/>
  <c r="K94" i="9"/>
  <c r="J88" i="9"/>
  <c r="F29" i="9"/>
  <c r="N21" i="9"/>
  <c r="N93" i="9"/>
  <c r="N87" i="9" s="1"/>
  <c r="N69" i="9" s="1"/>
  <c r="K87" i="9"/>
  <c r="K69" i="9" s="1"/>
  <c r="J41" i="9"/>
  <c r="K42" i="9"/>
  <c r="K33" i="9"/>
  <c r="K18" i="9"/>
  <c r="K102" i="9"/>
  <c r="J101" i="9"/>
  <c r="K90" i="9"/>
  <c r="J89" i="9"/>
  <c r="J91" i="9"/>
  <c r="G85" i="9"/>
  <c r="G67" i="9" s="1"/>
  <c r="G65" i="9" s="1"/>
  <c r="N37" i="9"/>
  <c r="N31" i="9" s="1"/>
  <c r="K31" i="9"/>
  <c r="J20" i="9"/>
  <c r="F83" i="9"/>
  <c r="F66" i="9"/>
  <c r="F65" i="9" s="1"/>
  <c r="J40" i="9"/>
  <c r="G34" i="9"/>
  <c r="J36" i="9"/>
  <c r="G30" i="9"/>
  <c r="G35" i="9"/>
  <c r="F117" i="9"/>
  <c r="G117" i="9" s="1"/>
  <c r="J117" i="9" s="1"/>
  <c r="K117" i="9" s="1"/>
  <c r="N117" i="9" s="1"/>
  <c r="J23" i="9"/>
  <c r="K24" i="9"/>
  <c r="J27" i="9"/>
  <c r="G15" i="9"/>
  <c r="J86" i="9"/>
  <c r="J68" i="9" s="1"/>
  <c r="G59" i="9"/>
  <c r="J60" i="9"/>
  <c r="K54" i="9"/>
  <c r="J53" i="9"/>
  <c r="G16" i="9"/>
  <c r="J22" i="9"/>
  <c r="M114" i="9"/>
  <c r="M113" i="9" s="1"/>
  <c r="M11" i="9"/>
  <c r="F11" i="9"/>
  <c r="J38" i="9"/>
  <c r="G32" i="9"/>
  <c r="G14" i="9" s="1"/>
  <c r="G17" i="9"/>
  <c r="K76" i="9"/>
  <c r="J70" i="9"/>
  <c r="K72" i="9"/>
  <c r="J71" i="9"/>
  <c r="N108" i="9"/>
  <c r="N107" i="9" s="1"/>
  <c r="K107" i="9"/>
  <c r="G89" i="9"/>
  <c r="G107" i="9"/>
  <c r="J48" i="9"/>
  <c r="G47" i="9"/>
  <c r="C114" i="9"/>
  <c r="C11" i="9"/>
  <c r="J96" i="9"/>
  <c r="G95" i="9"/>
  <c r="K86" i="9"/>
  <c r="J19" i="9"/>
  <c r="G13" i="9"/>
  <c r="G23" i="9"/>
  <c r="J87" i="9"/>
  <c r="J69" i="9" s="1"/>
  <c r="G41" i="9"/>
  <c r="N33" i="9"/>
  <c r="K96" i="9" l="1"/>
  <c r="J95" i="9"/>
  <c r="K48" i="9"/>
  <c r="J47" i="9"/>
  <c r="K38" i="9"/>
  <c r="J32" i="9"/>
  <c r="J14" i="9" s="1"/>
  <c r="K22" i="9"/>
  <c r="J16" i="9"/>
  <c r="K36" i="9"/>
  <c r="J35" i="9"/>
  <c r="J30" i="9"/>
  <c r="N102" i="9"/>
  <c r="N101" i="9" s="1"/>
  <c r="K101" i="9"/>
  <c r="J13" i="9"/>
  <c r="K19" i="9"/>
  <c r="N76" i="9"/>
  <c r="N70" i="9" s="1"/>
  <c r="K60" i="9"/>
  <c r="J59" i="9"/>
  <c r="K27" i="9"/>
  <c r="J15" i="9"/>
  <c r="N90" i="9"/>
  <c r="K84" i="9"/>
  <c r="N42" i="9"/>
  <c r="N41" i="9" s="1"/>
  <c r="K41" i="9"/>
  <c r="N94" i="9"/>
  <c r="N88" i="9" s="1"/>
  <c r="K88" i="9"/>
  <c r="K70" i="9" s="1"/>
  <c r="F114" i="9"/>
  <c r="C113" i="9"/>
  <c r="N72" i="9"/>
  <c r="K71" i="9"/>
  <c r="K40" i="9"/>
  <c r="J34" i="9"/>
  <c r="K20" i="9"/>
  <c r="J85" i="9"/>
  <c r="J67" i="9" s="1"/>
  <c r="K91" i="9"/>
  <c r="K89" i="9" s="1"/>
  <c r="J17" i="9"/>
  <c r="K78" i="9"/>
  <c r="J77" i="9"/>
  <c r="J66" i="9"/>
  <c r="J65" i="9" s="1"/>
  <c r="N54" i="9"/>
  <c r="N53" i="9" s="1"/>
  <c r="K53" i="9"/>
  <c r="N24" i="9"/>
  <c r="K23" i="9"/>
  <c r="G29" i="9"/>
  <c r="G12" i="9"/>
  <c r="G11" i="9" s="1"/>
  <c r="J84" i="9"/>
  <c r="J83" i="9" s="1"/>
  <c r="N18" i="9"/>
  <c r="K68" i="9"/>
  <c r="N74" i="9"/>
  <c r="N68" i="9" s="1"/>
  <c r="N27" i="9" l="1"/>
  <c r="N15" i="9" s="1"/>
  <c r="K15" i="9"/>
  <c r="N78" i="9"/>
  <c r="N77" i="9" s="1"/>
  <c r="K77" i="9"/>
  <c r="K34" i="9"/>
  <c r="N40" i="9"/>
  <c r="N34" i="9" s="1"/>
  <c r="N60" i="9"/>
  <c r="N59" i="9" s="1"/>
  <c r="K59" i="9"/>
  <c r="K85" i="9"/>
  <c r="K67" i="9" s="1"/>
  <c r="N91" i="9"/>
  <c r="N85" i="9" s="1"/>
  <c r="N67" i="9" s="1"/>
  <c r="N71" i="9"/>
  <c r="K13" i="9"/>
  <c r="N19" i="9"/>
  <c r="N13" i="9" s="1"/>
  <c r="J29" i="9"/>
  <c r="J12" i="9"/>
  <c r="J11" i="9" s="1"/>
  <c r="K16" i="9"/>
  <c r="N22" i="9"/>
  <c r="N16" i="9" s="1"/>
  <c r="N48" i="9"/>
  <c r="N47" i="9" s="1"/>
  <c r="K47" i="9"/>
  <c r="K17" i="9"/>
  <c r="N20" i="9"/>
  <c r="K66" i="9"/>
  <c r="F113" i="9"/>
  <c r="G114" i="9"/>
  <c r="K35" i="9"/>
  <c r="K30" i="9"/>
  <c r="N36" i="9"/>
  <c r="N38" i="9"/>
  <c r="N32" i="9" s="1"/>
  <c r="K32" i="9"/>
  <c r="K14" i="9" s="1"/>
  <c r="N96" i="9"/>
  <c r="N95" i="9" s="1"/>
  <c r="K95" i="9"/>
  <c r="N14" i="9" l="1"/>
  <c r="N35" i="9"/>
  <c r="N30" i="9"/>
  <c r="K29" i="9"/>
  <c r="K12" i="9"/>
  <c r="K11" i="9" s="1"/>
  <c r="K65" i="9"/>
  <c r="N23" i="9"/>
  <c r="N84" i="9"/>
  <c r="J114" i="9"/>
  <c r="G113" i="9"/>
  <c r="K83" i="9"/>
  <c r="N89" i="9"/>
  <c r="N17" i="9"/>
  <c r="N83" i="9" l="1"/>
  <c r="N66" i="9"/>
  <c r="N65" i="9" s="1"/>
  <c r="N29" i="9"/>
  <c r="N12" i="9"/>
  <c r="N11" i="9" s="1"/>
  <c r="J113" i="9"/>
  <c r="K114" i="9"/>
  <c r="N114" i="9" l="1"/>
  <c r="N113" i="9" s="1"/>
  <c r="K113" i="9"/>
</calcChain>
</file>

<file path=xl/sharedStrings.xml><?xml version="1.0" encoding="utf-8"?>
<sst xmlns="http://schemas.openxmlformats.org/spreadsheetml/2006/main" count="139" uniqueCount="34">
  <si>
    <t>Línea núm.</t>
  </si>
  <si>
    <t>(en millones de balboas)</t>
  </si>
  <si>
    <t>Posición al inicio</t>
  </si>
  <si>
    <t>Transac-ciones</t>
  </si>
  <si>
    <t xml:space="preserve">Otras varia-ciones </t>
  </si>
  <si>
    <t>Posición al final</t>
  </si>
  <si>
    <t>0.0 Cuando la cantidad es menor a la mitad de la unidad o fracción decimal adoptada para la expresión del dato.</t>
  </si>
  <si>
    <t>(P) Cifras preliminares.</t>
  </si>
  <si>
    <t>Partida y sector</t>
  </si>
  <si>
    <t>Resumen de los componentes normalizados</t>
  </si>
  <si>
    <t>de la Posición de inversión internacional</t>
  </si>
  <si>
    <t xml:space="preserve">Cuadro 25.  RESUMEN DE LOS COMPONENTES NORMALIZADOS DE LA POSICIÓN DE INVERSIÓN INTERNACIONAL </t>
  </si>
  <si>
    <t>2018 (P)</t>
  </si>
  <si>
    <t>I.  Activos</t>
  </si>
  <si>
    <t>II. Pasivos</t>
  </si>
  <si>
    <t>III. Posición de inversión internacional neta  (I-II)</t>
  </si>
  <si>
    <t>1.  Zona Libre de Colón</t>
  </si>
  <si>
    <t>2.  Bancos de licencia general</t>
  </si>
  <si>
    <t>3.  Bancos de licencia internacional</t>
  </si>
  <si>
    <t>4.  Deuda externa</t>
  </si>
  <si>
    <t>5.  Otros sectores</t>
  </si>
  <si>
    <t>3.2.1  Créditos comerciales</t>
  </si>
  <si>
    <t>1.  Inversión directa en el extranjero</t>
  </si>
  <si>
    <t>2.  Inversión de cartera</t>
  </si>
  <si>
    <t>3.  Otra inversión</t>
  </si>
  <si>
    <t>4.  Activos de reserva</t>
  </si>
  <si>
    <t>3.2.2  Préstamos</t>
  </si>
  <si>
    <t>3.2.3  Moneda y depósitos</t>
  </si>
  <si>
    <t>3.2.4  Otros pasivos</t>
  </si>
  <si>
    <t>1.  Inversión directa en la economía declarante</t>
  </si>
  <si>
    <t>2019 (P)</t>
  </si>
  <si>
    <t>2020 (P)</t>
  </si>
  <si>
    <t>EN LA REPÚBLICA, SEGÚN PARTIDA Y SECTOR: AÑOS 2018-20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</si>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</sst>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2" borderId="0" xfId="0" applyFont="1" applyFill="1" applyBorder="1" applyAlignment="1">
      <alignment horizontal="centerContinuous"/>
    </xf>
    <xf numFmtId="0" fontId="1" fillId="0" borderId="5" xfId="0" applyFont="1" applyBorder="1"/>
    <xf numFmtId="0" fontId="1" fillId="0" borderId="7" xfId="0" applyFont="1" applyBorder="1"/>
    <xf numFmtId="164" fontId="1" fillId="0" borderId="6" xfId="0" applyNumberFormat="1" applyFont="1" applyBorder="1" applyAlignment="1">
      <alignment horizontal="right"/>
    </xf>
    <xf numFmtId="164" fontId="1" fillId="0" borderId="6" xfId="0" applyNumberFormat="1" applyFont="1" applyBorder="1"/>
    <xf numFmtId="164" fontId="1" fillId="0" borderId="6" xfId="0" applyNumberFormat="1" applyFont="1" applyFill="1" applyBorder="1" applyAlignment="1">
      <alignment horizontal="right"/>
    </xf>
    <xf numFmtId="164" fontId="1" fillId="0" borderId="6" xfId="0" applyNumberFormat="1" applyFont="1" applyFill="1" applyBorder="1"/>
    <xf numFmtId="0" fontId="1" fillId="0" borderId="8" xfId="0" applyFont="1" applyBorder="1"/>
    <xf numFmtId="0" fontId="1" fillId="2" borderId="9" xfId="0" applyFont="1" applyFill="1" applyBorder="1" applyAlignment="1" applyProtection="1"/>
    <xf numFmtId="0" fontId="1" fillId="0" borderId="9" xfId="0" applyFont="1" applyBorder="1"/>
    <xf numFmtId="0" fontId="1" fillId="0" borderId="10" xfId="0" applyFont="1" applyBorder="1"/>
    <xf numFmtId="0" fontId="1" fillId="2" borderId="0" xfId="0" applyFont="1" applyFill="1" applyBorder="1" applyAlignment="1" applyProtection="1"/>
    <xf numFmtId="0" fontId="1" fillId="0" borderId="0" xfId="0" applyFont="1" applyFill="1" applyBorder="1" applyProtection="1"/>
    <xf numFmtId="0" fontId="2" fillId="0" borderId="1" xfId="0" applyFont="1" applyFill="1" applyBorder="1" applyAlignment="1" applyProtection="1"/>
    <xf numFmtId="0" fontId="2" fillId="0" borderId="2" xfId="0" applyNumberFormat="1" applyFont="1" applyFill="1" applyBorder="1" applyAlignment="1" applyProtection="1"/>
    <xf numFmtId="164" fontId="2" fillId="0" borderId="2" xfId="0" applyNumberFormat="1" applyFont="1" applyFill="1" applyBorder="1" applyAlignment="1" applyProtection="1">
      <protection locked="0"/>
    </xf>
    <xf numFmtId="164" fontId="2" fillId="0" borderId="2" xfId="0" applyNumberFormat="1" applyFont="1" applyFill="1" applyBorder="1" applyAlignment="1" applyProtection="1"/>
    <xf numFmtId="0" fontId="2" fillId="0" borderId="2" xfId="0" applyFont="1" applyFill="1" applyBorder="1" applyAlignment="1"/>
    <xf numFmtId="0" fontId="2" fillId="0" borderId="3" xfId="0" applyFont="1" applyFill="1" applyBorder="1" applyAlignment="1" applyProtection="1"/>
    <xf numFmtId="0" fontId="1" fillId="2" borderId="5" xfId="0" applyFont="1" applyFill="1" applyBorder="1" applyAlignment="1" applyProtection="1">
      <alignment horizontal="left" indent="2"/>
    </xf>
    <xf numFmtId="0" fontId="1" fillId="2" borderId="5" xfId="0" applyFont="1" applyFill="1" applyBorder="1" applyAlignment="1" applyProtection="1">
      <alignment horizontal="left" indent="4"/>
    </xf>
    <xf numFmtId="0" fontId="1" fillId="2" borderId="5" xfId="0" applyFont="1" applyFill="1" applyBorder="1" applyAlignment="1" applyProtection="1">
      <alignment horizontal="left" indent="6"/>
    </xf>
    <xf numFmtId="0" fontId="1" fillId="2" borderId="5" xfId="0" applyFont="1" applyFill="1" applyBorder="1" applyAlignment="1" applyProtection="1">
      <alignment horizontal="left" indent="8"/>
    </xf>
    <xf numFmtId="0" fontId="1" fillId="2" borderId="5" xfId="0" applyFont="1" applyFill="1" applyBorder="1" applyAlignment="1" applyProtection="1">
      <alignment horizontal="left" indent="12"/>
    </xf>
    <xf numFmtId="0" fontId="1" fillId="2" borderId="5" xfId="0" applyFont="1" applyFill="1" applyBorder="1" applyAlignment="1" applyProtection="1"/>
    <xf numFmtId="164" fontId="2" fillId="0" borderId="6" xfId="0" applyNumberFormat="1" applyFont="1" applyBorder="1"/>
    <xf numFmtId="164" fontId="3" fillId="0" borderId="6" xfId="0" applyNumberFormat="1" applyFont="1" applyBorder="1"/>
    <xf numFmtId="164" fontId="3" fillId="0" borderId="6" xfId="0" applyNumberFormat="1" applyFont="1" applyFill="1" applyBorder="1"/>
    <xf numFmtId="164" fontId="2" fillId="0" borderId="6" xfId="0" applyNumberFormat="1" applyFont="1" applyFill="1" applyBorder="1"/>
    <xf numFmtId="0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5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right" vertical="center" wrapText="1"/>
    </xf>
    <xf numFmtId="0" fontId="2" fillId="3" borderId="7" xfId="0" applyNumberFormat="1" applyFont="1" applyFill="1" applyBorder="1" applyAlignment="1" applyProtection="1">
      <alignment horizontal="right" vertical="center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showGridLine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sqref="A1:F1"/>
    </sheetView>
  </sheetViews>
  <sheetFormatPr baseColWidth="10" defaultRowHeight="12.75" x14ac:dyDescent="0.2"/>
  <cols>
    <col min="1" max="1" width="6.7109375" style="1" customWidth="1"/>
    <col min="2" max="2" width="55.7109375" style="1" customWidth="1"/>
    <col min="3" max="6" width="12.7109375" style="1" customWidth="1"/>
    <col min="7" max="14" width="13.28515625" style="1" customWidth="1"/>
    <col min="15" max="15" width="6.7109375" style="1" customWidth="1"/>
    <col min="16" max="16384" width="11.42578125" style="1"/>
  </cols>
  <sheetData>
    <row r="1" spans="1:15" x14ac:dyDescent="0.2">
      <c r="A1" s="41" t="s">
        <v>11</v>
      </c>
      <c r="B1" s="41"/>
      <c r="C1" s="41"/>
      <c r="D1" s="41"/>
      <c r="E1" s="41"/>
      <c r="F1" s="41"/>
      <c r="G1" s="42" t="s">
        <v>11</v>
      </c>
      <c r="H1" s="42"/>
      <c r="I1" s="42"/>
      <c r="J1" s="42"/>
      <c r="K1" s="42"/>
      <c r="L1" s="42"/>
      <c r="M1" s="42"/>
      <c r="N1" s="42"/>
      <c r="O1" s="42"/>
    </row>
    <row r="2" spans="1:15" x14ac:dyDescent="0.2">
      <c r="A2" s="43" t="s">
        <v>32</v>
      </c>
      <c r="B2" s="43"/>
      <c r="C2" s="43"/>
      <c r="D2" s="43"/>
      <c r="E2" s="43"/>
      <c r="F2" s="43"/>
      <c r="G2" s="44" t="s">
        <v>32</v>
      </c>
      <c r="H2" s="44"/>
      <c r="I2" s="44"/>
      <c r="J2" s="44"/>
      <c r="K2" s="44"/>
      <c r="L2" s="44"/>
      <c r="M2" s="44"/>
      <c r="N2" s="44"/>
      <c r="O2" s="44"/>
    </row>
    <row r="3" spans="1:15" ht="6" customHeight="1" x14ac:dyDescent="0.2">
      <c r="B3" s="3"/>
      <c r="C3" s="2"/>
    </row>
    <row r="4" spans="1:15" x14ac:dyDescent="0.2">
      <c r="A4" s="45" t="s">
        <v>0</v>
      </c>
      <c r="B4" s="47" t="s">
        <v>8</v>
      </c>
      <c r="C4" s="50" t="s">
        <v>9</v>
      </c>
      <c r="D4" s="50"/>
      <c r="E4" s="50"/>
      <c r="F4" s="50"/>
      <c r="G4" s="51" t="s">
        <v>9</v>
      </c>
      <c r="H4" s="52"/>
      <c r="I4" s="52"/>
      <c r="J4" s="52"/>
      <c r="K4" s="52"/>
      <c r="L4" s="52"/>
      <c r="M4" s="52"/>
      <c r="N4" s="53"/>
      <c r="O4" s="54" t="s">
        <v>0</v>
      </c>
    </row>
    <row r="5" spans="1:15" x14ac:dyDescent="0.2">
      <c r="A5" s="46"/>
      <c r="B5" s="48"/>
      <c r="C5" s="56" t="s">
        <v>10</v>
      </c>
      <c r="D5" s="56"/>
      <c r="E5" s="56"/>
      <c r="F5" s="56"/>
      <c r="G5" s="57" t="s">
        <v>10</v>
      </c>
      <c r="H5" s="58"/>
      <c r="I5" s="58"/>
      <c r="J5" s="58"/>
      <c r="K5" s="58"/>
      <c r="L5" s="58"/>
      <c r="M5" s="58"/>
      <c r="N5" s="59"/>
      <c r="O5" s="55"/>
    </row>
    <row r="6" spans="1:15" x14ac:dyDescent="0.2">
      <c r="A6" s="46"/>
      <c r="B6" s="48"/>
      <c r="C6" s="60" t="s">
        <v>1</v>
      </c>
      <c r="D6" s="60"/>
      <c r="E6" s="60"/>
      <c r="F6" s="60"/>
      <c r="G6" s="61" t="s">
        <v>1</v>
      </c>
      <c r="H6" s="62"/>
      <c r="I6" s="62"/>
      <c r="J6" s="62"/>
      <c r="K6" s="62"/>
      <c r="L6" s="62"/>
      <c r="M6" s="62"/>
      <c r="N6" s="63"/>
      <c r="O6" s="55"/>
    </row>
    <row r="7" spans="1:15" x14ac:dyDescent="0.2">
      <c r="A7" s="46"/>
      <c r="B7" s="48"/>
      <c r="C7" s="64" t="s">
        <v>12</v>
      </c>
      <c r="D7" s="64"/>
      <c r="E7" s="64"/>
      <c r="F7" s="64"/>
      <c r="G7" s="64" t="s">
        <v>30</v>
      </c>
      <c r="H7" s="64"/>
      <c r="I7" s="64"/>
      <c r="J7" s="64"/>
      <c r="K7" s="64" t="s">
        <v>31</v>
      </c>
      <c r="L7" s="64"/>
      <c r="M7" s="64"/>
      <c r="N7" s="64"/>
      <c r="O7" s="55"/>
    </row>
    <row r="8" spans="1:15" x14ac:dyDescent="0.2">
      <c r="A8" s="46"/>
      <c r="B8" s="48"/>
      <c r="C8" s="34" t="s">
        <v>2</v>
      </c>
      <c r="D8" s="36" t="s">
        <v>3</v>
      </c>
      <c r="E8" s="36" t="s">
        <v>4</v>
      </c>
      <c r="F8" s="39" t="s">
        <v>5</v>
      </c>
      <c r="G8" s="39" t="s">
        <v>2</v>
      </c>
      <c r="H8" s="36" t="s">
        <v>3</v>
      </c>
      <c r="I8" s="36" t="s">
        <v>4</v>
      </c>
      <c r="J8" s="39" t="s">
        <v>5</v>
      </c>
      <c r="K8" s="39" t="s">
        <v>2</v>
      </c>
      <c r="L8" s="36" t="s">
        <v>3</v>
      </c>
      <c r="M8" s="36" t="s">
        <v>4</v>
      </c>
      <c r="N8" s="32" t="s">
        <v>5</v>
      </c>
      <c r="O8" s="55"/>
    </row>
    <row r="9" spans="1:15" x14ac:dyDescent="0.2">
      <c r="A9" s="46"/>
      <c r="B9" s="49"/>
      <c r="C9" s="35"/>
      <c r="D9" s="37"/>
      <c r="E9" s="38"/>
      <c r="F9" s="40"/>
      <c r="G9" s="40"/>
      <c r="H9" s="37"/>
      <c r="I9" s="38"/>
      <c r="J9" s="40"/>
      <c r="K9" s="40"/>
      <c r="L9" s="37"/>
      <c r="M9" s="38"/>
      <c r="N9" s="33"/>
      <c r="O9" s="55"/>
    </row>
    <row r="10" spans="1:15" ht="6" customHeight="1" x14ac:dyDescent="0.2">
      <c r="A10" s="16"/>
      <c r="B10" s="17"/>
      <c r="C10" s="18"/>
      <c r="D10" s="19"/>
      <c r="E10" s="20"/>
      <c r="F10" s="18"/>
      <c r="G10" s="18"/>
      <c r="H10" s="19"/>
      <c r="I10" s="20"/>
      <c r="J10" s="18"/>
      <c r="K10" s="18"/>
      <c r="L10" s="19"/>
      <c r="M10" s="20"/>
      <c r="N10" s="18"/>
      <c r="O10" s="21"/>
    </row>
    <row r="11" spans="1:15" ht="15" customHeight="1" x14ac:dyDescent="0.2">
      <c r="A11" s="4">
        <v>1</v>
      </c>
      <c r="B11" s="27" t="s">
        <v>13</v>
      </c>
      <c r="C11" s="28">
        <f>SUM(C12:C16)</f>
        <v>68449.276323630009</v>
      </c>
      <c r="D11" s="28">
        <f t="shared" ref="D11:N11" si="0">SUM(D12:D16)</f>
        <v>1744.7392308100002</v>
      </c>
      <c r="E11" s="28">
        <f t="shared" si="0"/>
        <v>-62.502567999999997</v>
      </c>
      <c r="F11" s="28">
        <f t="shared" si="0"/>
        <v>70131.512986440008</v>
      </c>
      <c r="G11" s="28">
        <f t="shared" si="0"/>
        <v>70131.512986440008</v>
      </c>
      <c r="H11" s="28">
        <f t="shared" si="0"/>
        <v>1207.1898007699999</v>
      </c>
      <c r="I11" s="28">
        <f t="shared" si="0"/>
        <v>66.354040999999981</v>
      </c>
      <c r="J11" s="28">
        <f t="shared" si="0"/>
        <v>71405.056828210014</v>
      </c>
      <c r="K11" s="28">
        <f t="shared" si="0"/>
        <v>71405.056828210014</v>
      </c>
      <c r="L11" s="28">
        <f t="shared" si="0"/>
        <v>5857.7952832200017</v>
      </c>
      <c r="M11" s="28">
        <f t="shared" si="0"/>
        <v>75.341467519999995</v>
      </c>
      <c r="N11" s="28">
        <f t="shared" si="0"/>
        <v>77338.193578950013</v>
      </c>
      <c r="O11" s="5">
        <v>1</v>
      </c>
    </row>
    <row r="12" spans="1:15" ht="14.25" customHeight="1" x14ac:dyDescent="0.2">
      <c r="A12" s="4">
        <v>2</v>
      </c>
      <c r="B12" s="22" t="s">
        <v>16</v>
      </c>
      <c r="C12" s="7">
        <f>SUM(C18+C24+C30+C60)</f>
        <v>5904.0168457499994</v>
      </c>
      <c r="D12" s="7">
        <f t="shared" ref="D12:N16" si="1">SUM(D18+D24+D30+D60)</f>
        <v>652.11348425000006</v>
      </c>
      <c r="E12" s="7">
        <f t="shared" si="1"/>
        <v>0</v>
      </c>
      <c r="F12" s="7">
        <f t="shared" si="1"/>
        <v>6556.130329999999</v>
      </c>
      <c r="G12" s="7">
        <f t="shared" si="1"/>
        <v>6556.130329999999</v>
      </c>
      <c r="H12" s="7">
        <f t="shared" si="1"/>
        <v>461.88075999999995</v>
      </c>
      <c r="I12" s="7">
        <f t="shared" si="1"/>
        <v>0</v>
      </c>
      <c r="J12" s="7">
        <f t="shared" si="1"/>
        <v>7018.0110899999991</v>
      </c>
      <c r="K12" s="7">
        <f t="shared" si="1"/>
        <v>7018.0110899999991</v>
      </c>
      <c r="L12" s="7">
        <f t="shared" si="1"/>
        <v>-111.70186658999998</v>
      </c>
      <c r="M12" s="7">
        <f t="shared" si="1"/>
        <v>0</v>
      </c>
      <c r="N12" s="7">
        <f t="shared" si="1"/>
        <v>6906.3092234099995</v>
      </c>
      <c r="O12" s="5">
        <v>2</v>
      </c>
    </row>
    <row r="13" spans="1:15" ht="14.25" customHeight="1" x14ac:dyDescent="0.2">
      <c r="A13" s="4">
        <v>3</v>
      </c>
      <c r="B13" s="22" t="s">
        <v>17</v>
      </c>
      <c r="C13" s="7">
        <f>SUM(C19+C25+C31+C61)</f>
        <v>30786.442203930004</v>
      </c>
      <c r="D13" s="7">
        <f t="shared" si="1"/>
        <v>2076.60013428</v>
      </c>
      <c r="E13" s="7">
        <f t="shared" si="1"/>
        <v>0</v>
      </c>
      <c r="F13" s="7">
        <f t="shared" si="1"/>
        <v>32863.042338210005</v>
      </c>
      <c r="G13" s="7">
        <f t="shared" si="1"/>
        <v>32863.042338210005</v>
      </c>
      <c r="H13" s="7">
        <f t="shared" si="1"/>
        <v>-85.291755429999967</v>
      </c>
      <c r="I13" s="7">
        <f t="shared" si="1"/>
        <v>2.0000000000000001E-4</v>
      </c>
      <c r="J13" s="7">
        <f t="shared" si="1"/>
        <v>32777.750782780015</v>
      </c>
      <c r="K13" s="7">
        <f t="shared" si="1"/>
        <v>32777.750782780015</v>
      </c>
      <c r="L13" s="7">
        <f t="shared" si="1"/>
        <v>1571.6569206800013</v>
      </c>
      <c r="M13" s="7">
        <f t="shared" si="1"/>
        <v>-1.0126999999999996E-4</v>
      </c>
      <c r="N13" s="7">
        <f t="shared" si="1"/>
        <v>34349.407602190011</v>
      </c>
      <c r="O13" s="5">
        <v>3</v>
      </c>
    </row>
    <row r="14" spans="1:15" ht="14.25" customHeight="1" x14ac:dyDescent="0.2">
      <c r="A14" s="4">
        <v>4</v>
      </c>
      <c r="B14" s="22" t="s">
        <v>18</v>
      </c>
      <c r="C14" s="7">
        <f t="shared" ref="C14:F16" si="2">SUM(C20+C26+C32+C62)</f>
        <v>18061.457357299998</v>
      </c>
      <c r="D14" s="7">
        <f t="shared" si="2"/>
        <v>-1309.5888477399999</v>
      </c>
      <c r="E14" s="7">
        <f t="shared" si="2"/>
        <v>-3.0000000000000003E-4</v>
      </c>
      <c r="F14" s="7">
        <f t="shared" si="2"/>
        <v>16751.868209559998</v>
      </c>
      <c r="G14" s="7">
        <f t="shared" si="1"/>
        <v>16751.868209559998</v>
      </c>
      <c r="H14" s="7">
        <f t="shared" si="1"/>
        <v>-137.8047026000001</v>
      </c>
      <c r="I14" s="7">
        <f t="shared" si="1"/>
        <v>1E-4</v>
      </c>
      <c r="J14" s="7">
        <f t="shared" si="1"/>
        <v>16614.063606959997</v>
      </c>
      <c r="K14" s="7">
        <f t="shared" si="1"/>
        <v>16614.063606959997</v>
      </c>
      <c r="L14" s="7">
        <f t="shared" si="1"/>
        <v>-2290.3749464499992</v>
      </c>
      <c r="M14" s="7">
        <f t="shared" si="1"/>
        <v>-4.0039999999999989E-5</v>
      </c>
      <c r="N14" s="7">
        <f t="shared" si="1"/>
        <v>14323.68862047</v>
      </c>
      <c r="O14" s="5">
        <v>4</v>
      </c>
    </row>
    <row r="15" spans="1:15" ht="14.25" customHeight="1" x14ac:dyDescent="0.2">
      <c r="A15" s="4">
        <v>5</v>
      </c>
      <c r="B15" s="22" t="s">
        <v>19</v>
      </c>
      <c r="C15" s="7">
        <f t="shared" si="2"/>
        <v>1705.7433020399999</v>
      </c>
      <c r="D15" s="7">
        <f t="shared" si="2"/>
        <v>33.058932850000005</v>
      </c>
      <c r="E15" s="7">
        <f t="shared" si="2"/>
        <v>-56.122067999999992</v>
      </c>
      <c r="F15" s="7">
        <f t="shared" si="2"/>
        <v>1682.6801668899998</v>
      </c>
      <c r="G15" s="7">
        <f t="shared" si="1"/>
        <v>1682.6801668899998</v>
      </c>
      <c r="H15" s="7">
        <f t="shared" si="1"/>
        <v>40.185206710000003</v>
      </c>
      <c r="I15" s="7">
        <f t="shared" si="1"/>
        <v>68.193666999999991</v>
      </c>
      <c r="J15" s="7">
        <f t="shared" si="1"/>
        <v>1791.0590405999997</v>
      </c>
      <c r="K15" s="7">
        <f t="shared" si="1"/>
        <v>1791.0590405999997</v>
      </c>
      <c r="L15" s="7">
        <f t="shared" si="1"/>
        <v>-59.643502749999996</v>
      </c>
      <c r="M15" s="7">
        <f t="shared" si="1"/>
        <v>70.247361299999994</v>
      </c>
      <c r="N15" s="7">
        <f t="shared" si="1"/>
        <v>1801.6628991499997</v>
      </c>
      <c r="O15" s="5">
        <v>5</v>
      </c>
    </row>
    <row r="16" spans="1:15" ht="14.25" customHeight="1" x14ac:dyDescent="0.2">
      <c r="A16" s="4">
        <v>6</v>
      </c>
      <c r="B16" s="22" t="s">
        <v>20</v>
      </c>
      <c r="C16" s="7">
        <f t="shared" si="2"/>
        <v>11991.61661461</v>
      </c>
      <c r="D16" s="7">
        <f t="shared" si="2"/>
        <v>292.55552717000012</v>
      </c>
      <c r="E16" s="7">
        <f t="shared" si="2"/>
        <v>-6.3802000000000003</v>
      </c>
      <c r="F16" s="7">
        <f t="shared" si="2"/>
        <v>12277.791941780002</v>
      </c>
      <c r="G16" s="7">
        <f t="shared" si="1"/>
        <v>12277.791941780002</v>
      </c>
      <c r="H16" s="7">
        <f t="shared" si="1"/>
        <v>928.22029209000004</v>
      </c>
      <c r="I16" s="7">
        <f t="shared" si="1"/>
        <v>-1.8399260000000002</v>
      </c>
      <c r="J16" s="7">
        <f t="shared" si="1"/>
        <v>13204.172307870002</v>
      </c>
      <c r="K16" s="7">
        <f t="shared" si="1"/>
        <v>13204.172307870002</v>
      </c>
      <c r="L16" s="7">
        <f t="shared" si="1"/>
        <v>6747.8586783299997</v>
      </c>
      <c r="M16" s="7">
        <f t="shared" si="1"/>
        <v>5.0942475300000005</v>
      </c>
      <c r="N16" s="7">
        <f t="shared" si="1"/>
        <v>19957.125233730003</v>
      </c>
      <c r="O16" s="5">
        <v>6</v>
      </c>
    </row>
    <row r="17" spans="1:15" ht="14.25" customHeight="1" x14ac:dyDescent="0.2">
      <c r="A17" s="4">
        <v>7</v>
      </c>
      <c r="B17" s="23" t="s">
        <v>22</v>
      </c>
      <c r="C17" s="29">
        <f>SUM(C18:C22)</f>
        <v>5090.6920844599981</v>
      </c>
      <c r="D17" s="29">
        <f t="shared" ref="D17:N17" si="3">SUM(D18:D22)</f>
        <v>162.83953907000003</v>
      </c>
      <c r="E17" s="30">
        <f t="shared" si="3"/>
        <v>1E-4</v>
      </c>
      <c r="F17" s="29">
        <f t="shared" si="3"/>
        <v>5253.5317235299981</v>
      </c>
      <c r="G17" s="29">
        <f t="shared" si="3"/>
        <v>5253.5317235299981</v>
      </c>
      <c r="H17" s="29">
        <f t="shared" si="3"/>
        <v>336.62224621000007</v>
      </c>
      <c r="I17" s="29">
        <f t="shared" si="3"/>
        <v>0</v>
      </c>
      <c r="J17" s="29">
        <f t="shared" si="3"/>
        <v>5590.1539697399976</v>
      </c>
      <c r="K17" s="29">
        <f t="shared" si="3"/>
        <v>5590.1539697399976</v>
      </c>
      <c r="L17" s="29">
        <f t="shared" si="3"/>
        <v>-38.609719910000138</v>
      </c>
      <c r="M17" s="29">
        <f t="shared" si="3"/>
        <v>3.786E-5</v>
      </c>
      <c r="N17" s="29">
        <f t="shared" si="3"/>
        <v>5551.5442876899979</v>
      </c>
      <c r="O17" s="5">
        <v>7</v>
      </c>
    </row>
    <row r="18" spans="1:15" ht="13.5" customHeight="1" x14ac:dyDescent="0.2">
      <c r="A18" s="4">
        <v>8</v>
      </c>
      <c r="B18" s="24" t="s">
        <v>16</v>
      </c>
      <c r="C18" s="6">
        <v>250.06289999999996</v>
      </c>
      <c r="D18" s="6">
        <v>57.206600000000002</v>
      </c>
      <c r="E18" s="6">
        <v>0</v>
      </c>
      <c r="F18" s="6">
        <f>SUM(C18:E18)</f>
        <v>307.26949999999994</v>
      </c>
      <c r="G18" s="6">
        <f>SUM(F18)</f>
        <v>307.26949999999994</v>
      </c>
      <c r="H18" s="6">
        <v>-91.610849000000002</v>
      </c>
      <c r="I18" s="6">
        <v>0</v>
      </c>
      <c r="J18" s="6">
        <f>SUM(G18:I18)</f>
        <v>215.65865099999994</v>
      </c>
      <c r="K18" s="6">
        <f>SUM(J18)</f>
        <v>215.65865099999994</v>
      </c>
      <c r="L18" s="6">
        <v>-9.4896279999999997</v>
      </c>
      <c r="M18" s="6">
        <v>0</v>
      </c>
      <c r="N18" s="6">
        <f>SUM(K18:M18)</f>
        <v>206.16902299999992</v>
      </c>
      <c r="O18" s="5">
        <v>8</v>
      </c>
    </row>
    <row r="19" spans="1:15" ht="13.5" customHeight="1" x14ac:dyDescent="0.2">
      <c r="A19" s="4">
        <v>9</v>
      </c>
      <c r="B19" s="24" t="s">
        <v>17</v>
      </c>
      <c r="C19" s="6">
        <v>3070.6330979599988</v>
      </c>
      <c r="D19" s="6">
        <v>104.30990621000001</v>
      </c>
      <c r="E19" s="6">
        <v>1E-4</v>
      </c>
      <c r="F19" s="6">
        <f t="shared" ref="F19:F22" si="4">SUM(C19:E19)</f>
        <v>3174.9431041699991</v>
      </c>
      <c r="G19" s="6">
        <f t="shared" ref="G19:G22" si="5">SUM(F19)</f>
        <v>3174.9431041699991</v>
      </c>
      <c r="H19" s="6">
        <v>416.62964929000003</v>
      </c>
      <c r="I19" s="6">
        <v>0</v>
      </c>
      <c r="J19" s="6">
        <f t="shared" ref="J19:J22" si="6">SUM(G19:I19)</f>
        <v>3591.5727534599991</v>
      </c>
      <c r="K19" s="6">
        <f t="shared" ref="K19:K22" si="7">SUM(J19)</f>
        <v>3591.5727534599991</v>
      </c>
      <c r="L19" s="6">
        <v>-343.04778457000009</v>
      </c>
      <c r="M19" s="6">
        <v>2.851E-5</v>
      </c>
      <c r="N19" s="6">
        <f t="shared" ref="N19:N22" si="8">SUM(K19:M19)</f>
        <v>3248.5249973999989</v>
      </c>
      <c r="O19" s="5">
        <v>9</v>
      </c>
    </row>
    <row r="20" spans="1:15" ht="13.5" customHeight="1" x14ac:dyDescent="0.2">
      <c r="A20" s="4">
        <v>10</v>
      </c>
      <c r="B20" s="24" t="s">
        <v>18</v>
      </c>
      <c r="C20" s="6">
        <v>1412.5219864999995</v>
      </c>
      <c r="D20" s="6">
        <v>2.5428328599999999</v>
      </c>
      <c r="E20" s="6">
        <v>0</v>
      </c>
      <c r="F20" s="6">
        <f t="shared" si="4"/>
        <v>1415.0648193599995</v>
      </c>
      <c r="G20" s="6">
        <f t="shared" si="5"/>
        <v>1415.0648193599995</v>
      </c>
      <c r="H20" s="6">
        <v>11.603445919999999</v>
      </c>
      <c r="I20" s="6">
        <v>0</v>
      </c>
      <c r="J20" s="6">
        <f t="shared" si="6"/>
        <v>1426.6682652799996</v>
      </c>
      <c r="K20" s="6">
        <f t="shared" si="7"/>
        <v>1426.6682652799996</v>
      </c>
      <c r="L20" s="6">
        <v>313.92769265999993</v>
      </c>
      <c r="M20" s="6">
        <v>9.3500000000000003E-6</v>
      </c>
      <c r="N20" s="6">
        <f t="shared" si="8"/>
        <v>1740.5959672899996</v>
      </c>
      <c r="O20" s="5">
        <v>10</v>
      </c>
    </row>
    <row r="21" spans="1:15" ht="13.5" customHeight="1" x14ac:dyDescent="0.2">
      <c r="A21" s="4">
        <v>11</v>
      </c>
      <c r="B21" s="24" t="s">
        <v>19</v>
      </c>
      <c r="C21" s="7">
        <v>0</v>
      </c>
      <c r="D21" s="7">
        <v>0</v>
      </c>
      <c r="E21" s="7">
        <v>0</v>
      </c>
      <c r="F21" s="6">
        <f t="shared" si="4"/>
        <v>0</v>
      </c>
      <c r="G21" s="6">
        <f t="shared" si="5"/>
        <v>0</v>
      </c>
      <c r="H21" s="7">
        <v>0</v>
      </c>
      <c r="I21" s="7">
        <v>0</v>
      </c>
      <c r="J21" s="6">
        <f t="shared" si="6"/>
        <v>0</v>
      </c>
      <c r="K21" s="6">
        <f t="shared" si="7"/>
        <v>0</v>
      </c>
      <c r="L21" s="7">
        <v>0</v>
      </c>
      <c r="M21" s="7">
        <v>0</v>
      </c>
      <c r="N21" s="6">
        <f t="shared" si="8"/>
        <v>0</v>
      </c>
      <c r="O21" s="5">
        <v>11</v>
      </c>
    </row>
    <row r="22" spans="1:15" ht="13.5" customHeight="1" x14ac:dyDescent="0.2">
      <c r="A22" s="4">
        <v>12</v>
      </c>
      <c r="B22" s="24" t="s">
        <v>20</v>
      </c>
      <c r="C22" s="6">
        <v>357.47409999999996</v>
      </c>
      <c r="D22" s="6">
        <v>-1.2198</v>
      </c>
      <c r="E22" s="6">
        <v>0</v>
      </c>
      <c r="F22" s="6">
        <f t="shared" si="4"/>
        <v>356.25429999999994</v>
      </c>
      <c r="G22" s="6">
        <f t="shared" si="5"/>
        <v>356.25429999999994</v>
      </c>
      <c r="H22" s="6">
        <v>0</v>
      </c>
      <c r="I22" s="6">
        <v>0</v>
      </c>
      <c r="J22" s="6">
        <f t="shared" si="6"/>
        <v>356.25429999999994</v>
      </c>
      <c r="K22" s="6">
        <f t="shared" si="7"/>
        <v>356.25429999999994</v>
      </c>
      <c r="L22" s="6">
        <v>0</v>
      </c>
      <c r="M22" s="6">
        <v>0</v>
      </c>
      <c r="N22" s="6">
        <f t="shared" si="8"/>
        <v>356.25429999999994</v>
      </c>
      <c r="O22" s="5">
        <v>12</v>
      </c>
    </row>
    <row r="23" spans="1:15" ht="14.25" customHeight="1" x14ac:dyDescent="0.2">
      <c r="A23" s="4">
        <v>13</v>
      </c>
      <c r="B23" s="23" t="s">
        <v>23</v>
      </c>
      <c r="C23" s="29">
        <f>SUM(C24:C28)</f>
        <v>12263.793714999998</v>
      </c>
      <c r="D23" s="29">
        <f t="shared" ref="D23:N23" si="9">SUM(D24:D28)</f>
        <v>1211.8534711100003</v>
      </c>
      <c r="E23" s="29">
        <f t="shared" si="9"/>
        <v>-56.122367999999994</v>
      </c>
      <c r="F23" s="29">
        <f t="shared" si="9"/>
        <v>13419.52481811</v>
      </c>
      <c r="G23" s="29">
        <f t="shared" si="9"/>
        <v>13419.52481811</v>
      </c>
      <c r="H23" s="29">
        <f t="shared" si="9"/>
        <v>-589.05859840999995</v>
      </c>
      <c r="I23" s="29">
        <f t="shared" si="9"/>
        <v>68.19400899999998</v>
      </c>
      <c r="J23" s="29">
        <f t="shared" si="9"/>
        <v>12898.660228699999</v>
      </c>
      <c r="K23" s="29">
        <f t="shared" si="9"/>
        <v>12898.660228699999</v>
      </c>
      <c r="L23" s="29">
        <f t="shared" si="9"/>
        <v>1688.4342352699998</v>
      </c>
      <c r="M23" s="29">
        <f t="shared" si="9"/>
        <v>70.247186929999998</v>
      </c>
      <c r="N23" s="29">
        <f t="shared" si="9"/>
        <v>14657.341650899998</v>
      </c>
      <c r="O23" s="5">
        <v>13</v>
      </c>
    </row>
    <row r="24" spans="1:15" ht="13.5" customHeight="1" x14ac:dyDescent="0.2">
      <c r="A24" s="4">
        <v>14</v>
      </c>
      <c r="B24" s="24" t="s">
        <v>16</v>
      </c>
      <c r="C24" s="7">
        <v>31.409145750000015</v>
      </c>
      <c r="D24" s="7">
        <v>22.608084249999997</v>
      </c>
      <c r="E24" s="7">
        <v>0</v>
      </c>
      <c r="F24" s="6">
        <f t="shared" ref="F24:F28" si="10">SUM(C24:E24)</f>
        <v>54.017230000000012</v>
      </c>
      <c r="G24" s="6">
        <f t="shared" ref="G24:G28" si="11">SUM(F24)</f>
        <v>54.017230000000012</v>
      </c>
      <c r="H24" s="7">
        <v>10.531029999999999</v>
      </c>
      <c r="I24" s="7">
        <v>0</v>
      </c>
      <c r="J24" s="6">
        <f t="shared" ref="J24:J28" si="12">SUM(G24:I24)</f>
        <v>64.548260000000013</v>
      </c>
      <c r="K24" s="6">
        <f t="shared" ref="K24:K28" si="13">SUM(J24)</f>
        <v>64.548260000000013</v>
      </c>
      <c r="L24" s="7">
        <v>-19.81579</v>
      </c>
      <c r="M24" s="7">
        <v>0</v>
      </c>
      <c r="N24" s="6">
        <f t="shared" ref="N24:N28" si="14">SUM(K24:M24)</f>
        <v>44.732470000000013</v>
      </c>
      <c r="O24" s="5">
        <v>14</v>
      </c>
    </row>
    <row r="25" spans="1:15" ht="13.5" customHeight="1" x14ac:dyDescent="0.2">
      <c r="A25" s="4">
        <v>15</v>
      </c>
      <c r="B25" s="24" t="s">
        <v>17</v>
      </c>
      <c r="C25" s="7">
        <v>5958.5928780099985</v>
      </c>
      <c r="D25" s="7">
        <v>585.11951106000004</v>
      </c>
      <c r="E25" s="7">
        <v>0</v>
      </c>
      <c r="F25" s="6">
        <f t="shared" si="10"/>
        <v>6543.7123890699986</v>
      </c>
      <c r="G25" s="6">
        <f t="shared" si="11"/>
        <v>6543.7123890699986</v>
      </c>
      <c r="H25" s="7">
        <v>-474.61095053000003</v>
      </c>
      <c r="I25" s="7">
        <v>2.0000000000000001E-4</v>
      </c>
      <c r="J25" s="6">
        <f t="shared" si="12"/>
        <v>6069.1016385399989</v>
      </c>
      <c r="K25" s="6">
        <f t="shared" si="13"/>
        <v>6069.1016385399989</v>
      </c>
      <c r="L25" s="7">
        <v>1498.2455250200001</v>
      </c>
      <c r="M25" s="7">
        <v>-1.9948999999999998E-4</v>
      </c>
      <c r="N25" s="6">
        <f t="shared" si="14"/>
        <v>7567.3469640699986</v>
      </c>
      <c r="O25" s="5">
        <v>15</v>
      </c>
    </row>
    <row r="26" spans="1:15" ht="13.5" customHeight="1" x14ac:dyDescent="0.2">
      <c r="A26" s="4">
        <v>16</v>
      </c>
      <c r="B26" s="24" t="s">
        <v>18</v>
      </c>
      <c r="C26" s="7">
        <v>1800.5817993700002</v>
      </c>
      <c r="D26" s="7">
        <v>-391.08496830000001</v>
      </c>
      <c r="E26" s="7">
        <v>-2.0000000000000001E-4</v>
      </c>
      <c r="F26" s="6">
        <f t="shared" si="10"/>
        <v>1409.4966310700001</v>
      </c>
      <c r="G26" s="6">
        <f t="shared" si="11"/>
        <v>1409.4966310700001</v>
      </c>
      <c r="H26" s="7">
        <v>384.11214310000008</v>
      </c>
      <c r="I26" s="7">
        <v>1E-4</v>
      </c>
      <c r="J26" s="6">
        <f t="shared" si="12"/>
        <v>1793.6088741700003</v>
      </c>
      <c r="K26" s="6">
        <f t="shared" si="13"/>
        <v>1793.6088741700003</v>
      </c>
      <c r="L26" s="7">
        <v>22.871788490000007</v>
      </c>
      <c r="M26" s="7">
        <v>2.5420000000000004E-5</v>
      </c>
      <c r="N26" s="6">
        <f t="shared" si="14"/>
        <v>1816.4806880800002</v>
      </c>
      <c r="O26" s="5">
        <v>16</v>
      </c>
    </row>
    <row r="27" spans="1:15" ht="13.5" customHeight="1" x14ac:dyDescent="0.2">
      <c r="A27" s="4">
        <v>17</v>
      </c>
      <c r="B27" s="24" t="s">
        <v>19</v>
      </c>
      <c r="C27" s="7">
        <v>1339.4398551399997</v>
      </c>
      <c r="D27" s="7">
        <v>-70.184737319999996</v>
      </c>
      <c r="E27" s="7">
        <v>-56.122067999999992</v>
      </c>
      <c r="F27" s="6">
        <f t="shared" si="10"/>
        <v>1213.1330498199998</v>
      </c>
      <c r="G27" s="6">
        <f t="shared" si="11"/>
        <v>1213.1330498199998</v>
      </c>
      <c r="H27" s="7">
        <v>61.500868179999998</v>
      </c>
      <c r="I27" s="7">
        <v>68.193666999999991</v>
      </c>
      <c r="J27" s="6">
        <f t="shared" si="12"/>
        <v>1342.8275849999998</v>
      </c>
      <c r="K27" s="6">
        <f t="shared" si="13"/>
        <v>1342.8275849999998</v>
      </c>
      <c r="L27" s="7">
        <v>-32.440674509999994</v>
      </c>
      <c r="M27" s="7">
        <v>70.247361299999994</v>
      </c>
      <c r="N27" s="6">
        <f t="shared" si="14"/>
        <v>1380.6342717899997</v>
      </c>
      <c r="O27" s="5">
        <v>17</v>
      </c>
    </row>
    <row r="28" spans="1:15" ht="13.5" customHeight="1" x14ac:dyDescent="0.2">
      <c r="A28" s="4">
        <v>18</v>
      </c>
      <c r="B28" s="24" t="s">
        <v>20</v>
      </c>
      <c r="C28" s="7">
        <v>3133.7700367299999</v>
      </c>
      <c r="D28" s="7">
        <v>1065.3955814200003</v>
      </c>
      <c r="E28" s="7">
        <v>-1E-4</v>
      </c>
      <c r="F28" s="6">
        <f t="shared" si="10"/>
        <v>4199.16551815</v>
      </c>
      <c r="G28" s="6">
        <f t="shared" si="11"/>
        <v>4199.16551815</v>
      </c>
      <c r="H28" s="7">
        <v>-570.59168915999999</v>
      </c>
      <c r="I28" s="7">
        <v>4.1999999999999998E-5</v>
      </c>
      <c r="J28" s="6">
        <f t="shared" si="12"/>
        <v>3628.5738709900002</v>
      </c>
      <c r="K28" s="6">
        <f t="shared" si="13"/>
        <v>3628.5738709900002</v>
      </c>
      <c r="L28" s="7">
        <v>219.57338626999984</v>
      </c>
      <c r="M28" s="7">
        <v>-2.9999999999999999E-7</v>
      </c>
      <c r="N28" s="6">
        <f t="shared" si="14"/>
        <v>3848.14725696</v>
      </c>
      <c r="O28" s="5">
        <v>18</v>
      </c>
    </row>
    <row r="29" spans="1:15" ht="14.25" customHeight="1" x14ac:dyDescent="0.2">
      <c r="A29" s="4">
        <v>19</v>
      </c>
      <c r="B29" s="23" t="s">
        <v>24</v>
      </c>
      <c r="C29" s="29">
        <f>SUM(C30:C34)</f>
        <v>47306.829746290008</v>
      </c>
      <c r="D29" s="29">
        <f t="shared" ref="D29:N29" si="15">SUM(D30:D34)</f>
        <v>1002.3867748800001</v>
      </c>
      <c r="E29" s="29">
        <f t="shared" si="15"/>
        <v>-2.0000000000000001E-4</v>
      </c>
      <c r="F29" s="29">
        <f t="shared" si="15"/>
        <v>48309.216321170003</v>
      </c>
      <c r="G29" s="29">
        <f t="shared" si="15"/>
        <v>48309.216321170003</v>
      </c>
      <c r="H29" s="29">
        <f t="shared" si="15"/>
        <v>232.4896757199997</v>
      </c>
      <c r="I29" s="29">
        <f t="shared" si="15"/>
        <v>-1.5999999999999999E-5</v>
      </c>
      <c r="J29" s="29">
        <f t="shared" si="15"/>
        <v>48541.705980890009</v>
      </c>
      <c r="K29" s="29">
        <f t="shared" si="15"/>
        <v>48541.705980890009</v>
      </c>
      <c r="L29" s="29">
        <f t="shared" si="15"/>
        <v>-1342.328321959998</v>
      </c>
      <c r="M29" s="29">
        <f t="shared" si="15"/>
        <v>-5.5399999999999885E-6</v>
      </c>
      <c r="N29" s="29">
        <f t="shared" si="15"/>
        <v>47199.377653390009</v>
      </c>
      <c r="O29" s="5">
        <v>19</v>
      </c>
    </row>
    <row r="30" spans="1:15" ht="13.5" customHeight="1" x14ac:dyDescent="0.2">
      <c r="A30" s="4">
        <v>20</v>
      </c>
      <c r="B30" s="24" t="s">
        <v>16</v>
      </c>
      <c r="C30" s="7">
        <f>SUM(C36+C42+C48+C54)</f>
        <v>5622.5447999999997</v>
      </c>
      <c r="D30" s="7">
        <f t="shared" ref="D30:N34" si="16">SUM(D36+D42+D48+D54)</f>
        <v>572.29880000000003</v>
      </c>
      <c r="E30" s="7">
        <f t="shared" si="16"/>
        <v>0</v>
      </c>
      <c r="F30" s="7">
        <f t="shared" si="16"/>
        <v>6194.8435999999992</v>
      </c>
      <c r="G30" s="7">
        <f t="shared" si="16"/>
        <v>6194.8435999999992</v>
      </c>
      <c r="H30" s="7">
        <f t="shared" si="16"/>
        <v>542.96057899999994</v>
      </c>
      <c r="I30" s="7">
        <f t="shared" si="16"/>
        <v>0</v>
      </c>
      <c r="J30" s="7">
        <f t="shared" si="16"/>
        <v>6737.8041789999988</v>
      </c>
      <c r="K30" s="7">
        <f t="shared" si="16"/>
        <v>6737.8041789999988</v>
      </c>
      <c r="L30" s="7">
        <f t="shared" si="16"/>
        <v>-82.396448589999977</v>
      </c>
      <c r="M30" s="7">
        <f t="shared" si="16"/>
        <v>0</v>
      </c>
      <c r="N30" s="7">
        <f t="shared" si="16"/>
        <v>6655.4077304099992</v>
      </c>
      <c r="O30" s="5">
        <v>20</v>
      </c>
    </row>
    <row r="31" spans="1:15" ht="13.5" customHeight="1" x14ac:dyDescent="0.2">
      <c r="A31" s="4">
        <v>21</v>
      </c>
      <c r="B31" s="24" t="s">
        <v>17</v>
      </c>
      <c r="C31" s="7">
        <f>SUM(C37+C43+C49+C55)</f>
        <v>21757.216227960009</v>
      </c>
      <c r="D31" s="7">
        <f t="shared" si="16"/>
        <v>1387.1707170099999</v>
      </c>
      <c r="E31" s="7">
        <f t="shared" si="16"/>
        <v>-1E-4</v>
      </c>
      <c r="F31" s="7">
        <f t="shared" si="16"/>
        <v>23144.386844970009</v>
      </c>
      <c r="G31" s="7">
        <f t="shared" si="16"/>
        <v>23144.386844970009</v>
      </c>
      <c r="H31" s="7">
        <f t="shared" si="16"/>
        <v>-27.310454189999973</v>
      </c>
      <c r="I31" s="7">
        <f t="shared" si="16"/>
        <v>0</v>
      </c>
      <c r="J31" s="7">
        <f t="shared" si="16"/>
        <v>23117.076390780014</v>
      </c>
      <c r="K31" s="7">
        <f t="shared" si="16"/>
        <v>23117.076390780014</v>
      </c>
      <c r="L31" s="7">
        <f t="shared" si="16"/>
        <v>416.45918023000149</v>
      </c>
      <c r="M31" s="7">
        <f t="shared" si="16"/>
        <v>6.9710000000000009E-5</v>
      </c>
      <c r="N31" s="7">
        <f t="shared" si="16"/>
        <v>23533.535640720012</v>
      </c>
      <c r="O31" s="5">
        <v>21</v>
      </c>
    </row>
    <row r="32" spans="1:15" ht="13.5" customHeight="1" x14ac:dyDescent="0.2">
      <c r="A32" s="4">
        <v>22</v>
      </c>
      <c r="B32" s="24" t="s">
        <v>18</v>
      </c>
      <c r="C32" s="7">
        <f t="shared" ref="C32:N34" si="17">SUM(C38+C44+C50+C56)</f>
        <v>14848.35357143</v>
      </c>
      <c r="D32" s="7">
        <f t="shared" si="17"/>
        <v>-921.04671229999997</v>
      </c>
      <c r="E32" s="7">
        <f t="shared" si="16"/>
        <v>-1E-4</v>
      </c>
      <c r="F32" s="7">
        <f t="shared" si="17"/>
        <v>13927.306759129999</v>
      </c>
      <c r="G32" s="7">
        <f t="shared" si="17"/>
        <v>13927.306759129999</v>
      </c>
      <c r="H32" s="7">
        <f t="shared" si="16"/>
        <v>-533.52029162000019</v>
      </c>
      <c r="I32" s="7">
        <f t="shared" si="16"/>
        <v>0</v>
      </c>
      <c r="J32" s="7">
        <f t="shared" si="16"/>
        <v>13393.786467509997</v>
      </c>
      <c r="K32" s="7">
        <f t="shared" si="16"/>
        <v>13393.786467509997</v>
      </c>
      <c r="L32" s="7">
        <f t="shared" si="16"/>
        <v>-2627.174427599999</v>
      </c>
      <c r="M32" s="7">
        <f t="shared" si="16"/>
        <v>-7.4809999999999997E-5</v>
      </c>
      <c r="N32" s="7">
        <f t="shared" si="17"/>
        <v>10766.611965100001</v>
      </c>
      <c r="O32" s="5">
        <v>22</v>
      </c>
    </row>
    <row r="33" spans="1:15" ht="13.5" customHeight="1" x14ac:dyDescent="0.2">
      <c r="A33" s="4">
        <v>23</v>
      </c>
      <c r="B33" s="24" t="s">
        <v>19</v>
      </c>
      <c r="C33" s="7">
        <f t="shared" si="17"/>
        <v>366.30344690000004</v>
      </c>
      <c r="D33" s="7">
        <f t="shared" si="17"/>
        <v>103.24367017</v>
      </c>
      <c r="E33" s="7">
        <f t="shared" si="16"/>
        <v>0</v>
      </c>
      <c r="F33" s="7">
        <f t="shared" si="17"/>
        <v>469.54711707000001</v>
      </c>
      <c r="G33" s="7">
        <f t="shared" si="17"/>
        <v>469.54711707000001</v>
      </c>
      <c r="H33" s="7">
        <f t="shared" si="16"/>
        <v>-21.315661469999998</v>
      </c>
      <c r="I33" s="7">
        <f t="shared" si="16"/>
        <v>0</v>
      </c>
      <c r="J33" s="7">
        <f t="shared" si="16"/>
        <v>448.2314556</v>
      </c>
      <c r="K33" s="7">
        <f t="shared" si="16"/>
        <v>448.2314556</v>
      </c>
      <c r="L33" s="7">
        <f t="shared" si="16"/>
        <v>-27.202828240000002</v>
      </c>
      <c r="M33" s="7">
        <f t="shared" si="16"/>
        <v>0</v>
      </c>
      <c r="N33" s="7">
        <f t="shared" si="17"/>
        <v>421.02862735999997</v>
      </c>
      <c r="O33" s="5">
        <v>23</v>
      </c>
    </row>
    <row r="34" spans="1:15" ht="13.5" customHeight="1" x14ac:dyDescent="0.2">
      <c r="A34" s="4">
        <v>24</v>
      </c>
      <c r="B34" s="24" t="s">
        <v>20</v>
      </c>
      <c r="C34" s="7">
        <f t="shared" si="17"/>
        <v>4712.4117000000006</v>
      </c>
      <c r="D34" s="7">
        <f t="shared" si="17"/>
        <v>-139.27969999999999</v>
      </c>
      <c r="E34" s="7">
        <f t="shared" si="16"/>
        <v>0</v>
      </c>
      <c r="F34" s="7">
        <f t="shared" si="17"/>
        <v>4573.1320000000005</v>
      </c>
      <c r="G34" s="7">
        <f t="shared" si="17"/>
        <v>4573.1320000000005</v>
      </c>
      <c r="H34" s="7">
        <f t="shared" si="16"/>
        <v>271.67550399999993</v>
      </c>
      <c r="I34" s="7">
        <f t="shared" si="16"/>
        <v>-1.5999999999999999E-5</v>
      </c>
      <c r="J34" s="7">
        <f t="shared" si="16"/>
        <v>4844.8074880000004</v>
      </c>
      <c r="K34" s="7">
        <f t="shared" si="16"/>
        <v>4844.8074880000004</v>
      </c>
      <c r="L34" s="7">
        <f t="shared" si="16"/>
        <v>977.9862022399999</v>
      </c>
      <c r="M34" s="7">
        <f t="shared" si="16"/>
        <v>-4.4000000000000002E-7</v>
      </c>
      <c r="N34" s="7">
        <f t="shared" si="17"/>
        <v>5822.7936898000007</v>
      </c>
      <c r="O34" s="5">
        <v>24</v>
      </c>
    </row>
    <row r="35" spans="1:15" ht="14.1" customHeight="1" x14ac:dyDescent="0.2">
      <c r="A35" s="4">
        <v>25</v>
      </c>
      <c r="B35" s="25" t="s">
        <v>21</v>
      </c>
      <c r="C35" s="7">
        <f>SUM(C36:C40)</f>
        <v>6479.1999999999989</v>
      </c>
      <c r="D35" s="7">
        <f t="shared" ref="D35:N35" si="18">SUM(D36:D40)</f>
        <v>497.9</v>
      </c>
      <c r="E35" s="7">
        <f t="shared" si="18"/>
        <v>0</v>
      </c>
      <c r="F35" s="7">
        <f t="shared" si="18"/>
        <v>6977.0999999999985</v>
      </c>
      <c r="G35" s="7">
        <f t="shared" si="18"/>
        <v>6977.0999999999985</v>
      </c>
      <c r="H35" s="7">
        <f t="shared" si="18"/>
        <v>536.624684</v>
      </c>
      <c r="I35" s="7">
        <f t="shared" si="18"/>
        <v>0</v>
      </c>
      <c r="J35" s="7">
        <f t="shared" si="18"/>
        <v>7513.7246839999989</v>
      </c>
      <c r="K35" s="7">
        <f t="shared" si="18"/>
        <v>7513.7246839999989</v>
      </c>
      <c r="L35" s="7">
        <f t="shared" si="18"/>
        <v>71.589868060000015</v>
      </c>
      <c r="M35" s="7">
        <f t="shared" si="18"/>
        <v>0</v>
      </c>
      <c r="N35" s="7">
        <f t="shared" si="18"/>
        <v>7585.3145520599992</v>
      </c>
      <c r="O35" s="5">
        <v>25</v>
      </c>
    </row>
    <row r="36" spans="1:15" ht="13.15" customHeight="1" x14ac:dyDescent="0.2">
      <c r="A36" s="4">
        <v>26</v>
      </c>
      <c r="B36" s="26" t="s">
        <v>16</v>
      </c>
      <c r="C36" s="7">
        <v>5203.0999999999995</v>
      </c>
      <c r="D36" s="7">
        <v>437.9</v>
      </c>
      <c r="E36" s="7">
        <v>0</v>
      </c>
      <c r="F36" s="6">
        <f t="shared" ref="F36:F40" si="19">SUM(C36:E36)</f>
        <v>5640.9999999999991</v>
      </c>
      <c r="G36" s="6">
        <f t="shared" ref="G36:G40" si="20">SUM(F36)</f>
        <v>5640.9999999999991</v>
      </c>
      <c r="H36" s="7">
        <v>476.624684</v>
      </c>
      <c r="I36" s="7">
        <v>0</v>
      </c>
      <c r="J36" s="6">
        <f t="shared" ref="J36:J40" si="21">SUM(G36:I36)</f>
        <v>6117.6246839999994</v>
      </c>
      <c r="K36" s="6">
        <f t="shared" ref="K36:K40" si="22">SUM(J36)</f>
        <v>6117.6246839999994</v>
      </c>
      <c r="L36" s="7">
        <v>11.589868060000015</v>
      </c>
      <c r="M36" s="7">
        <v>0</v>
      </c>
      <c r="N36" s="6">
        <f t="shared" ref="N36:N40" si="23">SUM(K36:M36)</f>
        <v>6129.2145520599997</v>
      </c>
      <c r="O36" s="5">
        <v>26</v>
      </c>
    </row>
    <row r="37" spans="1:15" ht="13.15" customHeight="1" x14ac:dyDescent="0.2">
      <c r="A37" s="4">
        <v>27</v>
      </c>
      <c r="B37" s="26" t="s">
        <v>17</v>
      </c>
      <c r="C37" s="6">
        <v>0</v>
      </c>
      <c r="D37" s="6">
        <v>0</v>
      </c>
      <c r="E37" s="6">
        <v>0</v>
      </c>
      <c r="F37" s="6">
        <f t="shared" si="19"/>
        <v>0</v>
      </c>
      <c r="G37" s="6">
        <f t="shared" si="20"/>
        <v>0</v>
      </c>
      <c r="H37" s="6">
        <v>0</v>
      </c>
      <c r="I37" s="6">
        <v>0</v>
      </c>
      <c r="J37" s="6">
        <f t="shared" si="21"/>
        <v>0</v>
      </c>
      <c r="K37" s="6">
        <f t="shared" si="22"/>
        <v>0</v>
      </c>
      <c r="L37" s="6">
        <v>0</v>
      </c>
      <c r="M37" s="6">
        <v>0</v>
      </c>
      <c r="N37" s="6">
        <f t="shared" si="23"/>
        <v>0</v>
      </c>
      <c r="O37" s="5">
        <v>27</v>
      </c>
    </row>
    <row r="38" spans="1:15" ht="13.15" customHeight="1" x14ac:dyDescent="0.2">
      <c r="A38" s="4">
        <v>28</v>
      </c>
      <c r="B38" s="26" t="s">
        <v>18</v>
      </c>
      <c r="C38" s="6">
        <v>0</v>
      </c>
      <c r="D38" s="6">
        <v>0</v>
      </c>
      <c r="E38" s="6">
        <v>0</v>
      </c>
      <c r="F38" s="6">
        <f t="shared" si="19"/>
        <v>0</v>
      </c>
      <c r="G38" s="6">
        <f t="shared" si="20"/>
        <v>0</v>
      </c>
      <c r="H38" s="6">
        <v>0</v>
      </c>
      <c r="I38" s="6">
        <v>0</v>
      </c>
      <c r="J38" s="6">
        <f t="shared" si="21"/>
        <v>0</v>
      </c>
      <c r="K38" s="6">
        <f t="shared" si="22"/>
        <v>0</v>
      </c>
      <c r="L38" s="6">
        <v>0</v>
      </c>
      <c r="M38" s="6">
        <v>0</v>
      </c>
      <c r="N38" s="6">
        <f t="shared" si="23"/>
        <v>0</v>
      </c>
      <c r="O38" s="5">
        <v>28</v>
      </c>
    </row>
    <row r="39" spans="1:15" ht="13.15" customHeight="1" x14ac:dyDescent="0.2">
      <c r="A39" s="4">
        <v>29</v>
      </c>
      <c r="B39" s="26" t="s">
        <v>19</v>
      </c>
      <c r="C39" s="6">
        <v>0</v>
      </c>
      <c r="D39" s="6">
        <v>0</v>
      </c>
      <c r="E39" s="6">
        <v>0</v>
      </c>
      <c r="F39" s="6">
        <f t="shared" si="19"/>
        <v>0</v>
      </c>
      <c r="G39" s="6">
        <f t="shared" si="20"/>
        <v>0</v>
      </c>
      <c r="H39" s="6">
        <v>0</v>
      </c>
      <c r="I39" s="6">
        <v>0</v>
      </c>
      <c r="J39" s="6">
        <f t="shared" si="21"/>
        <v>0</v>
      </c>
      <c r="K39" s="6">
        <f t="shared" si="22"/>
        <v>0</v>
      </c>
      <c r="L39" s="6">
        <v>0</v>
      </c>
      <c r="M39" s="6">
        <v>0</v>
      </c>
      <c r="N39" s="6">
        <f t="shared" si="23"/>
        <v>0</v>
      </c>
      <c r="O39" s="5">
        <v>29</v>
      </c>
    </row>
    <row r="40" spans="1:15" ht="13.15" customHeight="1" x14ac:dyDescent="0.2">
      <c r="A40" s="4">
        <v>30</v>
      </c>
      <c r="B40" s="26" t="s">
        <v>20</v>
      </c>
      <c r="C40" s="7">
        <v>1276.0999999999999</v>
      </c>
      <c r="D40" s="7">
        <v>60</v>
      </c>
      <c r="E40" s="7">
        <v>0</v>
      </c>
      <c r="F40" s="6">
        <f t="shared" si="19"/>
        <v>1336.1</v>
      </c>
      <c r="G40" s="6">
        <f t="shared" si="20"/>
        <v>1336.1</v>
      </c>
      <c r="H40" s="7">
        <v>60</v>
      </c>
      <c r="I40" s="7">
        <v>0</v>
      </c>
      <c r="J40" s="6">
        <f t="shared" si="21"/>
        <v>1396.1</v>
      </c>
      <c r="K40" s="6">
        <f t="shared" si="22"/>
        <v>1396.1</v>
      </c>
      <c r="L40" s="7">
        <v>60</v>
      </c>
      <c r="M40" s="7">
        <v>0</v>
      </c>
      <c r="N40" s="6">
        <f t="shared" si="23"/>
        <v>1456.1</v>
      </c>
      <c r="O40" s="5">
        <v>30</v>
      </c>
    </row>
    <row r="41" spans="1:15" ht="14.1" customHeight="1" x14ac:dyDescent="0.2">
      <c r="A41" s="4">
        <v>31</v>
      </c>
      <c r="B41" s="25" t="s">
        <v>26</v>
      </c>
      <c r="C41" s="7">
        <f>SUM(C42:C46)</f>
        <v>25199.428602650005</v>
      </c>
      <c r="D41" s="7">
        <f t="shared" ref="D41:N41" si="24">SUM(D42:D46)</f>
        <v>-352.27945439999996</v>
      </c>
      <c r="E41" s="7">
        <f t="shared" si="24"/>
        <v>1E-4</v>
      </c>
      <c r="F41" s="7">
        <f t="shared" si="24"/>
        <v>24847.149248250003</v>
      </c>
      <c r="G41" s="7">
        <f t="shared" si="24"/>
        <v>24847.149248250003</v>
      </c>
      <c r="H41" s="7">
        <f t="shared" si="24"/>
        <v>-2051.4691618000002</v>
      </c>
      <c r="I41" s="7">
        <f t="shared" si="24"/>
        <v>-1E-4</v>
      </c>
      <c r="J41" s="7">
        <f t="shared" si="24"/>
        <v>22795.679986450006</v>
      </c>
      <c r="K41" s="7">
        <f t="shared" si="24"/>
        <v>22795.679986450006</v>
      </c>
      <c r="L41" s="7">
        <f t="shared" si="24"/>
        <v>-2405.4417751599995</v>
      </c>
      <c r="M41" s="7">
        <f t="shared" si="24"/>
        <v>9.4320000000000005E-5</v>
      </c>
      <c r="N41" s="7">
        <f t="shared" si="24"/>
        <v>20390.238305610008</v>
      </c>
      <c r="O41" s="5">
        <v>31</v>
      </c>
    </row>
    <row r="42" spans="1:15" ht="13.15" customHeight="1" x14ac:dyDescent="0.2">
      <c r="A42" s="4">
        <v>32</v>
      </c>
      <c r="B42" s="26" t="s">
        <v>16</v>
      </c>
      <c r="C42" s="6">
        <v>0</v>
      </c>
      <c r="D42" s="6">
        <v>0</v>
      </c>
      <c r="E42" s="6">
        <v>0</v>
      </c>
      <c r="F42" s="6">
        <f t="shared" ref="F42:F46" si="25">SUM(C42:E42)</f>
        <v>0</v>
      </c>
      <c r="G42" s="6">
        <f t="shared" ref="G42:G46" si="26">SUM(F42)</f>
        <v>0</v>
      </c>
      <c r="H42" s="6">
        <v>0</v>
      </c>
      <c r="I42" s="6">
        <v>0</v>
      </c>
      <c r="J42" s="6">
        <f t="shared" ref="J42:J46" si="27">SUM(G42:I42)</f>
        <v>0</v>
      </c>
      <c r="K42" s="6">
        <f t="shared" ref="K42:K46" si="28">SUM(J42)</f>
        <v>0</v>
      </c>
      <c r="L42" s="6">
        <v>0</v>
      </c>
      <c r="M42" s="6">
        <v>0</v>
      </c>
      <c r="N42" s="6">
        <f t="shared" ref="N42:N46" si="29">SUM(K42:M42)</f>
        <v>0</v>
      </c>
      <c r="O42" s="5">
        <v>32</v>
      </c>
    </row>
    <row r="43" spans="1:15" ht="13.15" customHeight="1" x14ac:dyDescent="0.2">
      <c r="A43" s="4">
        <v>33</v>
      </c>
      <c r="B43" s="26" t="s">
        <v>17</v>
      </c>
      <c r="C43" s="7">
        <v>14591.881900910006</v>
      </c>
      <c r="D43" s="7">
        <v>344.88687062999998</v>
      </c>
      <c r="E43" s="7">
        <v>0</v>
      </c>
      <c r="F43" s="6">
        <f t="shared" si="25"/>
        <v>14936.768771540006</v>
      </c>
      <c r="G43" s="6">
        <f t="shared" si="26"/>
        <v>14936.768771540006</v>
      </c>
      <c r="H43" s="7">
        <v>-369.47911091999998</v>
      </c>
      <c r="I43" s="7">
        <v>0</v>
      </c>
      <c r="J43" s="6">
        <f t="shared" si="27"/>
        <v>14567.289660620007</v>
      </c>
      <c r="K43" s="6">
        <f t="shared" si="28"/>
        <v>14567.289660620007</v>
      </c>
      <c r="L43" s="7">
        <v>-541.00309368000001</v>
      </c>
      <c r="M43" s="7">
        <v>2.2260000000000004E-5</v>
      </c>
      <c r="N43" s="6">
        <f t="shared" si="29"/>
        <v>14026.286589200006</v>
      </c>
      <c r="O43" s="5">
        <v>33</v>
      </c>
    </row>
    <row r="44" spans="1:15" ht="13.15" customHeight="1" x14ac:dyDescent="0.2">
      <c r="A44" s="4">
        <v>34</v>
      </c>
      <c r="B44" s="26" t="s">
        <v>18</v>
      </c>
      <c r="C44" s="7">
        <v>10350.046701740001</v>
      </c>
      <c r="D44" s="7">
        <v>-697.16632502999994</v>
      </c>
      <c r="E44" s="7">
        <v>1E-4</v>
      </c>
      <c r="F44" s="6">
        <f t="shared" si="25"/>
        <v>9652.8804767099991</v>
      </c>
      <c r="G44" s="6">
        <f t="shared" si="26"/>
        <v>9652.8804767099991</v>
      </c>
      <c r="H44" s="7">
        <v>-1681.9900508800001</v>
      </c>
      <c r="I44" s="7">
        <v>-1E-4</v>
      </c>
      <c r="J44" s="6">
        <f t="shared" si="27"/>
        <v>7970.8903258299988</v>
      </c>
      <c r="K44" s="6">
        <f t="shared" si="28"/>
        <v>7970.8903258299988</v>
      </c>
      <c r="L44" s="7">
        <v>-1864.4386814799993</v>
      </c>
      <c r="M44" s="7">
        <v>7.2059999999999998E-5</v>
      </c>
      <c r="N44" s="6">
        <f t="shared" si="29"/>
        <v>6106.4517164099998</v>
      </c>
      <c r="O44" s="5">
        <v>34</v>
      </c>
    </row>
    <row r="45" spans="1:15" ht="13.15" customHeight="1" x14ac:dyDescent="0.2">
      <c r="A45" s="4">
        <v>35</v>
      </c>
      <c r="B45" s="26" t="s">
        <v>19</v>
      </c>
      <c r="C45" s="6">
        <v>257.5</v>
      </c>
      <c r="D45" s="6">
        <v>0</v>
      </c>
      <c r="E45" s="6">
        <v>0</v>
      </c>
      <c r="F45" s="6">
        <f t="shared" si="25"/>
        <v>257.5</v>
      </c>
      <c r="G45" s="6">
        <f t="shared" si="26"/>
        <v>257.5</v>
      </c>
      <c r="H45" s="6">
        <v>0</v>
      </c>
      <c r="I45" s="6">
        <v>0</v>
      </c>
      <c r="J45" s="6">
        <f t="shared" si="27"/>
        <v>257.5</v>
      </c>
      <c r="K45" s="6">
        <f t="shared" si="28"/>
        <v>257.5</v>
      </c>
      <c r="L45" s="6">
        <v>0</v>
      </c>
      <c r="M45" s="6">
        <v>0</v>
      </c>
      <c r="N45" s="6">
        <f t="shared" si="29"/>
        <v>257.5</v>
      </c>
      <c r="O45" s="5">
        <v>35</v>
      </c>
    </row>
    <row r="46" spans="1:15" ht="13.15" customHeight="1" x14ac:dyDescent="0.2">
      <c r="A46" s="4">
        <v>36</v>
      </c>
      <c r="B46" s="26" t="s">
        <v>20</v>
      </c>
      <c r="C46" s="6">
        <v>0</v>
      </c>
      <c r="D46" s="6">
        <v>0</v>
      </c>
      <c r="E46" s="6">
        <v>0</v>
      </c>
      <c r="F46" s="6">
        <f t="shared" si="25"/>
        <v>0</v>
      </c>
      <c r="G46" s="6">
        <f t="shared" si="26"/>
        <v>0</v>
      </c>
      <c r="H46" s="6">
        <v>0</v>
      </c>
      <c r="I46" s="6">
        <v>0</v>
      </c>
      <c r="J46" s="6">
        <f t="shared" si="27"/>
        <v>0</v>
      </c>
      <c r="K46" s="6">
        <f t="shared" si="28"/>
        <v>0</v>
      </c>
      <c r="L46" s="6">
        <v>0</v>
      </c>
      <c r="M46" s="6">
        <v>0</v>
      </c>
      <c r="N46" s="6">
        <f t="shared" si="29"/>
        <v>0</v>
      </c>
      <c r="O46" s="5">
        <v>36</v>
      </c>
    </row>
    <row r="47" spans="1:15" ht="14.1" customHeight="1" x14ac:dyDescent="0.2">
      <c r="A47" s="4">
        <v>37</v>
      </c>
      <c r="B47" s="25" t="s">
        <v>27</v>
      </c>
      <c r="C47" s="7">
        <f>SUM(C48:C52)</f>
        <v>13887.870754770003</v>
      </c>
      <c r="D47" s="7">
        <f t="shared" ref="D47:N47" si="30">SUM(D48:D52)</f>
        <v>584.20799486999999</v>
      </c>
      <c r="E47" s="7">
        <f t="shared" si="30"/>
        <v>-2.0000000000000001E-4</v>
      </c>
      <c r="F47" s="7">
        <f t="shared" si="30"/>
        <v>14472.078549640002</v>
      </c>
      <c r="G47" s="7">
        <f t="shared" si="30"/>
        <v>14472.078549640002</v>
      </c>
      <c r="H47" s="7">
        <f t="shared" si="30"/>
        <v>1559.29801088</v>
      </c>
      <c r="I47" s="7">
        <f t="shared" si="30"/>
        <v>-1.5999999999999999E-5</v>
      </c>
      <c r="J47" s="7">
        <f t="shared" si="30"/>
        <v>16031.376544520004</v>
      </c>
      <c r="K47" s="7">
        <f t="shared" si="30"/>
        <v>16031.376544520004</v>
      </c>
      <c r="L47" s="7">
        <f t="shared" si="30"/>
        <v>1103.1467531400015</v>
      </c>
      <c r="M47" s="7">
        <f t="shared" si="30"/>
        <v>5.1870000000000003E-5</v>
      </c>
      <c r="N47" s="7">
        <f t="shared" si="30"/>
        <v>17134.523349530005</v>
      </c>
      <c r="O47" s="5">
        <v>37</v>
      </c>
    </row>
    <row r="48" spans="1:15" ht="13.15" customHeight="1" x14ac:dyDescent="0.2">
      <c r="A48" s="4">
        <v>38</v>
      </c>
      <c r="B48" s="26" t="s">
        <v>16</v>
      </c>
      <c r="C48" s="9">
        <v>198.34479999999999</v>
      </c>
      <c r="D48" s="6">
        <v>47.198800000000006</v>
      </c>
      <c r="E48" s="6">
        <v>0</v>
      </c>
      <c r="F48" s="6">
        <f t="shared" ref="F48:F52" si="31">SUM(C48:E48)</f>
        <v>245.5436</v>
      </c>
      <c r="G48" s="6">
        <f t="shared" ref="G48:G52" si="32">SUM(F48)</f>
        <v>245.5436</v>
      </c>
      <c r="H48" s="6">
        <v>34.799759999999999</v>
      </c>
      <c r="I48" s="6">
        <v>0</v>
      </c>
      <c r="J48" s="6">
        <f t="shared" ref="J48:J52" si="33">SUM(G48:I48)</f>
        <v>280.34336000000002</v>
      </c>
      <c r="K48" s="6">
        <f t="shared" ref="K48:K52" si="34">SUM(J48)</f>
        <v>280.34336000000002</v>
      </c>
      <c r="L48" s="6">
        <v>-61.635804969999995</v>
      </c>
      <c r="M48" s="6">
        <v>0</v>
      </c>
      <c r="N48" s="6">
        <f t="shared" ref="N48:N52" si="35">SUM(K48:M48)</f>
        <v>218.70755503000004</v>
      </c>
      <c r="O48" s="5">
        <v>38</v>
      </c>
    </row>
    <row r="49" spans="1:15" ht="13.15" customHeight="1" x14ac:dyDescent="0.2">
      <c r="A49" s="4">
        <v>39</v>
      </c>
      <c r="B49" s="26" t="s">
        <v>17</v>
      </c>
      <c r="C49" s="7">
        <v>6971.544322640003</v>
      </c>
      <c r="D49" s="6">
        <v>933.41576357999998</v>
      </c>
      <c r="E49" s="6">
        <v>-1E-4</v>
      </c>
      <c r="F49" s="6">
        <f t="shared" si="31"/>
        <v>7904.959986220003</v>
      </c>
      <c r="G49" s="6">
        <f t="shared" si="32"/>
        <v>7904.959986220003</v>
      </c>
      <c r="H49" s="6">
        <v>191.67246648000003</v>
      </c>
      <c r="I49" s="6">
        <v>0</v>
      </c>
      <c r="J49" s="6">
        <f t="shared" si="33"/>
        <v>8096.6324527000033</v>
      </c>
      <c r="K49" s="6">
        <f t="shared" si="34"/>
        <v>8096.6324527000033</v>
      </c>
      <c r="L49" s="6">
        <v>1003.4050605300015</v>
      </c>
      <c r="M49" s="6">
        <v>5.8200000000000005E-5</v>
      </c>
      <c r="N49" s="6">
        <f t="shared" si="35"/>
        <v>9100.0375714300044</v>
      </c>
      <c r="O49" s="5">
        <v>39</v>
      </c>
    </row>
    <row r="50" spans="1:15" ht="13.15" customHeight="1" x14ac:dyDescent="0.2">
      <c r="A50" s="4">
        <v>40</v>
      </c>
      <c r="B50" s="26" t="s">
        <v>18</v>
      </c>
      <c r="C50" s="7">
        <v>4441.8171024099993</v>
      </c>
      <c r="D50" s="6">
        <v>-224.41910084000003</v>
      </c>
      <c r="E50" s="6">
        <v>-1E-4</v>
      </c>
      <c r="F50" s="6">
        <f t="shared" si="31"/>
        <v>4217.3979015699988</v>
      </c>
      <c r="G50" s="6">
        <f t="shared" si="32"/>
        <v>4217.3979015699988</v>
      </c>
      <c r="H50" s="6">
        <v>1127.2489842499999</v>
      </c>
      <c r="I50" s="6">
        <v>0</v>
      </c>
      <c r="J50" s="6">
        <f t="shared" si="33"/>
        <v>5344.6468858199987</v>
      </c>
      <c r="K50" s="6">
        <f t="shared" si="34"/>
        <v>5344.6468858199987</v>
      </c>
      <c r="L50" s="6">
        <v>-749.33343301999992</v>
      </c>
      <c r="M50" s="6">
        <v>-5.8899999999999995E-6</v>
      </c>
      <c r="N50" s="6">
        <f t="shared" si="35"/>
        <v>4595.3134469099996</v>
      </c>
      <c r="O50" s="5">
        <v>40</v>
      </c>
    </row>
    <row r="51" spans="1:15" ht="13.15" customHeight="1" x14ac:dyDescent="0.2">
      <c r="A51" s="4">
        <v>41</v>
      </c>
      <c r="B51" s="26" t="s">
        <v>19</v>
      </c>
      <c r="C51" s="6">
        <v>18.45282972</v>
      </c>
      <c r="D51" s="6">
        <v>37.292232130000002</v>
      </c>
      <c r="E51" s="6">
        <v>0</v>
      </c>
      <c r="F51" s="6">
        <f t="shared" si="31"/>
        <v>55.745061849999999</v>
      </c>
      <c r="G51" s="6">
        <f t="shared" si="32"/>
        <v>55.745061849999999</v>
      </c>
      <c r="H51" s="6">
        <v>3.9012961500000003</v>
      </c>
      <c r="I51" s="6">
        <v>0</v>
      </c>
      <c r="J51" s="6">
        <f t="shared" si="33"/>
        <v>59.646357999999999</v>
      </c>
      <c r="K51" s="6">
        <f t="shared" si="34"/>
        <v>59.646357999999999</v>
      </c>
      <c r="L51" s="6">
        <v>2.7247283599999985</v>
      </c>
      <c r="M51" s="6">
        <v>0</v>
      </c>
      <c r="N51" s="6">
        <f t="shared" si="35"/>
        <v>62.37108636</v>
      </c>
      <c r="O51" s="5">
        <v>41</v>
      </c>
    </row>
    <row r="52" spans="1:15" ht="13.15" customHeight="1" x14ac:dyDescent="0.2">
      <c r="A52" s="4">
        <v>42</v>
      </c>
      <c r="B52" s="26" t="s">
        <v>20</v>
      </c>
      <c r="C52" s="9">
        <v>2257.7117000000007</v>
      </c>
      <c r="D52" s="9">
        <v>-209.27969999999999</v>
      </c>
      <c r="E52" s="9">
        <v>0</v>
      </c>
      <c r="F52" s="6">
        <f t="shared" si="31"/>
        <v>2048.4320000000007</v>
      </c>
      <c r="G52" s="6">
        <f t="shared" si="32"/>
        <v>2048.4320000000007</v>
      </c>
      <c r="H52" s="9">
        <v>201.67550399999996</v>
      </c>
      <c r="I52" s="9">
        <v>-1.5999999999999999E-5</v>
      </c>
      <c r="J52" s="6">
        <f t="shared" si="33"/>
        <v>2250.1074880000006</v>
      </c>
      <c r="K52" s="6">
        <f t="shared" si="34"/>
        <v>2250.1074880000006</v>
      </c>
      <c r="L52" s="9">
        <v>907.9862022399999</v>
      </c>
      <c r="M52" s="9">
        <v>-4.4000000000000002E-7</v>
      </c>
      <c r="N52" s="6">
        <f t="shared" si="35"/>
        <v>3158.0936898000004</v>
      </c>
      <c r="O52" s="5">
        <v>42</v>
      </c>
    </row>
    <row r="53" spans="1:15" ht="14.1" customHeight="1" x14ac:dyDescent="0.2">
      <c r="A53" s="4">
        <v>43</v>
      </c>
      <c r="B53" s="25" t="s">
        <v>28</v>
      </c>
      <c r="C53" s="7">
        <f>SUM(C54:C58)</f>
        <v>1740.3303888700002</v>
      </c>
      <c r="D53" s="7">
        <f t="shared" ref="D53:N53" si="36">SUM(D54:D58)</f>
        <v>272.55823440999995</v>
      </c>
      <c r="E53" s="7">
        <f t="shared" si="36"/>
        <v>-1E-4</v>
      </c>
      <c r="F53" s="7">
        <f t="shared" si="36"/>
        <v>2012.8885232800001</v>
      </c>
      <c r="G53" s="7">
        <f t="shared" si="36"/>
        <v>2012.8885232800001</v>
      </c>
      <c r="H53" s="7">
        <f t="shared" si="36"/>
        <v>188.03614264000001</v>
      </c>
      <c r="I53" s="7">
        <f t="shared" si="36"/>
        <v>1E-4</v>
      </c>
      <c r="J53" s="7">
        <f t="shared" si="36"/>
        <v>2200.92476592</v>
      </c>
      <c r="K53" s="7">
        <f t="shared" si="36"/>
        <v>2200.92476592</v>
      </c>
      <c r="L53" s="7">
        <f t="shared" si="36"/>
        <v>-111.62316799999999</v>
      </c>
      <c r="M53" s="7">
        <f t="shared" si="36"/>
        <v>-1.5172999999999999E-4</v>
      </c>
      <c r="N53" s="7">
        <f t="shared" si="36"/>
        <v>2089.3014461900002</v>
      </c>
      <c r="O53" s="5">
        <v>43</v>
      </c>
    </row>
    <row r="54" spans="1:15" ht="13.15" customHeight="1" x14ac:dyDescent="0.2">
      <c r="A54" s="4">
        <v>44</v>
      </c>
      <c r="B54" s="26" t="s">
        <v>16</v>
      </c>
      <c r="C54" s="7">
        <v>221.09999999999994</v>
      </c>
      <c r="D54" s="6">
        <v>87.199999999999989</v>
      </c>
      <c r="E54" s="6">
        <v>0</v>
      </c>
      <c r="F54" s="6">
        <f t="shared" ref="F54:F58" si="37">SUM(C54:E54)</f>
        <v>308.29999999999995</v>
      </c>
      <c r="G54" s="6">
        <f t="shared" ref="G54:G58" si="38">SUM(F54)</f>
        <v>308.29999999999995</v>
      </c>
      <c r="H54" s="6">
        <v>31.536134999999998</v>
      </c>
      <c r="I54" s="6">
        <v>0</v>
      </c>
      <c r="J54" s="6">
        <f t="shared" ref="J54:J58" si="39">SUM(G54:I54)</f>
        <v>339.83613499999996</v>
      </c>
      <c r="K54" s="6">
        <f t="shared" ref="K54:K58" si="40">SUM(J54)</f>
        <v>339.83613499999996</v>
      </c>
      <c r="L54" s="6">
        <v>-32.350511679999997</v>
      </c>
      <c r="M54" s="6">
        <v>0</v>
      </c>
      <c r="N54" s="6">
        <f t="shared" ref="N54:N58" si="41">SUM(K54:M54)</f>
        <v>307.48562331999995</v>
      </c>
      <c r="O54" s="5">
        <v>44</v>
      </c>
    </row>
    <row r="55" spans="1:15" ht="13.15" customHeight="1" x14ac:dyDescent="0.2">
      <c r="A55" s="4">
        <v>45</v>
      </c>
      <c r="B55" s="26" t="s">
        <v>17</v>
      </c>
      <c r="C55" s="7">
        <v>193.79000441000031</v>
      </c>
      <c r="D55" s="6">
        <v>108.8680828</v>
      </c>
      <c r="E55" s="6">
        <v>0</v>
      </c>
      <c r="F55" s="6">
        <f t="shared" si="37"/>
        <v>302.6580872100003</v>
      </c>
      <c r="G55" s="6">
        <f t="shared" si="38"/>
        <v>302.6580872100003</v>
      </c>
      <c r="H55" s="6">
        <v>150.49619024999998</v>
      </c>
      <c r="I55" s="6">
        <v>0</v>
      </c>
      <c r="J55" s="6">
        <f t="shared" si="39"/>
        <v>453.15427746000029</v>
      </c>
      <c r="K55" s="6">
        <f t="shared" si="40"/>
        <v>453.15427746000029</v>
      </c>
      <c r="L55" s="6">
        <v>-45.942786619999993</v>
      </c>
      <c r="M55" s="6">
        <v>-1.075E-5</v>
      </c>
      <c r="N55" s="6">
        <f t="shared" si="41"/>
        <v>407.21148009000029</v>
      </c>
      <c r="O55" s="5">
        <v>45</v>
      </c>
    </row>
    <row r="56" spans="1:15" ht="13.15" customHeight="1" x14ac:dyDescent="0.2">
      <c r="A56" s="4">
        <v>46</v>
      </c>
      <c r="B56" s="26" t="s">
        <v>18</v>
      </c>
      <c r="C56" s="7">
        <v>56.489767280000002</v>
      </c>
      <c r="D56" s="6">
        <v>0.53871356999999964</v>
      </c>
      <c r="E56" s="6">
        <v>-1E-4</v>
      </c>
      <c r="F56" s="6">
        <f t="shared" si="37"/>
        <v>57.028380849999998</v>
      </c>
      <c r="G56" s="6">
        <f t="shared" si="38"/>
        <v>57.028380849999998</v>
      </c>
      <c r="H56" s="6">
        <v>21.220775009999997</v>
      </c>
      <c r="I56" s="6">
        <v>1E-4</v>
      </c>
      <c r="J56" s="6">
        <f t="shared" si="39"/>
        <v>78.249255860000005</v>
      </c>
      <c r="K56" s="6">
        <f t="shared" si="40"/>
        <v>78.249255860000005</v>
      </c>
      <c r="L56" s="6">
        <v>-13.402313099999997</v>
      </c>
      <c r="M56" s="6">
        <v>-1.4098E-4</v>
      </c>
      <c r="N56" s="6">
        <f t="shared" si="41"/>
        <v>64.846801780000007</v>
      </c>
      <c r="O56" s="5">
        <v>46</v>
      </c>
    </row>
    <row r="57" spans="1:15" ht="13.15" customHeight="1" x14ac:dyDescent="0.2">
      <c r="A57" s="4">
        <v>47</v>
      </c>
      <c r="B57" s="26" t="s">
        <v>19</v>
      </c>
      <c r="C57" s="8">
        <v>90.35061718</v>
      </c>
      <c r="D57" s="8">
        <v>65.951438039999999</v>
      </c>
      <c r="E57" s="8">
        <v>0</v>
      </c>
      <c r="F57" s="6">
        <f t="shared" si="37"/>
        <v>156.30205522</v>
      </c>
      <c r="G57" s="6">
        <f t="shared" si="38"/>
        <v>156.30205522</v>
      </c>
      <c r="H57" s="8">
        <v>-25.216957619999999</v>
      </c>
      <c r="I57" s="8">
        <v>0</v>
      </c>
      <c r="J57" s="6">
        <f t="shared" si="39"/>
        <v>131.08509760000001</v>
      </c>
      <c r="K57" s="6">
        <f t="shared" si="40"/>
        <v>131.08509760000001</v>
      </c>
      <c r="L57" s="8">
        <v>-29.927556599999999</v>
      </c>
      <c r="M57" s="8">
        <v>0</v>
      </c>
      <c r="N57" s="6">
        <f t="shared" si="41"/>
        <v>101.15754100000001</v>
      </c>
      <c r="O57" s="5">
        <v>47</v>
      </c>
    </row>
    <row r="58" spans="1:15" ht="13.15" customHeight="1" x14ac:dyDescent="0.2">
      <c r="A58" s="4">
        <v>48</v>
      </c>
      <c r="B58" s="26" t="s">
        <v>20</v>
      </c>
      <c r="C58" s="9">
        <v>1178.5999999999999</v>
      </c>
      <c r="D58" s="9">
        <v>10</v>
      </c>
      <c r="E58" s="9">
        <v>0</v>
      </c>
      <c r="F58" s="6">
        <f t="shared" si="37"/>
        <v>1188.5999999999999</v>
      </c>
      <c r="G58" s="6">
        <f t="shared" si="38"/>
        <v>1188.5999999999999</v>
      </c>
      <c r="H58" s="9">
        <v>10</v>
      </c>
      <c r="I58" s="9">
        <v>0</v>
      </c>
      <c r="J58" s="6">
        <f t="shared" si="39"/>
        <v>1198.5999999999999</v>
      </c>
      <c r="K58" s="6">
        <f t="shared" si="40"/>
        <v>1198.5999999999999</v>
      </c>
      <c r="L58" s="9">
        <v>10</v>
      </c>
      <c r="M58" s="9">
        <v>0</v>
      </c>
      <c r="N58" s="6">
        <f t="shared" si="41"/>
        <v>1208.5999999999999</v>
      </c>
      <c r="O58" s="5">
        <v>48</v>
      </c>
    </row>
    <row r="59" spans="1:15" ht="14.25" customHeight="1" x14ac:dyDescent="0.2">
      <c r="A59" s="4">
        <v>49</v>
      </c>
      <c r="B59" s="23" t="s">
        <v>25</v>
      </c>
      <c r="C59" s="29">
        <f>SUM(C60:C64)</f>
        <v>3787.9607778800005</v>
      </c>
      <c r="D59" s="29">
        <f t="shared" ref="D59:N59" si="42">SUM(D60:D64)</f>
        <v>-632.34055425000008</v>
      </c>
      <c r="E59" s="29">
        <f t="shared" si="42"/>
        <v>-6.3801000000000005</v>
      </c>
      <c r="F59" s="29">
        <f t="shared" si="42"/>
        <v>3149.2401236300007</v>
      </c>
      <c r="G59" s="29">
        <f t="shared" si="42"/>
        <v>3149.2401236300007</v>
      </c>
      <c r="H59" s="29">
        <f t="shared" si="42"/>
        <v>1227.1364772500001</v>
      </c>
      <c r="I59" s="29">
        <f t="shared" si="42"/>
        <v>-1.8399520000000003</v>
      </c>
      <c r="J59" s="29">
        <f t="shared" si="42"/>
        <v>4374.5366488800009</v>
      </c>
      <c r="K59" s="29">
        <f t="shared" si="42"/>
        <v>4374.5366488800009</v>
      </c>
      <c r="L59" s="29">
        <f t="shared" si="42"/>
        <v>5550.2990898200005</v>
      </c>
      <c r="M59" s="29">
        <f t="shared" si="42"/>
        <v>5.0942482700000005</v>
      </c>
      <c r="N59" s="29">
        <f t="shared" si="42"/>
        <v>9929.9299869700008</v>
      </c>
      <c r="O59" s="5">
        <v>49</v>
      </c>
    </row>
    <row r="60" spans="1:15" ht="13.5" customHeight="1" x14ac:dyDescent="0.2">
      <c r="A60" s="4">
        <v>51</v>
      </c>
      <c r="B60" s="24" t="s">
        <v>16</v>
      </c>
      <c r="C60" s="6">
        <v>0</v>
      </c>
      <c r="D60" s="6">
        <v>0</v>
      </c>
      <c r="E60" s="6">
        <v>0</v>
      </c>
      <c r="F60" s="6">
        <f t="shared" ref="F60:F64" si="43">SUM(C60:E60)</f>
        <v>0</v>
      </c>
      <c r="G60" s="6">
        <f t="shared" ref="G60:G64" si="44">SUM(F60)</f>
        <v>0</v>
      </c>
      <c r="H60" s="6">
        <v>0</v>
      </c>
      <c r="I60" s="6">
        <v>0</v>
      </c>
      <c r="J60" s="6">
        <f t="shared" ref="J60:J64" si="45">SUM(G60:I60)</f>
        <v>0</v>
      </c>
      <c r="K60" s="6">
        <f t="shared" ref="K60:K64" si="46">SUM(J60)</f>
        <v>0</v>
      </c>
      <c r="L60" s="6">
        <v>0</v>
      </c>
      <c r="M60" s="6">
        <v>0</v>
      </c>
      <c r="N60" s="6">
        <f t="shared" ref="N60:N64" si="47">SUM(K60:M60)</f>
        <v>0</v>
      </c>
      <c r="O60" s="5">
        <v>51</v>
      </c>
    </row>
    <row r="61" spans="1:15" ht="13.5" customHeight="1" x14ac:dyDescent="0.2">
      <c r="A61" s="4">
        <v>52</v>
      </c>
      <c r="B61" s="24" t="s">
        <v>17</v>
      </c>
      <c r="C61" s="6">
        <v>0</v>
      </c>
      <c r="D61" s="6">
        <v>0</v>
      </c>
      <c r="E61" s="6">
        <v>0</v>
      </c>
      <c r="F61" s="6">
        <f t="shared" si="43"/>
        <v>0</v>
      </c>
      <c r="G61" s="6">
        <f t="shared" si="44"/>
        <v>0</v>
      </c>
      <c r="H61" s="6">
        <v>0</v>
      </c>
      <c r="I61" s="6">
        <v>0</v>
      </c>
      <c r="J61" s="6">
        <f t="shared" si="45"/>
        <v>0</v>
      </c>
      <c r="K61" s="6">
        <f t="shared" si="46"/>
        <v>0</v>
      </c>
      <c r="L61" s="6">
        <v>0</v>
      </c>
      <c r="M61" s="6">
        <v>0</v>
      </c>
      <c r="N61" s="6">
        <f t="shared" si="47"/>
        <v>0</v>
      </c>
      <c r="O61" s="5">
        <v>52</v>
      </c>
    </row>
    <row r="62" spans="1:15" ht="13.5" customHeight="1" x14ac:dyDescent="0.2">
      <c r="A62" s="4">
        <v>53</v>
      </c>
      <c r="B62" s="24" t="s">
        <v>18</v>
      </c>
      <c r="C62" s="6">
        <v>0</v>
      </c>
      <c r="D62" s="6">
        <v>0</v>
      </c>
      <c r="E62" s="6">
        <v>0</v>
      </c>
      <c r="F62" s="6">
        <f t="shared" si="43"/>
        <v>0</v>
      </c>
      <c r="G62" s="6">
        <f t="shared" si="44"/>
        <v>0</v>
      </c>
      <c r="H62" s="6">
        <v>0</v>
      </c>
      <c r="I62" s="6">
        <v>0</v>
      </c>
      <c r="J62" s="6">
        <f t="shared" si="45"/>
        <v>0</v>
      </c>
      <c r="K62" s="6">
        <f t="shared" si="46"/>
        <v>0</v>
      </c>
      <c r="L62" s="6">
        <v>0</v>
      </c>
      <c r="M62" s="6">
        <v>0</v>
      </c>
      <c r="N62" s="6">
        <f t="shared" si="47"/>
        <v>0</v>
      </c>
      <c r="O62" s="5">
        <v>53</v>
      </c>
    </row>
    <row r="63" spans="1:15" ht="13.5" customHeight="1" x14ac:dyDescent="0.2">
      <c r="A63" s="4">
        <v>54</v>
      </c>
      <c r="B63" s="24" t="s">
        <v>19</v>
      </c>
      <c r="C63" s="6">
        <v>0</v>
      </c>
      <c r="D63" s="6">
        <v>0</v>
      </c>
      <c r="E63" s="6">
        <v>0</v>
      </c>
      <c r="F63" s="6">
        <f t="shared" si="43"/>
        <v>0</v>
      </c>
      <c r="G63" s="6">
        <f t="shared" si="44"/>
        <v>0</v>
      </c>
      <c r="H63" s="6">
        <v>0</v>
      </c>
      <c r="I63" s="6">
        <v>0</v>
      </c>
      <c r="J63" s="6">
        <f t="shared" si="45"/>
        <v>0</v>
      </c>
      <c r="K63" s="6">
        <f t="shared" si="46"/>
        <v>0</v>
      </c>
      <c r="L63" s="6">
        <v>0</v>
      </c>
      <c r="M63" s="6">
        <v>0</v>
      </c>
      <c r="N63" s="6">
        <f t="shared" si="47"/>
        <v>0</v>
      </c>
      <c r="O63" s="5">
        <v>54</v>
      </c>
    </row>
    <row r="64" spans="1:15" ht="13.5" customHeight="1" x14ac:dyDescent="0.2">
      <c r="A64" s="4">
        <v>55</v>
      </c>
      <c r="B64" s="24" t="s">
        <v>20</v>
      </c>
      <c r="C64" s="7">
        <v>3787.9607778800005</v>
      </c>
      <c r="D64" s="7">
        <v>-632.34055425000008</v>
      </c>
      <c r="E64" s="7">
        <v>-6.3801000000000005</v>
      </c>
      <c r="F64" s="6">
        <f t="shared" si="43"/>
        <v>3149.2401236300007</v>
      </c>
      <c r="G64" s="6">
        <f t="shared" si="44"/>
        <v>3149.2401236300007</v>
      </c>
      <c r="H64" s="7">
        <v>1227.1364772500001</v>
      </c>
      <c r="I64" s="7">
        <v>-1.8399520000000003</v>
      </c>
      <c r="J64" s="6">
        <f t="shared" si="45"/>
        <v>4374.5366488800009</v>
      </c>
      <c r="K64" s="6">
        <f t="shared" si="46"/>
        <v>4374.5366488800009</v>
      </c>
      <c r="L64" s="7">
        <v>5550.2990898200005</v>
      </c>
      <c r="M64" s="7">
        <v>5.0942482700000005</v>
      </c>
      <c r="N64" s="6">
        <f t="shared" si="47"/>
        <v>9929.9299869700008</v>
      </c>
      <c r="O64" s="5">
        <v>55</v>
      </c>
    </row>
    <row r="65" spans="1:15" ht="14.1" customHeight="1" x14ac:dyDescent="0.2">
      <c r="A65" s="4">
        <v>56</v>
      </c>
      <c r="B65" s="27" t="s">
        <v>14</v>
      </c>
      <c r="C65" s="28">
        <f>SUM(C66:C70)</f>
        <v>122822.65525399</v>
      </c>
      <c r="D65" s="28">
        <f t="shared" ref="D65:N65" si="48">SUM(D66:D70)</f>
        <v>7840.3908631799995</v>
      </c>
      <c r="E65" s="28">
        <f t="shared" si="48"/>
        <v>-22.903800000000011</v>
      </c>
      <c r="F65" s="28">
        <f t="shared" si="48"/>
        <v>130640.14231717002</v>
      </c>
      <c r="G65" s="28">
        <f t="shared" si="48"/>
        <v>130640.14231717002</v>
      </c>
      <c r="H65" s="28">
        <f t="shared" si="48"/>
        <v>5926.3330378200008</v>
      </c>
      <c r="I65" s="28">
        <f t="shared" si="48"/>
        <v>-44.64533100000002</v>
      </c>
      <c r="J65" s="28">
        <f t="shared" si="48"/>
        <v>136521.83002399001</v>
      </c>
      <c r="K65" s="28">
        <f t="shared" si="48"/>
        <v>136521.83002399001</v>
      </c>
      <c r="L65" s="28">
        <f t="shared" si="48"/>
        <v>4292.9865531800006</v>
      </c>
      <c r="M65" s="28">
        <f t="shared" si="48"/>
        <v>-1.0005161000000076</v>
      </c>
      <c r="N65" s="28">
        <f t="shared" si="48"/>
        <v>140813.81606107001</v>
      </c>
      <c r="O65" s="5">
        <v>56</v>
      </c>
    </row>
    <row r="66" spans="1:15" x14ac:dyDescent="0.2">
      <c r="A66" s="4">
        <v>57</v>
      </c>
      <c r="B66" s="22" t="s">
        <v>16</v>
      </c>
      <c r="C66" s="7">
        <f>SUM(C72+C78+C84)</f>
        <v>8927.3483999999989</v>
      </c>
      <c r="D66" s="7">
        <f t="shared" ref="D66:N70" si="49">SUM(D72+D78+D84)</f>
        <v>358.74722321000002</v>
      </c>
      <c r="E66" s="7">
        <f t="shared" si="49"/>
        <v>0.1</v>
      </c>
      <c r="F66" s="7">
        <f t="shared" si="49"/>
        <v>9286.1956232099983</v>
      </c>
      <c r="G66" s="7">
        <f t="shared" si="49"/>
        <v>9286.1956232099983</v>
      </c>
      <c r="H66" s="7">
        <f t="shared" si="49"/>
        <v>476.96461100000005</v>
      </c>
      <c r="I66" s="7">
        <f t="shared" si="49"/>
        <v>-0.1</v>
      </c>
      <c r="J66" s="7">
        <f t="shared" si="49"/>
        <v>9763.0602342099992</v>
      </c>
      <c r="K66" s="7">
        <f t="shared" si="49"/>
        <v>9763.0602342099992</v>
      </c>
      <c r="L66" s="7">
        <f t="shared" si="49"/>
        <v>74.685320800000028</v>
      </c>
      <c r="M66" s="7">
        <f t="shared" si="49"/>
        <v>0.1</v>
      </c>
      <c r="N66" s="7">
        <f t="shared" si="49"/>
        <v>9837.8455550099989</v>
      </c>
      <c r="O66" s="5">
        <v>57</v>
      </c>
    </row>
    <row r="67" spans="1:15" x14ac:dyDescent="0.2">
      <c r="A67" s="4">
        <v>58</v>
      </c>
      <c r="B67" s="22" t="s">
        <v>17</v>
      </c>
      <c r="C67" s="7">
        <f>SUM(C73+C79+C85)</f>
        <v>39314.287841570003</v>
      </c>
      <c r="D67" s="7">
        <f t="shared" si="49"/>
        <v>2692.3107992399996</v>
      </c>
      <c r="E67" s="7">
        <f t="shared" si="49"/>
        <v>1E-4</v>
      </c>
      <c r="F67" s="7">
        <f t="shared" si="49"/>
        <v>42006.598740810005</v>
      </c>
      <c r="G67" s="7">
        <f t="shared" si="49"/>
        <v>42006.598740810005</v>
      </c>
      <c r="H67" s="7">
        <f t="shared" si="49"/>
        <v>-1034.2131151399997</v>
      </c>
      <c r="I67" s="7">
        <f t="shared" si="49"/>
        <v>-1E-4</v>
      </c>
      <c r="J67" s="7">
        <f t="shared" si="49"/>
        <v>40972.385525670004</v>
      </c>
      <c r="K67" s="7">
        <f t="shared" si="49"/>
        <v>40972.385525670004</v>
      </c>
      <c r="L67" s="7">
        <f t="shared" si="49"/>
        <v>-719.60198676000016</v>
      </c>
      <c r="M67" s="7">
        <f t="shared" si="49"/>
        <v>-7.8900000000000075E-6</v>
      </c>
      <c r="N67" s="7">
        <f t="shared" si="49"/>
        <v>40252.783531020003</v>
      </c>
      <c r="O67" s="5">
        <v>58</v>
      </c>
    </row>
    <row r="68" spans="1:15" x14ac:dyDescent="0.2">
      <c r="A68" s="4">
        <v>59</v>
      </c>
      <c r="B68" s="22" t="s">
        <v>18</v>
      </c>
      <c r="C68" s="7">
        <f>SUM(C74+C80+C86)</f>
        <v>18301.305326040005</v>
      </c>
      <c r="D68" s="7">
        <f t="shared" si="49"/>
        <v>-1367.3560832399996</v>
      </c>
      <c r="E68" s="7">
        <f t="shared" si="49"/>
        <v>-2.0000000000000001E-4</v>
      </c>
      <c r="F68" s="7">
        <f t="shared" si="49"/>
        <v>16933.949042800006</v>
      </c>
      <c r="G68" s="7">
        <f t="shared" si="49"/>
        <v>16933.949042800006</v>
      </c>
      <c r="H68" s="7">
        <f t="shared" si="49"/>
        <v>5.1229289999810135E-2</v>
      </c>
      <c r="I68" s="7">
        <f t="shared" si="49"/>
        <v>1E-4</v>
      </c>
      <c r="J68" s="7">
        <f t="shared" si="49"/>
        <v>16934.000372090006</v>
      </c>
      <c r="K68" s="7">
        <f t="shared" si="49"/>
        <v>16934.000372090006</v>
      </c>
      <c r="L68" s="7">
        <f t="shared" si="49"/>
        <v>-2285.9580404999997</v>
      </c>
      <c r="M68" s="7">
        <f t="shared" si="49"/>
        <v>2.2226E-4</v>
      </c>
      <c r="N68" s="7">
        <f t="shared" si="49"/>
        <v>14648.042553850006</v>
      </c>
      <c r="O68" s="5">
        <v>59</v>
      </c>
    </row>
    <row r="69" spans="1:15" x14ac:dyDescent="0.2">
      <c r="A69" s="4">
        <v>60</v>
      </c>
      <c r="B69" s="22" t="s">
        <v>19</v>
      </c>
      <c r="C69" s="7">
        <f>SUM(C75+C81+C87)</f>
        <v>16712.276303309998</v>
      </c>
      <c r="D69" s="7">
        <f t="shared" si="49"/>
        <v>2187.24661384</v>
      </c>
      <c r="E69" s="7">
        <f t="shared" si="49"/>
        <v>-22.736700000000013</v>
      </c>
      <c r="F69" s="7">
        <f t="shared" si="49"/>
        <v>18876.786217149998</v>
      </c>
      <c r="G69" s="7">
        <f t="shared" si="49"/>
        <v>18876.786217149998</v>
      </c>
      <c r="H69" s="7">
        <f t="shared" si="49"/>
        <v>3609.53189802</v>
      </c>
      <c r="I69" s="7">
        <f t="shared" si="49"/>
        <v>-44.398031000000017</v>
      </c>
      <c r="J69" s="7">
        <f t="shared" si="49"/>
        <v>22441.92008417</v>
      </c>
      <c r="K69" s="7">
        <f t="shared" si="49"/>
        <v>22441.92008417</v>
      </c>
      <c r="L69" s="7">
        <f t="shared" si="49"/>
        <v>7024.7770489599998</v>
      </c>
      <c r="M69" s="7">
        <f t="shared" si="49"/>
        <v>-1.5831304700000075</v>
      </c>
      <c r="N69" s="7">
        <f t="shared" si="49"/>
        <v>29465.114002660004</v>
      </c>
      <c r="O69" s="5">
        <v>60</v>
      </c>
    </row>
    <row r="70" spans="1:15" x14ac:dyDescent="0.2">
      <c r="A70" s="4">
        <v>61</v>
      </c>
      <c r="B70" s="22" t="s">
        <v>20</v>
      </c>
      <c r="C70" s="7">
        <f>SUM(C76+C82+C88)</f>
        <v>39567.437383069999</v>
      </c>
      <c r="D70" s="7">
        <f t="shared" si="49"/>
        <v>3969.4423101299999</v>
      </c>
      <c r="E70" s="7">
        <f t="shared" si="49"/>
        <v>-0.26699999999999996</v>
      </c>
      <c r="F70" s="7">
        <f t="shared" si="49"/>
        <v>43536.612693199997</v>
      </c>
      <c r="G70" s="7">
        <f t="shared" si="49"/>
        <v>43536.612693199997</v>
      </c>
      <c r="H70" s="7">
        <f t="shared" si="49"/>
        <v>2873.9984146500001</v>
      </c>
      <c r="I70" s="7">
        <f t="shared" si="49"/>
        <v>-0.14729999999999999</v>
      </c>
      <c r="J70" s="7">
        <f t="shared" si="49"/>
        <v>46410.463807849999</v>
      </c>
      <c r="K70" s="7">
        <f t="shared" si="49"/>
        <v>46410.463807849999</v>
      </c>
      <c r="L70" s="7">
        <f t="shared" si="49"/>
        <v>199.0842106800001</v>
      </c>
      <c r="M70" s="7">
        <f t="shared" si="49"/>
        <v>0.4824</v>
      </c>
      <c r="N70" s="7">
        <f t="shared" si="49"/>
        <v>46610.030418530005</v>
      </c>
      <c r="O70" s="5">
        <v>61</v>
      </c>
    </row>
    <row r="71" spans="1:15" x14ac:dyDescent="0.2">
      <c r="A71" s="4">
        <v>62</v>
      </c>
      <c r="B71" s="23" t="s">
        <v>29</v>
      </c>
      <c r="C71" s="29">
        <f>SUM(C72:C76)</f>
        <v>48291.661922839994</v>
      </c>
      <c r="D71" s="29">
        <f t="shared" ref="D71:N71" si="50">SUM(D72:D76)</f>
        <v>5019.4039037299999</v>
      </c>
      <c r="E71" s="29">
        <f t="shared" si="50"/>
        <v>0.1</v>
      </c>
      <c r="F71" s="29">
        <f t="shared" si="50"/>
        <v>53311.165826569995</v>
      </c>
      <c r="G71" s="29">
        <f t="shared" si="50"/>
        <v>53311.165826569995</v>
      </c>
      <c r="H71" s="29">
        <f t="shared" si="50"/>
        <v>4062.9484654800003</v>
      </c>
      <c r="I71" s="29">
        <f t="shared" si="50"/>
        <v>-0.1</v>
      </c>
      <c r="J71" s="29">
        <f t="shared" si="50"/>
        <v>57374.01429205</v>
      </c>
      <c r="K71" s="29">
        <f t="shared" si="50"/>
        <v>57374.01429205</v>
      </c>
      <c r="L71" s="29">
        <f t="shared" si="50"/>
        <v>606.6993932900001</v>
      </c>
      <c r="M71" s="29">
        <f t="shared" si="50"/>
        <v>0.1</v>
      </c>
      <c r="N71" s="29">
        <f t="shared" si="50"/>
        <v>57980.813685340006</v>
      </c>
      <c r="O71" s="5">
        <v>62</v>
      </c>
    </row>
    <row r="72" spans="1:15" x14ac:dyDescent="0.2">
      <c r="A72" s="4">
        <v>63</v>
      </c>
      <c r="B72" s="24" t="s">
        <v>16</v>
      </c>
      <c r="C72" s="7">
        <v>6543.6035999999986</v>
      </c>
      <c r="D72" s="7">
        <v>587.52632320999999</v>
      </c>
      <c r="E72" s="7">
        <v>0.1</v>
      </c>
      <c r="F72" s="6">
        <f t="shared" ref="F72:F76" si="51">SUM(C72:E72)</f>
        <v>7131.2299232099986</v>
      </c>
      <c r="G72" s="6">
        <f t="shared" ref="G72:G76" si="52">SUM(F72)</f>
        <v>7131.2299232099986</v>
      </c>
      <c r="H72" s="7">
        <v>529.23606800000005</v>
      </c>
      <c r="I72" s="7">
        <v>-0.1</v>
      </c>
      <c r="J72" s="6">
        <f t="shared" ref="J72:J76" si="53">SUM(G72:I72)</f>
        <v>7660.3659912099984</v>
      </c>
      <c r="K72" s="6">
        <f t="shared" ref="K72:K76" si="54">SUM(J72)</f>
        <v>7660.3659912099984</v>
      </c>
      <c r="L72" s="7">
        <v>-31.429037359999999</v>
      </c>
      <c r="M72" s="7">
        <v>0.1</v>
      </c>
      <c r="N72" s="6">
        <f t="shared" ref="N72:N76" si="55">SUM(K72:M72)</f>
        <v>7629.036953849999</v>
      </c>
      <c r="O72" s="5">
        <v>63</v>
      </c>
    </row>
    <row r="73" spans="1:15" x14ac:dyDescent="0.2">
      <c r="A73" s="4">
        <v>64</v>
      </c>
      <c r="B73" s="24" t="s">
        <v>17</v>
      </c>
      <c r="C73" s="7">
        <v>6769.6616481300025</v>
      </c>
      <c r="D73" s="6">
        <v>234.50969144999999</v>
      </c>
      <c r="E73" s="6">
        <v>0</v>
      </c>
      <c r="F73" s="6">
        <f t="shared" si="51"/>
        <v>7004.1713395800025</v>
      </c>
      <c r="G73" s="6">
        <f t="shared" si="52"/>
        <v>7004.1713395800025</v>
      </c>
      <c r="H73" s="6">
        <v>297.64937467999999</v>
      </c>
      <c r="I73" s="6">
        <v>0</v>
      </c>
      <c r="J73" s="6">
        <f t="shared" si="53"/>
        <v>7301.8207142600022</v>
      </c>
      <c r="K73" s="6">
        <f t="shared" si="54"/>
        <v>7301.8207142600022</v>
      </c>
      <c r="L73" s="6">
        <v>200.68758807000003</v>
      </c>
      <c r="M73" s="6">
        <v>0</v>
      </c>
      <c r="N73" s="6">
        <f t="shared" si="55"/>
        <v>7502.5083023300022</v>
      </c>
      <c r="O73" s="5">
        <v>64</v>
      </c>
    </row>
    <row r="74" spans="1:15" x14ac:dyDescent="0.2">
      <c r="A74" s="4">
        <v>65</v>
      </c>
      <c r="B74" s="24" t="s">
        <v>18</v>
      </c>
      <c r="C74" s="7">
        <v>2666.5769116399997</v>
      </c>
      <c r="D74" s="6">
        <v>240.06908694000001</v>
      </c>
      <c r="E74" s="6">
        <v>0</v>
      </c>
      <c r="F74" s="6">
        <f t="shared" si="51"/>
        <v>2906.6459985799997</v>
      </c>
      <c r="G74" s="6">
        <f t="shared" si="52"/>
        <v>2906.6459985799997</v>
      </c>
      <c r="H74" s="6">
        <v>306.65746715</v>
      </c>
      <c r="I74" s="6">
        <v>0</v>
      </c>
      <c r="J74" s="6">
        <f t="shared" si="53"/>
        <v>3213.3034657299995</v>
      </c>
      <c r="K74" s="6">
        <f t="shared" si="54"/>
        <v>3213.3034657299995</v>
      </c>
      <c r="L74" s="6">
        <v>122.15461492999998</v>
      </c>
      <c r="M74" s="6">
        <v>0</v>
      </c>
      <c r="N74" s="6">
        <f t="shared" si="55"/>
        <v>3335.4580806599997</v>
      </c>
      <c r="O74" s="5">
        <v>65</v>
      </c>
    </row>
    <row r="75" spans="1:15" x14ac:dyDescent="0.2">
      <c r="A75" s="4">
        <v>66</v>
      </c>
      <c r="B75" s="24" t="s">
        <v>19</v>
      </c>
      <c r="C75" s="6">
        <v>0</v>
      </c>
      <c r="D75" s="6">
        <v>0</v>
      </c>
      <c r="E75" s="6">
        <v>0</v>
      </c>
      <c r="F75" s="6">
        <f t="shared" si="51"/>
        <v>0</v>
      </c>
      <c r="G75" s="6">
        <f t="shared" si="52"/>
        <v>0</v>
      </c>
      <c r="H75" s="6">
        <v>0</v>
      </c>
      <c r="I75" s="6">
        <v>0</v>
      </c>
      <c r="J75" s="6">
        <f t="shared" si="53"/>
        <v>0</v>
      </c>
      <c r="K75" s="6">
        <f t="shared" si="54"/>
        <v>0</v>
      </c>
      <c r="L75" s="6">
        <v>0</v>
      </c>
      <c r="M75" s="6">
        <v>0</v>
      </c>
      <c r="N75" s="6">
        <f t="shared" si="55"/>
        <v>0</v>
      </c>
      <c r="O75" s="5">
        <v>66</v>
      </c>
    </row>
    <row r="76" spans="1:15" x14ac:dyDescent="0.2">
      <c r="A76" s="4">
        <v>67</v>
      </c>
      <c r="B76" s="24" t="s">
        <v>20</v>
      </c>
      <c r="C76" s="7">
        <v>32311.819763069998</v>
      </c>
      <c r="D76" s="7">
        <v>3957.2988021299998</v>
      </c>
      <c r="E76" s="7">
        <v>0</v>
      </c>
      <c r="F76" s="6">
        <f t="shared" si="51"/>
        <v>36269.118565199999</v>
      </c>
      <c r="G76" s="6">
        <f t="shared" si="52"/>
        <v>36269.118565199999</v>
      </c>
      <c r="H76" s="7">
        <v>2929.4055556500002</v>
      </c>
      <c r="I76" s="7">
        <v>0</v>
      </c>
      <c r="J76" s="6">
        <f t="shared" si="53"/>
        <v>39198.524120850001</v>
      </c>
      <c r="K76" s="6">
        <f t="shared" si="54"/>
        <v>39198.524120850001</v>
      </c>
      <c r="L76" s="7">
        <v>315.28622765000011</v>
      </c>
      <c r="M76" s="7">
        <v>0</v>
      </c>
      <c r="N76" s="6">
        <f t="shared" si="55"/>
        <v>39513.810348500003</v>
      </c>
      <c r="O76" s="5">
        <v>67</v>
      </c>
    </row>
    <row r="77" spans="1:15" x14ac:dyDescent="0.2">
      <c r="A77" s="4">
        <v>68</v>
      </c>
      <c r="B77" s="23" t="s">
        <v>23</v>
      </c>
      <c r="C77" s="29">
        <f>SUM(C78:C82)</f>
        <v>17464.477213710001</v>
      </c>
      <c r="D77" s="29">
        <f t="shared" ref="D77:N77" si="56">SUM(D78:D82)</f>
        <v>1575.4048389699999</v>
      </c>
      <c r="E77" s="29">
        <f t="shared" si="56"/>
        <v>-20.247900000000016</v>
      </c>
      <c r="F77" s="29">
        <f t="shared" si="56"/>
        <v>19019.634152680002</v>
      </c>
      <c r="G77" s="29">
        <f t="shared" si="56"/>
        <v>19019.634152680002</v>
      </c>
      <c r="H77" s="29">
        <f t="shared" si="56"/>
        <v>2433.9542618800001</v>
      </c>
      <c r="I77" s="29">
        <f t="shared" si="56"/>
        <v>-44.680587000000017</v>
      </c>
      <c r="J77" s="29">
        <f t="shared" si="56"/>
        <v>21408.907827560004</v>
      </c>
      <c r="K77" s="29">
        <f t="shared" si="56"/>
        <v>21408.907827560004</v>
      </c>
      <c r="L77" s="29">
        <f t="shared" si="56"/>
        <v>3496.0829877599995</v>
      </c>
      <c r="M77" s="29">
        <f t="shared" si="56"/>
        <v>5.7065139699999996</v>
      </c>
      <c r="N77" s="29">
        <f t="shared" si="56"/>
        <v>24910.697329290007</v>
      </c>
      <c r="O77" s="5">
        <v>68</v>
      </c>
    </row>
    <row r="78" spans="1:15" x14ac:dyDescent="0.2">
      <c r="A78" s="4">
        <v>69</v>
      </c>
      <c r="B78" s="24" t="s">
        <v>16</v>
      </c>
      <c r="C78" s="6">
        <v>0</v>
      </c>
      <c r="D78" s="6">
        <v>0</v>
      </c>
      <c r="E78" s="6">
        <v>0</v>
      </c>
      <c r="F78" s="6">
        <f t="shared" ref="F78:F82" si="57">SUM(C78:E78)</f>
        <v>0</v>
      </c>
      <c r="G78" s="6">
        <f t="shared" ref="G78:G82" si="58">SUM(F78)</f>
        <v>0</v>
      </c>
      <c r="H78" s="6">
        <v>0</v>
      </c>
      <c r="I78" s="6">
        <v>0</v>
      </c>
      <c r="J78" s="6">
        <f t="shared" ref="J78:J82" si="59">SUM(G78:I78)</f>
        <v>0</v>
      </c>
      <c r="K78" s="6">
        <f t="shared" ref="K78:K82" si="60">SUM(J78)</f>
        <v>0</v>
      </c>
      <c r="L78" s="6">
        <v>0</v>
      </c>
      <c r="M78" s="6">
        <v>0</v>
      </c>
      <c r="N78" s="6">
        <f t="shared" ref="N78:N82" si="61">SUM(K78:M78)</f>
        <v>0</v>
      </c>
      <c r="O78" s="5">
        <v>69</v>
      </c>
    </row>
    <row r="79" spans="1:15" x14ac:dyDescent="0.2">
      <c r="A79" s="4">
        <v>70</v>
      </c>
      <c r="B79" s="24" t="s">
        <v>17</v>
      </c>
      <c r="C79" s="6">
        <v>3410.2124488099998</v>
      </c>
      <c r="D79" s="6">
        <v>342.40478266000002</v>
      </c>
      <c r="E79" s="6">
        <v>0</v>
      </c>
      <c r="F79" s="6">
        <f t="shared" si="57"/>
        <v>3752.6172314699998</v>
      </c>
      <c r="G79" s="6">
        <f t="shared" si="58"/>
        <v>3752.6172314699998</v>
      </c>
      <c r="H79" s="6">
        <v>307.58123293000006</v>
      </c>
      <c r="I79" s="6">
        <v>1E-4</v>
      </c>
      <c r="J79" s="6">
        <f t="shared" si="59"/>
        <v>4060.1985644000001</v>
      </c>
      <c r="K79" s="6">
        <f t="shared" si="60"/>
        <v>4060.1985644000001</v>
      </c>
      <c r="L79" s="6">
        <v>219.80795324000002</v>
      </c>
      <c r="M79" s="6">
        <v>-1.7530000000000001E-4</v>
      </c>
      <c r="N79" s="6">
        <f t="shared" si="61"/>
        <v>4280.0063423400006</v>
      </c>
      <c r="O79" s="5">
        <v>70</v>
      </c>
    </row>
    <row r="80" spans="1:15" x14ac:dyDescent="0.2">
      <c r="A80" s="4">
        <v>71</v>
      </c>
      <c r="B80" s="24" t="s">
        <v>18</v>
      </c>
      <c r="C80" s="6">
        <v>3609.6645962700013</v>
      </c>
      <c r="D80" s="6">
        <v>-534.51004844999989</v>
      </c>
      <c r="E80" s="6">
        <v>0</v>
      </c>
      <c r="F80" s="6">
        <f t="shared" si="57"/>
        <v>3075.1545478200014</v>
      </c>
      <c r="G80" s="6">
        <f t="shared" si="58"/>
        <v>3075.1545478200014</v>
      </c>
      <c r="H80" s="6">
        <v>-1155.5090486600002</v>
      </c>
      <c r="I80" s="6">
        <v>-1E-4</v>
      </c>
      <c r="J80" s="6">
        <f t="shared" si="59"/>
        <v>1919.6453991600013</v>
      </c>
      <c r="K80" s="6">
        <f t="shared" si="60"/>
        <v>1919.6453991600013</v>
      </c>
      <c r="L80" s="6">
        <v>-1294.9610699699999</v>
      </c>
      <c r="M80" s="6">
        <v>2.3012999999999999E-4</v>
      </c>
      <c r="N80" s="6">
        <f t="shared" si="61"/>
        <v>624.68455932000131</v>
      </c>
      <c r="O80" s="5">
        <v>71</v>
      </c>
    </row>
    <row r="81" spans="1:15" x14ac:dyDescent="0.2">
      <c r="A81" s="4">
        <v>72</v>
      </c>
      <c r="B81" s="24" t="s">
        <v>19</v>
      </c>
      <c r="C81" s="7">
        <v>10441.444168630002</v>
      </c>
      <c r="D81" s="7">
        <v>1748.0961047599999</v>
      </c>
      <c r="E81" s="7">
        <v>-20.247900000000016</v>
      </c>
      <c r="F81" s="6">
        <f t="shared" si="57"/>
        <v>12169.292373390001</v>
      </c>
      <c r="G81" s="6">
        <f t="shared" si="58"/>
        <v>12169.292373390001</v>
      </c>
      <c r="H81" s="7">
        <v>3301.8930776100001</v>
      </c>
      <c r="I81" s="7">
        <v>-44.647587000000016</v>
      </c>
      <c r="J81" s="6">
        <f t="shared" si="59"/>
        <v>15426.537864000002</v>
      </c>
      <c r="K81" s="6">
        <f t="shared" si="60"/>
        <v>15426.537864000002</v>
      </c>
      <c r="L81" s="7">
        <v>4569.4643044899994</v>
      </c>
      <c r="M81" s="7">
        <v>5.7064591399999998</v>
      </c>
      <c r="N81" s="6">
        <f t="shared" si="61"/>
        <v>20001.708627630003</v>
      </c>
      <c r="O81" s="5">
        <v>72</v>
      </c>
    </row>
    <row r="82" spans="1:15" x14ac:dyDescent="0.2">
      <c r="A82" s="4">
        <v>73</v>
      </c>
      <c r="B82" s="24" t="s">
        <v>20</v>
      </c>
      <c r="C82" s="7">
        <v>3.1559999999999988</v>
      </c>
      <c r="D82" s="7">
        <v>19.414000000000001</v>
      </c>
      <c r="E82" s="7">
        <v>0</v>
      </c>
      <c r="F82" s="6">
        <f t="shared" si="57"/>
        <v>22.57</v>
      </c>
      <c r="G82" s="6">
        <f t="shared" si="58"/>
        <v>22.57</v>
      </c>
      <c r="H82" s="7">
        <v>-20.010999999999999</v>
      </c>
      <c r="I82" s="7">
        <v>-3.3000000000000002E-2</v>
      </c>
      <c r="J82" s="6">
        <f t="shared" si="59"/>
        <v>2.5260000000000011</v>
      </c>
      <c r="K82" s="6">
        <f t="shared" si="60"/>
        <v>2.5260000000000011</v>
      </c>
      <c r="L82" s="7">
        <v>1.7717999999999996</v>
      </c>
      <c r="M82" s="7">
        <v>0</v>
      </c>
      <c r="N82" s="6">
        <f t="shared" si="61"/>
        <v>4.2978000000000005</v>
      </c>
      <c r="O82" s="5">
        <v>73</v>
      </c>
    </row>
    <row r="83" spans="1:15" x14ac:dyDescent="0.2">
      <c r="A83" s="4">
        <v>74</v>
      </c>
      <c r="B83" s="23" t="s">
        <v>24</v>
      </c>
      <c r="C83" s="29">
        <f>SUM(C84:C88)</f>
        <v>57066.516117440005</v>
      </c>
      <c r="D83" s="29">
        <f t="shared" ref="D83:N83" si="62">SUM(D84:D88)</f>
        <v>1245.58212048</v>
      </c>
      <c r="E83" s="29">
        <f t="shared" si="62"/>
        <v>-2.7558999999999996</v>
      </c>
      <c r="F83" s="29">
        <f t="shared" si="62"/>
        <v>58309.342337920003</v>
      </c>
      <c r="G83" s="29">
        <f t="shared" si="62"/>
        <v>58309.342337920003</v>
      </c>
      <c r="H83" s="29">
        <f t="shared" si="62"/>
        <v>-570.5696895399999</v>
      </c>
      <c r="I83" s="29">
        <f t="shared" si="62"/>
        <v>0.13525600000000035</v>
      </c>
      <c r="J83" s="29">
        <f t="shared" si="62"/>
        <v>57738.907904380008</v>
      </c>
      <c r="K83" s="29">
        <f t="shared" si="62"/>
        <v>57738.907904380008</v>
      </c>
      <c r="L83" s="29">
        <f t="shared" si="62"/>
        <v>190.2041721300001</v>
      </c>
      <c r="M83" s="29">
        <f t="shared" si="62"/>
        <v>-6.8070300700000068</v>
      </c>
      <c r="N83" s="29">
        <f t="shared" si="62"/>
        <v>57922.305046440008</v>
      </c>
      <c r="O83" s="5">
        <v>74</v>
      </c>
    </row>
    <row r="84" spans="1:15" x14ac:dyDescent="0.2">
      <c r="A84" s="4">
        <v>75</v>
      </c>
      <c r="B84" s="24" t="s">
        <v>16</v>
      </c>
      <c r="C84" s="7">
        <f>SUM(C90+C96+C102+C108)</f>
        <v>2383.7448000000004</v>
      </c>
      <c r="D84" s="7">
        <f t="shared" ref="D84:N88" si="63">SUM(D90+D96+D102+D108)</f>
        <v>-228.77909999999997</v>
      </c>
      <c r="E84" s="7">
        <f t="shared" si="63"/>
        <v>0</v>
      </c>
      <c r="F84" s="7">
        <f t="shared" si="63"/>
        <v>2154.9657000000007</v>
      </c>
      <c r="G84" s="7">
        <f t="shared" si="63"/>
        <v>2154.9657000000007</v>
      </c>
      <c r="H84" s="7">
        <f t="shared" si="63"/>
        <v>-52.271457000000012</v>
      </c>
      <c r="I84" s="7">
        <f t="shared" si="63"/>
        <v>0</v>
      </c>
      <c r="J84" s="7">
        <f t="shared" si="63"/>
        <v>2102.6942430000004</v>
      </c>
      <c r="K84" s="7">
        <f t="shared" si="63"/>
        <v>2102.6942430000004</v>
      </c>
      <c r="L84" s="7">
        <f t="shared" si="63"/>
        <v>106.11435816000002</v>
      </c>
      <c r="M84" s="7">
        <f t="shared" si="63"/>
        <v>0</v>
      </c>
      <c r="N84" s="7">
        <f t="shared" si="63"/>
        <v>2208.8086011600003</v>
      </c>
      <c r="O84" s="5">
        <v>75</v>
      </c>
    </row>
    <row r="85" spans="1:15" x14ac:dyDescent="0.2">
      <c r="A85" s="4">
        <v>76</v>
      </c>
      <c r="B85" s="24" t="s">
        <v>17</v>
      </c>
      <c r="C85" s="7">
        <f>SUM(C91+C97+C103+C109)</f>
        <v>29134.413744630001</v>
      </c>
      <c r="D85" s="7">
        <f t="shared" si="63"/>
        <v>2115.3963251299997</v>
      </c>
      <c r="E85" s="7">
        <f t="shared" si="63"/>
        <v>1E-4</v>
      </c>
      <c r="F85" s="7">
        <f t="shared" si="63"/>
        <v>31249.81016976</v>
      </c>
      <c r="G85" s="7">
        <f t="shared" si="63"/>
        <v>31249.81016976</v>
      </c>
      <c r="H85" s="7">
        <f t="shared" si="63"/>
        <v>-1639.4437227499998</v>
      </c>
      <c r="I85" s="7">
        <f t="shared" si="63"/>
        <v>-2.0000000000000001E-4</v>
      </c>
      <c r="J85" s="7">
        <f t="shared" si="63"/>
        <v>29610.366247010006</v>
      </c>
      <c r="K85" s="7">
        <f t="shared" si="63"/>
        <v>29610.366247010006</v>
      </c>
      <c r="L85" s="7">
        <f t="shared" si="63"/>
        <v>-1140.0975280700002</v>
      </c>
      <c r="M85" s="7">
        <f t="shared" si="63"/>
        <v>1.6741E-4</v>
      </c>
      <c r="N85" s="7">
        <f t="shared" si="63"/>
        <v>28470.268886350001</v>
      </c>
      <c r="O85" s="5">
        <v>76</v>
      </c>
    </row>
    <row r="86" spans="1:15" x14ac:dyDescent="0.2">
      <c r="A86" s="4">
        <v>77</v>
      </c>
      <c r="B86" s="24" t="s">
        <v>18</v>
      </c>
      <c r="C86" s="7">
        <f t="shared" ref="C86:N88" si="64">SUM(C92+C98+C104+C110)</f>
        <v>12025.063818130004</v>
      </c>
      <c r="D86" s="7">
        <f t="shared" si="64"/>
        <v>-1072.9151217299998</v>
      </c>
      <c r="E86" s="7">
        <f t="shared" si="63"/>
        <v>-2.0000000000000001E-4</v>
      </c>
      <c r="F86" s="7">
        <f t="shared" si="64"/>
        <v>10952.148496400005</v>
      </c>
      <c r="G86" s="7">
        <f t="shared" si="64"/>
        <v>10952.148496400005</v>
      </c>
      <c r="H86" s="7">
        <f t="shared" si="63"/>
        <v>848.9028108</v>
      </c>
      <c r="I86" s="7">
        <f t="shared" si="63"/>
        <v>2.0000000000000001E-4</v>
      </c>
      <c r="J86" s="7">
        <f t="shared" si="63"/>
        <v>11801.051507200007</v>
      </c>
      <c r="K86" s="7">
        <f t="shared" si="63"/>
        <v>11801.051507200007</v>
      </c>
      <c r="L86" s="7">
        <f t="shared" si="63"/>
        <v>-1113.15158546</v>
      </c>
      <c r="M86" s="7">
        <f t="shared" si="63"/>
        <v>-7.8700000000000043E-6</v>
      </c>
      <c r="N86" s="7">
        <f t="shared" si="64"/>
        <v>10687.899913870006</v>
      </c>
      <c r="O86" s="5">
        <v>77</v>
      </c>
    </row>
    <row r="87" spans="1:15" x14ac:dyDescent="0.2">
      <c r="A87" s="4">
        <v>78</v>
      </c>
      <c r="B87" s="24" t="s">
        <v>19</v>
      </c>
      <c r="C87" s="7">
        <f t="shared" si="64"/>
        <v>6270.8321346799985</v>
      </c>
      <c r="D87" s="7">
        <f t="shared" si="64"/>
        <v>439.15050908000001</v>
      </c>
      <c r="E87" s="7">
        <f t="shared" si="63"/>
        <v>-2.4887999999999995</v>
      </c>
      <c r="F87" s="7">
        <f t="shared" si="64"/>
        <v>6707.4938437599985</v>
      </c>
      <c r="G87" s="7">
        <f t="shared" si="64"/>
        <v>6707.4938437599985</v>
      </c>
      <c r="H87" s="7">
        <f t="shared" si="63"/>
        <v>307.63882040999999</v>
      </c>
      <c r="I87" s="7">
        <f t="shared" si="63"/>
        <v>0.24955600000000033</v>
      </c>
      <c r="J87" s="7">
        <f t="shared" si="63"/>
        <v>7015.3822201699986</v>
      </c>
      <c r="K87" s="7">
        <f t="shared" si="63"/>
        <v>7015.3822201699986</v>
      </c>
      <c r="L87" s="7">
        <f t="shared" si="63"/>
        <v>2455.3127444700003</v>
      </c>
      <c r="M87" s="7">
        <f t="shared" si="63"/>
        <v>-7.2895896100000073</v>
      </c>
      <c r="N87" s="7">
        <f t="shared" si="64"/>
        <v>9463.405375029999</v>
      </c>
      <c r="O87" s="5">
        <v>78</v>
      </c>
    </row>
    <row r="88" spans="1:15" x14ac:dyDescent="0.2">
      <c r="A88" s="4">
        <v>79</v>
      </c>
      <c r="B88" s="24" t="s">
        <v>20</v>
      </c>
      <c r="C88" s="7">
        <f t="shared" si="64"/>
        <v>7252.46162</v>
      </c>
      <c r="D88" s="7">
        <f t="shared" si="64"/>
        <v>-7.2704920000000399</v>
      </c>
      <c r="E88" s="7">
        <f t="shared" si="63"/>
        <v>-0.26699999999999996</v>
      </c>
      <c r="F88" s="7">
        <f t="shared" si="64"/>
        <v>7244.9241279999997</v>
      </c>
      <c r="G88" s="7">
        <f t="shared" si="64"/>
        <v>7244.9241279999997</v>
      </c>
      <c r="H88" s="7">
        <f t="shared" si="63"/>
        <v>-35.396141000000043</v>
      </c>
      <c r="I88" s="7">
        <f t="shared" si="63"/>
        <v>-0.11429999999999998</v>
      </c>
      <c r="J88" s="7">
        <f t="shared" si="63"/>
        <v>7209.4136870000002</v>
      </c>
      <c r="K88" s="7">
        <f t="shared" si="63"/>
        <v>7209.4136870000002</v>
      </c>
      <c r="L88" s="7">
        <f t="shared" si="63"/>
        <v>-117.97381697</v>
      </c>
      <c r="M88" s="7">
        <f t="shared" si="63"/>
        <v>0.4824</v>
      </c>
      <c r="N88" s="7">
        <f t="shared" si="64"/>
        <v>7091.9222700299997</v>
      </c>
      <c r="O88" s="5">
        <v>79</v>
      </c>
    </row>
    <row r="89" spans="1:15" x14ac:dyDescent="0.2">
      <c r="A89" s="4">
        <v>80</v>
      </c>
      <c r="B89" s="25" t="s">
        <v>21</v>
      </c>
      <c r="C89" s="29">
        <f>SUM(C90:C94)</f>
        <v>3944.2000000000003</v>
      </c>
      <c r="D89" s="29">
        <f t="shared" ref="D89:N89" si="65">SUM(D90:D94)</f>
        <v>-98.6</v>
      </c>
      <c r="E89" s="29">
        <f t="shared" si="65"/>
        <v>0</v>
      </c>
      <c r="F89" s="29">
        <f t="shared" si="65"/>
        <v>3845.6000000000004</v>
      </c>
      <c r="G89" s="29">
        <f t="shared" si="65"/>
        <v>3845.6000000000004</v>
      </c>
      <c r="H89" s="29">
        <f t="shared" si="65"/>
        <v>71.523363999999987</v>
      </c>
      <c r="I89" s="29">
        <f t="shared" si="65"/>
        <v>0</v>
      </c>
      <c r="J89" s="29">
        <f t="shared" si="65"/>
        <v>3917.1233640000005</v>
      </c>
      <c r="K89" s="29">
        <f t="shared" si="65"/>
        <v>3917.1233640000005</v>
      </c>
      <c r="L89" s="29">
        <f t="shared" si="65"/>
        <v>166.22329121000001</v>
      </c>
      <c r="M89" s="29">
        <f t="shared" si="65"/>
        <v>0</v>
      </c>
      <c r="N89" s="29">
        <f t="shared" si="65"/>
        <v>4083.3466552100003</v>
      </c>
      <c r="O89" s="5">
        <v>80</v>
      </c>
    </row>
    <row r="90" spans="1:15" ht="12.6" customHeight="1" x14ac:dyDescent="0.2">
      <c r="A90" s="4">
        <v>82</v>
      </c>
      <c r="B90" s="26" t="s">
        <v>16</v>
      </c>
      <c r="C90" s="7">
        <v>2147.5000000000005</v>
      </c>
      <c r="D90" s="7">
        <v>-239.79999999999998</v>
      </c>
      <c r="E90" s="7">
        <v>0</v>
      </c>
      <c r="F90" s="6">
        <f t="shared" ref="F90:F94" si="66">SUM(C90:E90)</f>
        <v>1907.7000000000005</v>
      </c>
      <c r="G90" s="6">
        <f t="shared" ref="G90:G94" si="67">SUM(F90)</f>
        <v>1907.7000000000005</v>
      </c>
      <c r="H90" s="7">
        <v>-69.676636000000002</v>
      </c>
      <c r="I90" s="7">
        <v>0</v>
      </c>
      <c r="J90" s="6">
        <f t="shared" ref="J90:J94" si="68">SUM(G90:I90)</f>
        <v>1838.0233640000006</v>
      </c>
      <c r="K90" s="6">
        <f t="shared" ref="K90:K94" si="69">SUM(J90)</f>
        <v>1838.0233640000006</v>
      </c>
      <c r="L90" s="7">
        <v>100.62329121000002</v>
      </c>
      <c r="M90" s="7">
        <v>0</v>
      </c>
      <c r="N90" s="6">
        <f t="shared" ref="N90:N94" si="70">SUM(K90:M90)</f>
        <v>1938.6466552100005</v>
      </c>
      <c r="O90" s="5">
        <v>82</v>
      </c>
    </row>
    <row r="91" spans="1:15" ht="12.6" customHeight="1" x14ac:dyDescent="0.2">
      <c r="A91" s="4">
        <v>83</v>
      </c>
      <c r="B91" s="26" t="s">
        <v>17</v>
      </c>
      <c r="C91" s="6">
        <v>0</v>
      </c>
      <c r="D91" s="6">
        <v>0</v>
      </c>
      <c r="E91" s="6">
        <v>0</v>
      </c>
      <c r="F91" s="6">
        <f t="shared" si="66"/>
        <v>0</v>
      </c>
      <c r="G91" s="6">
        <f t="shared" si="67"/>
        <v>0</v>
      </c>
      <c r="H91" s="6">
        <v>0</v>
      </c>
      <c r="I91" s="6">
        <v>0</v>
      </c>
      <c r="J91" s="6">
        <f t="shared" si="68"/>
        <v>0</v>
      </c>
      <c r="K91" s="6">
        <f t="shared" si="69"/>
        <v>0</v>
      </c>
      <c r="L91" s="6">
        <v>0</v>
      </c>
      <c r="M91" s="6">
        <v>0</v>
      </c>
      <c r="N91" s="6">
        <f t="shared" si="70"/>
        <v>0</v>
      </c>
      <c r="O91" s="5">
        <v>83</v>
      </c>
    </row>
    <row r="92" spans="1:15" ht="12.6" customHeight="1" x14ac:dyDescent="0.2">
      <c r="A92" s="4">
        <v>84</v>
      </c>
      <c r="B92" s="26" t="s">
        <v>18</v>
      </c>
      <c r="C92" s="6">
        <v>0</v>
      </c>
      <c r="D92" s="6">
        <v>0</v>
      </c>
      <c r="E92" s="6">
        <v>0</v>
      </c>
      <c r="F92" s="6">
        <f t="shared" si="66"/>
        <v>0</v>
      </c>
      <c r="G92" s="6">
        <f t="shared" si="67"/>
        <v>0</v>
      </c>
      <c r="H92" s="6">
        <v>0</v>
      </c>
      <c r="I92" s="6">
        <v>0</v>
      </c>
      <c r="J92" s="6">
        <f t="shared" si="68"/>
        <v>0</v>
      </c>
      <c r="K92" s="6">
        <f t="shared" si="69"/>
        <v>0</v>
      </c>
      <c r="L92" s="6">
        <v>0</v>
      </c>
      <c r="M92" s="6">
        <v>0</v>
      </c>
      <c r="N92" s="6">
        <f t="shared" si="70"/>
        <v>0</v>
      </c>
      <c r="O92" s="5">
        <v>84</v>
      </c>
    </row>
    <row r="93" spans="1:15" ht="12.6" customHeight="1" x14ac:dyDescent="0.2">
      <c r="A93" s="4">
        <v>85</v>
      </c>
      <c r="B93" s="26" t="s">
        <v>19</v>
      </c>
      <c r="C93" s="6">
        <v>0</v>
      </c>
      <c r="D93" s="6">
        <v>0</v>
      </c>
      <c r="E93" s="6">
        <v>0</v>
      </c>
      <c r="F93" s="6">
        <f t="shared" si="66"/>
        <v>0</v>
      </c>
      <c r="G93" s="6">
        <f t="shared" si="67"/>
        <v>0</v>
      </c>
      <c r="H93" s="6">
        <v>0</v>
      </c>
      <c r="I93" s="6">
        <v>0</v>
      </c>
      <c r="J93" s="6">
        <f t="shared" si="68"/>
        <v>0</v>
      </c>
      <c r="K93" s="6">
        <f t="shared" si="69"/>
        <v>0</v>
      </c>
      <c r="L93" s="6">
        <v>0</v>
      </c>
      <c r="M93" s="6">
        <v>0</v>
      </c>
      <c r="N93" s="6">
        <f t="shared" si="70"/>
        <v>0</v>
      </c>
      <c r="O93" s="5">
        <v>85</v>
      </c>
    </row>
    <row r="94" spans="1:15" ht="12.6" customHeight="1" x14ac:dyDescent="0.2">
      <c r="A94" s="4">
        <v>86</v>
      </c>
      <c r="B94" s="26" t="s">
        <v>20</v>
      </c>
      <c r="C94" s="7">
        <v>1796.6999999999998</v>
      </c>
      <c r="D94" s="7">
        <v>141.19999999999999</v>
      </c>
      <c r="E94" s="7">
        <v>0</v>
      </c>
      <c r="F94" s="6">
        <f t="shared" si="66"/>
        <v>1937.8999999999999</v>
      </c>
      <c r="G94" s="6">
        <f t="shared" si="67"/>
        <v>1937.8999999999999</v>
      </c>
      <c r="H94" s="7">
        <v>141.19999999999999</v>
      </c>
      <c r="I94" s="7">
        <v>0</v>
      </c>
      <c r="J94" s="6">
        <f t="shared" si="68"/>
        <v>2079.1</v>
      </c>
      <c r="K94" s="6">
        <f t="shared" si="69"/>
        <v>2079.1</v>
      </c>
      <c r="L94" s="7">
        <v>65.599999999999994</v>
      </c>
      <c r="M94" s="7">
        <v>0</v>
      </c>
      <c r="N94" s="6">
        <f t="shared" si="70"/>
        <v>2144.6999999999998</v>
      </c>
      <c r="O94" s="5">
        <v>86</v>
      </c>
    </row>
    <row r="95" spans="1:15" x14ac:dyDescent="0.2">
      <c r="A95" s="4">
        <v>87</v>
      </c>
      <c r="B95" s="25" t="s">
        <v>26</v>
      </c>
      <c r="C95" s="29">
        <f>SUM(C96:C100)</f>
        <v>20325.941084199996</v>
      </c>
      <c r="D95" s="29">
        <f t="shared" ref="D95:N95" si="71">SUM(D96:D100)</f>
        <v>2279.7786317399996</v>
      </c>
      <c r="E95" s="29">
        <f t="shared" si="71"/>
        <v>3.8125000000000004</v>
      </c>
      <c r="F95" s="29">
        <f t="shared" si="71"/>
        <v>22609.532215939995</v>
      </c>
      <c r="G95" s="29">
        <f t="shared" si="71"/>
        <v>22609.532215939995</v>
      </c>
      <c r="H95" s="29">
        <f t="shared" si="71"/>
        <v>-2450.3651391200001</v>
      </c>
      <c r="I95" s="29">
        <f t="shared" si="71"/>
        <v>1.7035000000000002</v>
      </c>
      <c r="J95" s="29">
        <f t="shared" si="71"/>
        <v>20160.870576819994</v>
      </c>
      <c r="K95" s="29">
        <f t="shared" si="71"/>
        <v>20160.870576819994</v>
      </c>
      <c r="L95" s="29">
        <f t="shared" si="71"/>
        <v>141.27264085999971</v>
      </c>
      <c r="M95" s="29">
        <f t="shared" si="71"/>
        <v>86.672636609999998</v>
      </c>
      <c r="N95" s="29">
        <f t="shared" si="71"/>
        <v>20388.815854289995</v>
      </c>
      <c r="O95" s="5">
        <v>87</v>
      </c>
    </row>
    <row r="96" spans="1:15" ht="12.6" customHeight="1" x14ac:dyDescent="0.2">
      <c r="A96" s="4">
        <v>88</v>
      </c>
      <c r="B96" s="26" t="s">
        <v>16</v>
      </c>
      <c r="C96" s="7">
        <v>113.44479999999989</v>
      </c>
      <c r="D96" s="6">
        <v>-36.179099999999998</v>
      </c>
      <c r="E96" s="6">
        <v>0</v>
      </c>
      <c r="F96" s="6">
        <f t="shared" ref="F96:F100" si="72">SUM(C96:E96)</f>
        <v>77.265699999999896</v>
      </c>
      <c r="G96" s="6">
        <f t="shared" ref="G96:G100" si="73">SUM(F96)</f>
        <v>77.265699999999896</v>
      </c>
      <c r="H96" s="6">
        <v>-30.747745999999999</v>
      </c>
      <c r="I96" s="6">
        <v>0</v>
      </c>
      <c r="J96" s="6">
        <f t="shared" ref="J96:J100" si="74">SUM(G96:I96)</f>
        <v>46.517953999999897</v>
      </c>
      <c r="K96" s="6">
        <f t="shared" ref="K96:K100" si="75">SUM(J96)</f>
        <v>46.517953999999897</v>
      </c>
      <c r="L96" s="6">
        <v>12.016010759999999</v>
      </c>
      <c r="M96" s="6">
        <v>0</v>
      </c>
      <c r="N96" s="6">
        <f t="shared" ref="N96:N100" si="76">SUM(K96:M96)</f>
        <v>58.533964759999897</v>
      </c>
      <c r="O96" s="5">
        <v>88</v>
      </c>
    </row>
    <row r="97" spans="1:15" ht="12.6" customHeight="1" x14ac:dyDescent="0.2">
      <c r="A97" s="4">
        <v>89</v>
      </c>
      <c r="B97" s="26" t="s">
        <v>17</v>
      </c>
      <c r="C97" s="7">
        <v>8434.1661081699967</v>
      </c>
      <c r="D97" s="7">
        <v>1966.40930052</v>
      </c>
      <c r="E97" s="7">
        <v>0</v>
      </c>
      <c r="F97" s="6">
        <f t="shared" si="72"/>
        <v>10400.575408689996</v>
      </c>
      <c r="G97" s="6">
        <f t="shared" si="73"/>
        <v>10400.575408689996</v>
      </c>
      <c r="H97" s="7">
        <v>-2027.92906782</v>
      </c>
      <c r="I97" s="7">
        <v>-1E-4</v>
      </c>
      <c r="J97" s="6">
        <f t="shared" si="74"/>
        <v>8372.6462408699972</v>
      </c>
      <c r="K97" s="6">
        <f t="shared" si="75"/>
        <v>8372.6462408699972</v>
      </c>
      <c r="L97" s="7">
        <v>-2005.9662406000004</v>
      </c>
      <c r="M97" s="7">
        <v>5.3339999999999994E-5</v>
      </c>
      <c r="N97" s="6">
        <f t="shared" si="76"/>
        <v>6366.6800536099963</v>
      </c>
      <c r="O97" s="5">
        <v>89</v>
      </c>
    </row>
    <row r="98" spans="1:15" ht="12.6" customHeight="1" x14ac:dyDescent="0.2">
      <c r="A98" s="4">
        <v>90</v>
      </c>
      <c r="B98" s="26" t="s">
        <v>18</v>
      </c>
      <c r="C98" s="7">
        <v>620.19727603000001</v>
      </c>
      <c r="D98" s="7">
        <v>105.64356022000004</v>
      </c>
      <c r="E98" s="7">
        <v>0</v>
      </c>
      <c r="F98" s="6">
        <f t="shared" si="72"/>
        <v>725.84083625000005</v>
      </c>
      <c r="G98" s="6">
        <f t="shared" si="73"/>
        <v>725.84083625000005</v>
      </c>
      <c r="H98" s="7">
        <v>-528.73858429999996</v>
      </c>
      <c r="I98" s="7">
        <v>0</v>
      </c>
      <c r="J98" s="6">
        <f t="shared" si="74"/>
        <v>197.1022519500001</v>
      </c>
      <c r="K98" s="6">
        <f t="shared" si="75"/>
        <v>197.1022519500001</v>
      </c>
      <c r="L98" s="7">
        <v>-90.79351466</v>
      </c>
      <c r="M98" s="7">
        <v>8.3270000000000007E-5</v>
      </c>
      <c r="N98" s="6">
        <f t="shared" si="76"/>
        <v>106.3088205600001</v>
      </c>
      <c r="O98" s="5">
        <v>90</v>
      </c>
    </row>
    <row r="99" spans="1:15" ht="12.6" customHeight="1" x14ac:dyDescent="0.2">
      <c r="A99" s="4">
        <v>91</v>
      </c>
      <c r="B99" s="26" t="s">
        <v>19</v>
      </c>
      <c r="C99" s="7">
        <v>5888.0980799999988</v>
      </c>
      <c r="D99" s="6">
        <v>423.48726299999998</v>
      </c>
      <c r="E99" s="6">
        <v>4.0795000000000003</v>
      </c>
      <c r="F99" s="6">
        <f t="shared" si="72"/>
        <v>6315.6648429999987</v>
      </c>
      <c r="G99" s="6">
        <f t="shared" si="73"/>
        <v>6315.6648429999987</v>
      </c>
      <c r="H99" s="6">
        <v>344.88639999999998</v>
      </c>
      <c r="I99" s="6">
        <v>1.8179000000000003</v>
      </c>
      <c r="J99" s="6">
        <f t="shared" si="74"/>
        <v>6662.369142999999</v>
      </c>
      <c r="K99" s="6">
        <f t="shared" si="75"/>
        <v>6662.369142999999</v>
      </c>
      <c r="L99" s="6">
        <v>2440.3702023300002</v>
      </c>
      <c r="M99" s="6">
        <v>86.190100000000001</v>
      </c>
      <c r="N99" s="6">
        <f t="shared" si="76"/>
        <v>9188.929445329999</v>
      </c>
      <c r="O99" s="5">
        <v>91</v>
      </c>
    </row>
    <row r="100" spans="1:15" ht="12.6" customHeight="1" x14ac:dyDescent="0.2">
      <c r="A100" s="4">
        <v>92</v>
      </c>
      <c r="B100" s="26" t="s">
        <v>20</v>
      </c>
      <c r="C100" s="7">
        <v>5270.0348199999999</v>
      </c>
      <c r="D100" s="7">
        <v>-179.58239200000003</v>
      </c>
      <c r="E100" s="7">
        <v>-0.26699999999999996</v>
      </c>
      <c r="F100" s="6">
        <f t="shared" si="72"/>
        <v>5090.1854279999998</v>
      </c>
      <c r="G100" s="6">
        <f t="shared" si="73"/>
        <v>5090.1854279999998</v>
      </c>
      <c r="H100" s="7">
        <v>-207.83614100000003</v>
      </c>
      <c r="I100" s="7">
        <v>-0.11429999999999998</v>
      </c>
      <c r="J100" s="6">
        <f t="shared" si="74"/>
        <v>4882.2349869999998</v>
      </c>
      <c r="K100" s="6">
        <f t="shared" si="75"/>
        <v>4882.2349869999998</v>
      </c>
      <c r="L100" s="7">
        <v>-214.35381697</v>
      </c>
      <c r="M100" s="7">
        <v>0.4824</v>
      </c>
      <c r="N100" s="6">
        <f t="shared" si="76"/>
        <v>4668.3635700300001</v>
      </c>
      <c r="O100" s="5">
        <v>92</v>
      </c>
    </row>
    <row r="101" spans="1:15" x14ac:dyDescent="0.2">
      <c r="A101" s="4">
        <v>93</v>
      </c>
      <c r="B101" s="25" t="s">
        <v>27</v>
      </c>
      <c r="C101" s="29">
        <f>SUM(C102:C106)</f>
        <v>31596.71189322001</v>
      </c>
      <c r="D101" s="29">
        <f t="shared" ref="D101:N101" si="77">SUM(D102:D106)</f>
        <v>-1019.1151067999998</v>
      </c>
      <c r="E101" s="29">
        <f t="shared" si="77"/>
        <v>-1E-4</v>
      </c>
      <c r="F101" s="29">
        <f t="shared" si="77"/>
        <v>30577.596686420013</v>
      </c>
      <c r="G101" s="29">
        <f t="shared" si="77"/>
        <v>30577.596686420013</v>
      </c>
      <c r="H101" s="29">
        <f t="shared" si="77"/>
        <v>1426.5226023600001</v>
      </c>
      <c r="I101" s="29">
        <f t="shared" si="77"/>
        <v>0</v>
      </c>
      <c r="J101" s="29">
        <f t="shared" si="77"/>
        <v>32004.119288780017</v>
      </c>
      <c r="K101" s="29">
        <f t="shared" si="77"/>
        <v>32004.119288780017</v>
      </c>
      <c r="L101" s="29">
        <f t="shared" si="77"/>
        <v>25.24561137000024</v>
      </c>
      <c r="M101" s="29">
        <f t="shared" si="77"/>
        <v>-3.6550000000000021E-5</v>
      </c>
      <c r="N101" s="29">
        <f t="shared" si="77"/>
        <v>32029.364863600011</v>
      </c>
      <c r="O101" s="5">
        <v>93</v>
      </c>
    </row>
    <row r="102" spans="1:15" ht="12.6" customHeight="1" x14ac:dyDescent="0.2">
      <c r="A102" s="4">
        <v>94</v>
      </c>
      <c r="B102" s="26" t="s">
        <v>16</v>
      </c>
      <c r="C102" s="6">
        <v>0</v>
      </c>
      <c r="D102" s="6">
        <v>0</v>
      </c>
      <c r="E102" s="6">
        <v>0</v>
      </c>
      <c r="F102" s="6">
        <f t="shared" ref="F102:F106" si="78">SUM(C102:E102)</f>
        <v>0</v>
      </c>
      <c r="G102" s="6">
        <f t="shared" ref="G102:G106" si="79">SUM(F102)</f>
        <v>0</v>
      </c>
      <c r="H102" s="6">
        <v>0</v>
      </c>
      <c r="I102" s="6">
        <v>0</v>
      </c>
      <c r="J102" s="6">
        <f t="shared" ref="J102:J106" si="80">SUM(G102:I102)</f>
        <v>0</v>
      </c>
      <c r="K102" s="6">
        <f t="shared" ref="K102:K106" si="81">SUM(J102)</f>
        <v>0</v>
      </c>
      <c r="L102" s="6">
        <v>0</v>
      </c>
      <c r="M102" s="6">
        <v>0</v>
      </c>
      <c r="N102" s="6">
        <f t="shared" ref="N102:N106" si="82">SUM(K102:M102)</f>
        <v>0</v>
      </c>
      <c r="O102" s="5">
        <v>94</v>
      </c>
    </row>
    <row r="103" spans="1:15" ht="12.6" customHeight="1" x14ac:dyDescent="0.2">
      <c r="A103" s="4">
        <v>95</v>
      </c>
      <c r="B103" s="26" t="s">
        <v>17</v>
      </c>
      <c r="C103" s="7">
        <v>20302.401729060006</v>
      </c>
      <c r="D103" s="6">
        <v>144.88644388000006</v>
      </c>
      <c r="E103" s="6">
        <v>0</v>
      </c>
      <c r="F103" s="6">
        <f t="shared" si="78"/>
        <v>20447.288172940007</v>
      </c>
      <c r="G103" s="6">
        <f t="shared" si="79"/>
        <v>20447.288172940007</v>
      </c>
      <c r="H103" s="6">
        <v>38.338135180000002</v>
      </c>
      <c r="I103" s="6">
        <v>-1E-4</v>
      </c>
      <c r="J103" s="6">
        <f t="shared" si="80"/>
        <v>20485.626208120008</v>
      </c>
      <c r="K103" s="6">
        <f t="shared" si="81"/>
        <v>20485.626208120008</v>
      </c>
      <c r="L103" s="6">
        <v>1059.2968891700002</v>
      </c>
      <c r="M103" s="6">
        <v>6.7339999999999989E-5</v>
      </c>
      <c r="N103" s="6">
        <f t="shared" si="82"/>
        <v>21544.923164630007</v>
      </c>
      <c r="O103" s="5">
        <v>95</v>
      </c>
    </row>
    <row r="104" spans="1:15" ht="12.6" customHeight="1" x14ac:dyDescent="0.2">
      <c r="A104" s="4">
        <v>96</v>
      </c>
      <c r="B104" s="26" t="s">
        <v>18</v>
      </c>
      <c r="C104" s="7">
        <v>11249.790447470004</v>
      </c>
      <c r="D104" s="6">
        <v>-1164.8824747599999</v>
      </c>
      <c r="E104" s="6">
        <v>-1E-4</v>
      </c>
      <c r="F104" s="6">
        <f t="shared" si="78"/>
        <v>10084.907872710006</v>
      </c>
      <c r="G104" s="6">
        <f t="shared" si="79"/>
        <v>10084.907872710006</v>
      </c>
      <c r="H104" s="6">
        <v>1413.96992598</v>
      </c>
      <c r="I104" s="6">
        <v>2.0000000000000001E-4</v>
      </c>
      <c r="J104" s="6">
        <f t="shared" si="80"/>
        <v>11498.877998690006</v>
      </c>
      <c r="K104" s="6">
        <f t="shared" si="81"/>
        <v>11498.877998690006</v>
      </c>
      <c r="L104" s="6">
        <v>-1033.44264787</v>
      </c>
      <c r="M104" s="6">
        <v>-1.3907000000000001E-4</v>
      </c>
      <c r="N104" s="6">
        <f t="shared" si="82"/>
        <v>10465.435211750006</v>
      </c>
      <c r="O104" s="5">
        <v>96</v>
      </c>
    </row>
    <row r="105" spans="1:15" ht="12.6" customHeight="1" x14ac:dyDescent="0.2">
      <c r="A105" s="4">
        <v>97</v>
      </c>
      <c r="B105" s="26" t="s">
        <v>19</v>
      </c>
      <c r="C105" s="6">
        <v>44.519716690000024</v>
      </c>
      <c r="D105" s="6">
        <v>0.88092408</v>
      </c>
      <c r="E105" s="6">
        <v>0</v>
      </c>
      <c r="F105" s="6">
        <f t="shared" si="78"/>
        <v>45.400640770000024</v>
      </c>
      <c r="G105" s="6">
        <f t="shared" si="79"/>
        <v>45.400640770000024</v>
      </c>
      <c r="H105" s="6">
        <v>-25.785458799999997</v>
      </c>
      <c r="I105" s="6">
        <v>-1E-4</v>
      </c>
      <c r="J105" s="6">
        <f t="shared" si="80"/>
        <v>19.615081970000027</v>
      </c>
      <c r="K105" s="6">
        <f t="shared" si="81"/>
        <v>19.615081970000027</v>
      </c>
      <c r="L105" s="6">
        <v>-0.60862993000000043</v>
      </c>
      <c r="M105" s="6">
        <v>3.5179999999999999E-5</v>
      </c>
      <c r="N105" s="6">
        <f t="shared" si="82"/>
        <v>19.006487220000029</v>
      </c>
      <c r="O105" s="5">
        <v>97</v>
      </c>
    </row>
    <row r="106" spans="1:15" ht="12.6" customHeight="1" x14ac:dyDescent="0.2">
      <c r="A106" s="4">
        <v>98</v>
      </c>
      <c r="B106" s="26" t="s">
        <v>20</v>
      </c>
      <c r="C106" s="6">
        <v>0</v>
      </c>
      <c r="D106" s="6">
        <v>0</v>
      </c>
      <c r="E106" s="6">
        <v>0</v>
      </c>
      <c r="F106" s="6">
        <f t="shared" si="78"/>
        <v>0</v>
      </c>
      <c r="G106" s="6">
        <f t="shared" si="79"/>
        <v>0</v>
      </c>
      <c r="H106" s="6">
        <v>0</v>
      </c>
      <c r="I106" s="6">
        <v>0</v>
      </c>
      <c r="J106" s="6">
        <f t="shared" si="80"/>
        <v>0</v>
      </c>
      <c r="K106" s="6">
        <f t="shared" si="81"/>
        <v>0</v>
      </c>
      <c r="L106" s="6">
        <v>0</v>
      </c>
      <c r="M106" s="6">
        <v>0</v>
      </c>
      <c r="N106" s="6">
        <f t="shared" si="82"/>
        <v>0</v>
      </c>
      <c r="O106" s="5">
        <v>98</v>
      </c>
    </row>
    <row r="107" spans="1:15" x14ac:dyDescent="0.2">
      <c r="A107" s="4">
        <v>99</v>
      </c>
      <c r="B107" s="25" t="s">
        <v>28</v>
      </c>
      <c r="C107" s="29">
        <f>SUM(C108:C112)</f>
        <v>1199.6631400200001</v>
      </c>
      <c r="D107" s="29">
        <f t="shared" ref="D107:N107" si="83">SUM(D108:D112)</f>
        <v>83.518595539999978</v>
      </c>
      <c r="E107" s="29">
        <f t="shared" si="83"/>
        <v>-6.5682999999999998</v>
      </c>
      <c r="F107" s="29">
        <f t="shared" si="83"/>
        <v>1276.6134355600004</v>
      </c>
      <c r="G107" s="29">
        <f t="shared" si="83"/>
        <v>1276.6134355600004</v>
      </c>
      <c r="H107" s="29">
        <f t="shared" si="83"/>
        <v>381.74948322</v>
      </c>
      <c r="I107" s="29">
        <f t="shared" si="83"/>
        <v>-1.568244</v>
      </c>
      <c r="J107" s="29">
        <f t="shared" si="83"/>
        <v>1656.7946747800004</v>
      </c>
      <c r="K107" s="29">
        <f t="shared" si="83"/>
        <v>1656.7946747800004</v>
      </c>
      <c r="L107" s="29">
        <f t="shared" si="83"/>
        <v>-142.53737130999997</v>
      </c>
      <c r="M107" s="29">
        <f t="shared" si="83"/>
        <v>-93.479630130000004</v>
      </c>
      <c r="N107" s="29">
        <f t="shared" si="83"/>
        <v>1420.7776733400003</v>
      </c>
      <c r="O107" s="5">
        <v>99</v>
      </c>
    </row>
    <row r="108" spans="1:15" ht="12.6" customHeight="1" x14ac:dyDescent="0.2">
      <c r="A108" s="4">
        <v>100</v>
      </c>
      <c r="B108" s="26" t="s">
        <v>16</v>
      </c>
      <c r="C108" s="7">
        <v>122.80000000000001</v>
      </c>
      <c r="D108" s="6">
        <v>47.199999999999996</v>
      </c>
      <c r="E108" s="6">
        <v>0</v>
      </c>
      <c r="F108" s="6">
        <f t="shared" ref="F108:F112" si="84">SUM(C108:E108)</f>
        <v>170</v>
      </c>
      <c r="G108" s="6">
        <f t="shared" ref="G108:G112" si="85">SUM(F108)</f>
        <v>170</v>
      </c>
      <c r="H108" s="6">
        <v>48.152924999999996</v>
      </c>
      <c r="I108" s="6">
        <v>0</v>
      </c>
      <c r="J108" s="6">
        <f t="shared" ref="J108:J112" si="86">SUM(G108:I108)</f>
        <v>218.15292499999998</v>
      </c>
      <c r="K108" s="6">
        <f t="shared" ref="K108:K112" si="87">SUM(J108)</f>
        <v>218.15292499999998</v>
      </c>
      <c r="L108" s="6">
        <v>-6.5249438100000026</v>
      </c>
      <c r="M108" s="6">
        <v>0</v>
      </c>
      <c r="N108" s="6">
        <f t="shared" ref="N108:N112" si="88">SUM(K108:M108)</f>
        <v>211.62798118999999</v>
      </c>
      <c r="O108" s="5">
        <v>100</v>
      </c>
    </row>
    <row r="109" spans="1:15" ht="12.6" customHeight="1" x14ac:dyDescent="0.2">
      <c r="A109" s="4">
        <v>101</v>
      </c>
      <c r="B109" s="26" t="s">
        <v>17</v>
      </c>
      <c r="C109" s="7">
        <v>397.84590740000021</v>
      </c>
      <c r="D109" s="6">
        <v>4.1005807300000008</v>
      </c>
      <c r="E109" s="6">
        <v>1E-4</v>
      </c>
      <c r="F109" s="6">
        <f t="shared" si="84"/>
        <v>401.94658813000018</v>
      </c>
      <c r="G109" s="6">
        <f t="shared" si="85"/>
        <v>401.94658813000018</v>
      </c>
      <c r="H109" s="6">
        <v>350.14720989</v>
      </c>
      <c r="I109" s="6">
        <v>0</v>
      </c>
      <c r="J109" s="6">
        <f t="shared" si="86"/>
        <v>752.09379802000012</v>
      </c>
      <c r="K109" s="6">
        <f t="shared" si="87"/>
        <v>752.09379802000012</v>
      </c>
      <c r="L109" s="6">
        <v>-193.42817664000003</v>
      </c>
      <c r="M109" s="6">
        <v>4.6730000000000002E-5</v>
      </c>
      <c r="N109" s="6">
        <f t="shared" si="88"/>
        <v>558.66566811000007</v>
      </c>
      <c r="O109" s="5">
        <v>101</v>
      </c>
    </row>
    <row r="110" spans="1:15" ht="12.6" customHeight="1" x14ac:dyDescent="0.2">
      <c r="A110" s="4">
        <v>102</v>
      </c>
      <c r="B110" s="26" t="s">
        <v>18</v>
      </c>
      <c r="C110" s="7">
        <v>155.07609462999997</v>
      </c>
      <c r="D110" s="6">
        <v>-13.676207190000007</v>
      </c>
      <c r="E110" s="6">
        <v>-1E-4</v>
      </c>
      <c r="F110" s="6">
        <f t="shared" si="84"/>
        <v>141.39978743999995</v>
      </c>
      <c r="G110" s="6">
        <f t="shared" si="85"/>
        <v>141.39978743999995</v>
      </c>
      <c r="H110" s="6">
        <v>-36.328530880000002</v>
      </c>
      <c r="I110" s="6">
        <v>0</v>
      </c>
      <c r="J110" s="6">
        <f t="shared" si="86"/>
        <v>105.07125655999995</v>
      </c>
      <c r="K110" s="6">
        <f t="shared" si="87"/>
        <v>105.07125655999995</v>
      </c>
      <c r="L110" s="6">
        <v>11.08457707000005</v>
      </c>
      <c r="M110" s="6">
        <v>4.7929999999999997E-5</v>
      </c>
      <c r="N110" s="6">
        <f t="shared" si="88"/>
        <v>116.15588156</v>
      </c>
      <c r="O110" s="5">
        <v>102</v>
      </c>
    </row>
    <row r="111" spans="1:15" ht="12.6" customHeight="1" x14ac:dyDescent="0.2">
      <c r="A111" s="4">
        <v>103</v>
      </c>
      <c r="B111" s="26" t="s">
        <v>19</v>
      </c>
      <c r="C111" s="6">
        <v>338.2143379900001</v>
      </c>
      <c r="D111" s="6">
        <v>14.782321999999994</v>
      </c>
      <c r="E111" s="6">
        <v>-6.5682999999999998</v>
      </c>
      <c r="F111" s="6">
        <f t="shared" si="84"/>
        <v>346.4283599900001</v>
      </c>
      <c r="G111" s="6">
        <f t="shared" si="85"/>
        <v>346.4283599900001</v>
      </c>
      <c r="H111" s="6">
        <v>-11.462120789999998</v>
      </c>
      <c r="I111" s="6">
        <v>-1.568244</v>
      </c>
      <c r="J111" s="6">
        <f t="shared" si="86"/>
        <v>333.39799520000014</v>
      </c>
      <c r="K111" s="6">
        <f t="shared" si="87"/>
        <v>333.39799520000014</v>
      </c>
      <c r="L111" s="6">
        <v>15.551172070000005</v>
      </c>
      <c r="M111" s="6">
        <v>-93.479724790000006</v>
      </c>
      <c r="N111" s="6">
        <f t="shared" si="88"/>
        <v>255.46944248000014</v>
      </c>
      <c r="O111" s="5">
        <v>103</v>
      </c>
    </row>
    <row r="112" spans="1:15" ht="12.6" customHeight="1" x14ac:dyDescent="0.2">
      <c r="A112" s="4">
        <v>104</v>
      </c>
      <c r="B112" s="26" t="s">
        <v>20</v>
      </c>
      <c r="C112" s="7">
        <v>185.72679999999997</v>
      </c>
      <c r="D112" s="7">
        <v>31.111899999999999</v>
      </c>
      <c r="E112" s="7">
        <v>0</v>
      </c>
      <c r="F112" s="6">
        <f t="shared" si="84"/>
        <v>216.83869999999996</v>
      </c>
      <c r="G112" s="6">
        <f t="shared" si="85"/>
        <v>216.83869999999996</v>
      </c>
      <c r="H112" s="7">
        <v>31.24</v>
      </c>
      <c r="I112" s="7">
        <v>0</v>
      </c>
      <c r="J112" s="6">
        <f t="shared" si="86"/>
        <v>248.07869999999997</v>
      </c>
      <c r="K112" s="6">
        <f t="shared" si="87"/>
        <v>248.07869999999997</v>
      </c>
      <c r="L112" s="7">
        <v>30.78</v>
      </c>
      <c r="M112" s="7">
        <v>0</v>
      </c>
      <c r="N112" s="6">
        <f t="shared" si="88"/>
        <v>278.8587</v>
      </c>
      <c r="O112" s="5">
        <v>104</v>
      </c>
    </row>
    <row r="113" spans="1:15" x14ac:dyDescent="0.2">
      <c r="A113" s="4">
        <v>105</v>
      </c>
      <c r="B113" s="27" t="s">
        <v>15</v>
      </c>
      <c r="C113" s="28">
        <f>SUM(C114:C118)</f>
        <v>-54373.378930359999</v>
      </c>
      <c r="D113" s="28">
        <f t="shared" ref="D113:N113" si="89">SUM(D114:D118)</f>
        <v>-6095.6516323699998</v>
      </c>
      <c r="E113" s="31">
        <f t="shared" si="89"/>
        <v>-39.598767999999978</v>
      </c>
      <c r="F113" s="28">
        <f t="shared" si="89"/>
        <v>-60508.62933073</v>
      </c>
      <c r="G113" s="28">
        <f t="shared" si="89"/>
        <v>-60508.62933073</v>
      </c>
      <c r="H113" s="28">
        <f t="shared" si="89"/>
        <v>-4719.1432370500006</v>
      </c>
      <c r="I113" s="28">
        <f t="shared" si="89"/>
        <v>110.99937200000001</v>
      </c>
      <c r="J113" s="28">
        <f t="shared" si="89"/>
        <v>-65116.773195779992</v>
      </c>
      <c r="K113" s="28">
        <f t="shared" si="89"/>
        <v>-65116.773195779992</v>
      </c>
      <c r="L113" s="28">
        <f t="shared" si="89"/>
        <v>1564.8087300400011</v>
      </c>
      <c r="M113" s="28">
        <f t="shared" si="89"/>
        <v>76.341983620000008</v>
      </c>
      <c r="N113" s="28">
        <f t="shared" si="89"/>
        <v>-63475.622482120001</v>
      </c>
      <c r="O113" s="5">
        <v>105</v>
      </c>
    </row>
    <row r="114" spans="1:15" x14ac:dyDescent="0.2">
      <c r="A114" s="4">
        <v>106</v>
      </c>
      <c r="B114" s="22" t="s">
        <v>16</v>
      </c>
      <c r="C114" s="7">
        <f>SUM(C12-C66)</f>
        <v>-3023.3315542499995</v>
      </c>
      <c r="D114" s="7">
        <f t="shared" ref="D114:E114" si="90">SUM(D12-D66)</f>
        <v>293.36626104000004</v>
      </c>
      <c r="E114" s="7">
        <f t="shared" si="90"/>
        <v>-0.1</v>
      </c>
      <c r="F114" s="6">
        <f t="shared" ref="F114:F118" si="91">SUM(C114:E114)</f>
        <v>-2730.0652932099993</v>
      </c>
      <c r="G114" s="6">
        <f t="shared" ref="G114:G118" si="92">SUM(F114)</f>
        <v>-2730.0652932099993</v>
      </c>
      <c r="H114" s="7">
        <f t="shared" ref="H114:I118" si="93">SUM(H12-H66)</f>
        <v>-15.083851000000095</v>
      </c>
      <c r="I114" s="7">
        <f t="shared" si="93"/>
        <v>0.1</v>
      </c>
      <c r="J114" s="6">
        <f t="shared" ref="J114:J118" si="94">SUM(G114:I114)</f>
        <v>-2745.0491442099997</v>
      </c>
      <c r="K114" s="6">
        <f t="shared" ref="K114:K118" si="95">SUM(J114)</f>
        <v>-2745.0491442099997</v>
      </c>
      <c r="L114" s="7">
        <f t="shared" ref="L114:M118" si="96">SUM(L12-L66)</f>
        <v>-186.38718739000001</v>
      </c>
      <c r="M114" s="7">
        <f t="shared" si="96"/>
        <v>-0.1</v>
      </c>
      <c r="N114" s="6">
        <f t="shared" ref="N114:N118" si="97">SUM(K114:M114)</f>
        <v>-2931.5363315999998</v>
      </c>
      <c r="O114" s="5">
        <v>106</v>
      </c>
    </row>
    <row r="115" spans="1:15" x14ac:dyDescent="0.2">
      <c r="A115" s="4">
        <v>107</v>
      </c>
      <c r="B115" s="22" t="s">
        <v>17</v>
      </c>
      <c r="C115" s="7">
        <f t="shared" ref="C115:E118" si="98">SUM(C13-C67)</f>
        <v>-8527.845637639999</v>
      </c>
      <c r="D115" s="7">
        <f t="shared" si="98"/>
        <v>-615.71066495999958</v>
      </c>
      <c r="E115" s="7">
        <f t="shared" si="98"/>
        <v>-1E-4</v>
      </c>
      <c r="F115" s="6">
        <f t="shared" si="91"/>
        <v>-9143.5564025999975</v>
      </c>
      <c r="G115" s="6">
        <f t="shared" si="92"/>
        <v>-9143.5564025999975</v>
      </c>
      <c r="H115" s="7">
        <f t="shared" si="93"/>
        <v>948.92135970999971</v>
      </c>
      <c r="I115" s="7">
        <f t="shared" si="93"/>
        <v>3.0000000000000003E-4</v>
      </c>
      <c r="J115" s="6">
        <f t="shared" si="94"/>
        <v>-8194.6347428899971</v>
      </c>
      <c r="K115" s="6">
        <f t="shared" si="95"/>
        <v>-8194.6347428899971</v>
      </c>
      <c r="L115" s="7">
        <f t="shared" si="96"/>
        <v>2291.2589074400016</v>
      </c>
      <c r="M115" s="7">
        <f t="shared" si="96"/>
        <v>-9.337999999999995E-5</v>
      </c>
      <c r="N115" s="6">
        <f t="shared" si="97"/>
        <v>-5903.3759288299952</v>
      </c>
      <c r="O115" s="5">
        <v>107</v>
      </c>
    </row>
    <row r="116" spans="1:15" x14ac:dyDescent="0.2">
      <c r="A116" s="4">
        <v>108</v>
      </c>
      <c r="B116" s="22" t="s">
        <v>18</v>
      </c>
      <c r="C116" s="7">
        <f t="shared" si="98"/>
        <v>-239.84796874000676</v>
      </c>
      <c r="D116" s="7">
        <f t="shared" si="98"/>
        <v>57.767235499999742</v>
      </c>
      <c r="E116" s="7">
        <f t="shared" si="98"/>
        <v>-1.0000000000000002E-4</v>
      </c>
      <c r="F116" s="6">
        <f t="shared" si="91"/>
        <v>-182.08083324000702</v>
      </c>
      <c r="G116" s="6">
        <f t="shared" si="92"/>
        <v>-182.08083324000702</v>
      </c>
      <c r="H116" s="7">
        <f t="shared" si="93"/>
        <v>-137.85593188999991</v>
      </c>
      <c r="I116" s="7">
        <f t="shared" si="93"/>
        <v>0</v>
      </c>
      <c r="J116" s="6">
        <f t="shared" si="94"/>
        <v>-319.93676513000696</v>
      </c>
      <c r="K116" s="6">
        <f t="shared" si="95"/>
        <v>-319.93676513000696</v>
      </c>
      <c r="L116" s="7">
        <f t="shared" si="96"/>
        <v>-4.4169059499995456</v>
      </c>
      <c r="M116" s="7">
        <f t="shared" si="96"/>
        <v>-2.6229999999999998E-4</v>
      </c>
      <c r="N116" s="6">
        <f t="shared" si="97"/>
        <v>-324.35393338000648</v>
      </c>
      <c r="O116" s="5">
        <v>108</v>
      </c>
    </row>
    <row r="117" spans="1:15" x14ac:dyDescent="0.2">
      <c r="A117" s="4">
        <v>109</v>
      </c>
      <c r="B117" s="22" t="s">
        <v>19</v>
      </c>
      <c r="C117" s="7">
        <f t="shared" si="98"/>
        <v>-15006.533001269998</v>
      </c>
      <c r="D117" s="7">
        <f t="shared" si="98"/>
        <v>-2154.18768099</v>
      </c>
      <c r="E117" s="7">
        <f t="shared" si="98"/>
        <v>-33.385367999999978</v>
      </c>
      <c r="F117" s="6">
        <f t="shared" si="91"/>
        <v>-17194.106050259998</v>
      </c>
      <c r="G117" s="6">
        <f t="shared" si="92"/>
        <v>-17194.106050259998</v>
      </c>
      <c r="H117" s="7">
        <f t="shared" si="93"/>
        <v>-3569.3466913100001</v>
      </c>
      <c r="I117" s="7">
        <f t="shared" si="93"/>
        <v>112.59169800000001</v>
      </c>
      <c r="J117" s="6">
        <f t="shared" si="94"/>
        <v>-20650.861043569999</v>
      </c>
      <c r="K117" s="6">
        <f t="shared" si="95"/>
        <v>-20650.861043569999</v>
      </c>
      <c r="L117" s="7">
        <f t="shared" si="96"/>
        <v>-7084.4205517099999</v>
      </c>
      <c r="M117" s="7">
        <f t="shared" si="96"/>
        <v>71.830491770000009</v>
      </c>
      <c r="N117" s="6">
        <f t="shared" si="97"/>
        <v>-27663.45110351</v>
      </c>
      <c r="O117" s="5">
        <v>109</v>
      </c>
    </row>
    <row r="118" spans="1:15" x14ac:dyDescent="0.2">
      <c r="A118" s="4">
        <v>110</v>
      </c>
      <c r="B118" s="22" t="s">
        <v>20</v>
      </c>
      <c r="C118" s="7">
        <f t="shared" si="98"/>
        <v>-27575.820768459998</v>
      </c>
      <c r="D118" s="7">
        <f t="shared" si="98"/>
        <v>-3676.8867829599999</v>
      </c>
      <c r="E118" s="7">
        <f t="shared" si="98"/>
        <v>-6.1132</v>
      </c>
      <c r="F118" s="6">
        <f t="shared" si="91"/>
        <v>-31258.820751419997</v>
      </c>
      <c r="G118" s="6">
        <f t="shared" si="92"/>
        <v>-31258.820751419997</v>
      </c>
      <c r="H118" s="7">
        <f t="shared" si="93"/>
        <v>-1945.7781225600002</v>
      </c>
      <c r="I118" s="7">
        <f t="shared" si="93"/>
        <v>-1.6926260000000002</v>
      </c>
      <c r="J118" s="6">
        <f t="shared" si="94"/>
        <v>-33206.29149997999</v>
      </c>
      <c r="K118" s="6">
        <f t="shared" si="95"/>
        <v>-33206.29149997999</v>
      </c>
      <c r="L118" s="7">
        <f t="shared" si="96"/>
        <v>6548.7744676499997</v>
      </c>
      <c r="M118" s="7">
        <f t="shared" si="96"/>
        <v>4.6118475300000004</v>
      </c>
      <c r="N118" s="6">
        <f t="shared" si="97"/>
        <v>-26652.905184799991</v>
      </c>
      <c r="O118" s="5">
        <v>110</v>
      </c>
    </row>
    <row r="119" spans="1:15" ht="6" customHeight="1" x14ac:dyDescent="0.2">
      <c r="A119" s="10"/>
      <c r="B119" s="11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3"/>
    </row>
    <row r="120" spans="1:15" ht="6" customHeight="1" x14ac:dyDescent="0.2">
      <c r="B120" s="14"/>
      <c r="C120" s="2"/>
    </row>
    <row r="121" spans="1:15" x14ac:dyDescent="0.2">
      <c r="A121" s="15" t="s">
        <v>33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5" x14ac:dyDescent="0.2">
      <c r="A122" s="15" t="s">
        <v>6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5" x14ac:dyDescent="0.2">
      <c r="A123" s="15" t="s">
        <v>7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</sheetData>
  <mergeCells count="28">
    <mergeCell ref="A1:F1"/>
    <mergeCell ref="G1:O1"/>
    <mergeCell ref="A2:F2"/>
    <mergeCell ref="G2:O2"/>
    <mergeCell ref="A4:A9"/>
    <mergeCell ref="B4:B9"/>
    <mergeCell ref="C4:F4"/>
    <mergeCell ref="G4:N4"/>
    <mergeCell ref="O4:O9"/>
    <mergeCell ref="C5:F5"/>
    <mergeCell ref="G5:N5"/>
    <mergeCell ref="C6:F6"/>
    <mergeCell ref="G6:N6"/>
    <mergeCell ref="C7:F7"/>
    <mergeCell ref="G7:J7"/>
    <mergeCell ref="K7:N7"/>
    <mergeCell ref="N8:N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341-25</vt:lpstr>
      <vt:lpstr>'341-25'!Área_de_impresión</vt:lpstr>
      <vt:lpstr>'341-25'!Títulos_a_imprimir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2022-02-18T19:56:31Z</cp:lastPrinted>
  <dcterms:created xsi:type="dcterms:W3CDTF">2018-10-11T20:14:21Z</dcterms:created>
  <dcterms:modified xsi:type="dcterms:W3CDTF">2022-06-13T17:32:00Z</dcterms:modified>
</cp:coreProperties>
</file>