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15" i="1"/>
  <c r="C9" i="1"/>
  <c r="F8" i="1"/>
  <c r="F21" i="1"/>
  <c r="F27" i="1"/>
  <c r="F33" i="1"/>
  <c r="F32" i="1"/>
  <c r="F31" i="1"/>
  <c r="F30" i="1"/>
  <c r="F29" i="1"/>
  <c r="F28" i="1"/>
  <c r="F26" i="1"/>
  <c r="F19" i="1"/>
  <c r="F20" i="1"/>
  <c r="F17" i="1"/>
  <c r="F16" i="1"/>
  <c r="F10" i="1"/>
  <c r="F11" i="1"/>
  <c r="F12" i="1"/>
  <c r="F13" i="1"/>
  <c r="F14" i="1"/>
  <c r="F9" i="1"/>
  <c r="E8" i="1"/>
  <c r="D33" i="1"/>
  <c r="D32" i="1"/>
  <c r="D31" i="1"/>
  <c r="D30" i="1"/>
  <c r="D29" i="1"/>
  <c r="D28" i="1"/>
  <c r="D27" i="1" s="1"/>
  <c r="D23" i="1"/>
  <c r="D24" i="1"/>
  <c r="D25" i="1"/>
  <c r="D26" i="1"/>
  <c r="D22" i="1"/>
  <c r="D21" i="1" s="1"/>
  <c r="D17" i="1"/>
  <c r="D18" i="1"/>
  <c r="D19" i="1"/>
  <c r="D20" i="1"/>
  <c r="D16" i="1"/>
  <c r="D10" i="1"/>
  <c r="D11" i="1"/>
  <c r="D12" i="1"/>
  <c r="D13" i="1"/>
  <c r="D14" i="1"/>
  <c r="D9" i="1"/>
  <c r="D8" i="1" s="1"/>
  <c r="E9" i="1"/>
  <c r="G8" i="1" l="1"/>
  <c r="C8" i="1"/>
  <c r="E14" i="1" l="1"/>
  <c r="C18" i="1"/>
  <c r="C33" i="1"/>
  <c r="C32" i="1"/>
  <c r="C31" i="1"/>
  <c r="C30" i="1"/>
  <c r="C27" i="1" s="1"/>
  <c r="C29" i="1"/>
  <c r="C28" i="1"/>
  <c r="C26" i="1"/>
  <c r="C25" i="1"/>
  <c r="C24" i="1"/>
  <c r="C23" i="1"/>
  <c r="C22" i="1"/>
  <c r="C20" i="1"/>
  <c r="C19" i="1"/>
  <c r="C17" i="1"/>
  <c r="C16" i="1"/>
  <c r="E10" i="1"/>
  <c r="G27" i="1"/>
  <c r="G21" i="1"/>
  <c r="G15" i="1"/>
  <c r="G14" i="1"/>
  <c r="G13" i="1"/>
  <c r="G12" i="1"/>
  <c r="G11" i="1"/>
  <c r="G10" i="1"/>
  <c r="G9" i="1"/>
  <c r="C15" i="1" l="1"/>
  <c r="C21" i="1"/>
  <c r="C10" i="1"/>
  <c r="C14" i="1"/>
  <c r="E11" i="1"/>
  <c r="C11" i="1" s="1"/>
  <c r="E12" i="1"/>
  <c r="C12" i="1" s="1"/>
  <c r="E13" i="1"/>
  <c r="C13" i="1" s="1"/>
  <c r="E21" i="1" l="1"/>
  <c r="E15" i="1" l="1"/>
  <c r="E2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3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4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5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<sst xmlns="http://schemas.openxmlformats.org/spreadsheetml/2006/main" count="51" uniqueCount="24">
  <si>
    <t>Total</t>
  </si>
  <si>
    <t xml:space="preserve">Heridos </t>
  </si>
  <si>
    <t>Muertos</t>
  </si>
  <si>
    <t>Número</t>
  </si>
  <si>
    <t xml:space="preserve"> </t>
  </si>
  <si>
    <t>-</t>
  </si>
  <si>
    <t>Distrito de Panamá</t>
  </si>
  <si>
    <t>Distrito de San Miguelito</t>
  </si>
  <si>
    <t>Resto de la República</t>
  </si>
  <si>
    <t>Pasajero</t>
  </si>
  <si>
    <t>Peatón</t>
  </si>
  <si>
    <t>Jinete</t>
  </si>
  <si>
    <t>Fuente: Departamento de Operaciones del Tránsito de la Policía Nacional.</t>
  </si>
  <si>
    <t xml:space="preserve">Víctimas </t>
  </si>
  <si>
    <t>Implicado</t>
  </si>
  <si>
    <t>- Cantidad nula o cero.</t>
  </si>
  <si>
    <t>TOTAL</t>
  </si>
  <si>
    <t xml:space="preserve">  SAN MIGUELITO Y RESTO DE LA REPÚBLICA, SEGÚN  IMPLICADO: AÑO 2021</t>
  </si>
  <si>
    <t>Conductor-Automóvil</t>
  </si>
  <si>
    <t>Conductor-Motociclista</t>
  </si>
  <si>
    <t>Conductor-Ciclista</t>
  </si>
  <si>
    <t>0.0 Cuando la cantidad es menor a la mitad de la unidad o fracción decimal adoptada para la expresión del dato.</t>
  </si>
  <si>
    <t>Cuadro 15. VÍCTIMAS EN ACCIDENTES DE TRÁNSITO EN LA REPÚBLICA, DISTRITOS DE PANAMÁ,</t>
  </si>
  <si>
    <t>Por cada 100 víctimas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</si>
</sst>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3" fontId="2" fillId="0" borderId="8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0" fontId="0" fillId="0" borderId="0" xfId="0" applyFont="1"/>
    <xf numFmtId="164" fontId="2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1" fillId="0" borderId="7" xfId="0" applyFont="1" applyFill="1" applyBorder="1"/>
    <xf numFmtId="0" fontId="1" fillId="0" borderId="6" xfId="0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3" xfId="0" applyNumberFormat="1" applyFont="1" applyFill="1" applyBorder="1" applyAlignment="1">
      <alignment horizontal="right"/>
    </xf>
    <xf numFmtId="0" fontId="0" fillId="0" borderId="0" xfId="0" applyFont="1" applyBorder="1"/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/>
    <xf numFmtId="3" fontId="2" fillId="2" borderId="1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0" fillId="0" borderId="0" xfId="0" quotePrefix="1" applyNumberFormat="1" applyFont="1" applyAlignment="1">
      <alignment horizontal="left"/>
    </xf>
    <xf numFmtId="0" fontId="0" fillId="0" borderId="1" xfId="0" applyFont="1" applyBorder="1"/>
    <xf numFmtId="3" fontId="0" fillId="0" borderId="0" xfId="0" applyNumberFormat="1" applyFont="1" applyBorder="1"/>
    <xf numFmtId="3" fontId="2" fillId="0" borderId="0" xfId="0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distributed" justifyLastLine="1"/>
    </xf>
    <xf numFmtId="0" fontId="2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workbookViewId="0">
      <selection sqref="A1:G1"/>
    </sheetView>
  </sheetViews>
  <sheetFormatPr baseColWidth="10" defaultRowHeight="19.5" customHeight="1" x14ac:dyDescent="0.2"/>
  <cols>
    <col min="1" max="1" width="2.7109375" style="4" customWidth="1"/>
    <col min="2" max="2" width="27.7109375" style="4" customWidth="1"/>
    <col min="3" max="7" width="12.7109375" style="4" customWidth="1"/>
    <col min="8" max="8" width="11.42578125" style="14"/>
    <col min="9" max="16384" width="11.42578125" style="4"/>
  </cols>
  <sheetData>
    <row r="1" spans="1:8" ht="17.100000000000001" customHeight="1" x14ac:dyDescent="0.2">
      <c r="A1" s="32" t="s">
        <v>22</v>
      </c>
      <c r="B1" s="32"/>
      <c r="C1" s="32"/>
      <c r="D1" s="32"/>
      <c r="E1" s="32"/>
      <c r="F1" s="32"/>
      <c r="G1" s="32"/>
    </row>
    <row r="2" spans="1:8" ht="17.100000000000001" customHeight="1" x14ac:dyDescent="0.2">
      <c r="A2" s="33" t="s">
        <v>17</v>
      </c>
      <c r="B2" s="33"/>
      <c r="C2" s="33"/>
      <c r="D2" s="33"/>
      <c r="E2" s="33"/>
      <c r="F2" s="33"/>
      <c r="G2" s="33"/>
    </row>
    <row r="3" spans="1:8" ht="12.2" customHeight="1" x14ac:dyDescent="0.2">
      <c r="A3" s="30"/>
      <c r="B3" s="1"/>
      <c r="C3" s="1"/>
      <c r="D3" s="1"/>
      <c r="E3" s="1"/>
      <c r="F3" s="1"/>
      <c r="G3" s="1"/>
    </row>
    <row r="4" spans="1:8" ht="30" customHeight="1" x14ac:dyDescent="0.2">
      <c r="A4" s="42" t="s">
        <v>14</v>
      </c>
      <c r="B4" s="43"/>
      <c r="C4" s="37" t="s">
        <v>13</v>
      </c>
      <c r="D4" s="38"/>
      <c r="E4" s="38"/>
      <c r="F4" s="38"/>
      <c r="G4" s="38"/>
    </row>
    <row r="5" spans="1:8" ht="30" customHeight="1" x14ac:dyDescent="0.2">
      <c r="A5" s="44"/>
      <c r="B5" s="45"/>
      <c r="C5" s="39" t="s">
        <v>0</v>
      </c>
      <c r="D5" s="37" t="s">
        <v>1</v>
      </c>
      <c r="E5" s="41"/>
      <c r="F5" s="37" t="s">
        <v>2</v>
      </c>
      <c r="G5" s="38"/>
    </row>
    <row r="6" spans="1:8" ht="39.950000000000003" customHeight="1" x14ac:dyDescent="0.2">
      <c r="A6" s="46"/>
      <c r="B6" s="47"/>
      <c r="C6" s="40"/>
      <c r="D6" s="16" t="s">
        <v>23</v>
      </c>
      <c r="E6" s="15" t="s">
        <v>3</v>
      </c>
      <c r="F6" s="16" t="s">
        <v>23</v>
      </c>
      <c r="G6" s="21" t="s">
        <v>3</v>
      </c>
    </row>
    <row r="7" spans="1:8" s="20" customFormat="1" ht="12.2" customHeight="1" x14ac:dyDescent="0.2">
      <c r="B7" s="17"/>
      <c r="C7" s="18"/>
      <c r="D7" s="19"/>
      <c r="E7" s="18"/>
      <c r="F7" s="18"/>
      <c r="G7" s="22"/>
      <c r="H7" s="25"/>
    </row>
    <row r="8" spans="1:8" ht="20.100000000000001" customHeight="1" x14ac:dyDescent="0.2">
      <c r="A8" s="35" t="s">
        <v>16</v>
      </c>
      <c r="B8" s="36"/>
      <c r="C8" s="2">
        <f>SUM(C9:C14)</f>
        <v>12490</v>
      </c>
      <c r="D8" s="5">
        <f>SUM(D9:D14)</f>
        <v>100</v>
      </c>
      <c r="E8" s="2">
        <f>SUM(E9:E14)</f>
        <v>12230</v>
      </c>
      <c r="F8" s="5">
        <f>SUM(F9:F14)</f>
        <v>100</v>
      </c>
      <c r="G8" s="23">
        <f>SUM(G9:G14)</f>
        <v>260</v>
      </c>
    </row>
    <row r="9" spans="1:8" ht="20.100000000000001" customHeight="1" x14ac:dyDescent="0.2">
      <c r="B9" s="7" t="s">
        <v>18</v>
      </c>
      <c r="C9" s="2">
        <f>SUM(E9,G9)</f>
        <v>4818</v>
      </c>
      <c r="D9" s="6">
        <f>E9/$E$8*100</f>
        <v>38.855273916598527</v>
      </c>
      <c r="E9" s="2">
        <f>SUM(E16,E22,E28)</f>
        <v>4752</v>
      </c>
      <c r="F9" s="6">
        <f>G9/$G$8*100</f>
        <v>25.384615384615383</v>
      </c>
      <c r="G9" s="23">
        <f>SUM(G16,G22,G28)</f>
        <v>66</v>
      </c>
      <c r="H9" s="31"/>
    </row>
    <row r="10" spans="1:8" ht="17.100000000000001" customHeight="1" x14ac:dyDescent="0.2">
      <c r="B10" s="7" t="s">
        <v>19</v>
      </c>
      <c r="C10" s="2">
        <f t="shared" ref="C10:C14" si="0">SUM(E10,G10)</f>
        <v>1515</v>
      </c>
      <c r="D10" s="6">
        <f t="shared" ref="D10:D33" si="1">E10/$E$8*100</f>
        <v>12.174979558462796</v>
      </c>
      <c r="E10" s="2">
        <f>SUM(E17,E23,E29)</f>
        <v>1489</v>
      </c>
      <c r="F10" s="6">
        <f t="shared" ref="F10:F14" si="2">G10/$G$8*100</f>
        <v>10</v>
      </c>
      <c r="G10" s="23">
        <f t="shared" ref="G10" si="3">SUM(G17,G23,G29)</f>
        <v>26</v>
      </c>
      <c r="H10" s="31"/>
    </row>
    <row r="11" spans="1:8" ht="17.100000000000001" customHeight="1" x14ac:dyDescent="0.2">
      <c r="B11" s="7" t="s">
        <v>20</v>
      </c>
      <c r="C11" s="2">
        <f t="shared" si="0"/>
        <v>331</v>
      </c>
      <c r="D11" s="6">
        <f t="shared" si="1"/>
        <v>2.5429272281275552</v>
      </c>
      <c r="E11" s="2">
        <f t="shared" ref="E11" si="4">SUM(E18,E24,E30)</f>
        <v>311</v>
      </c>
      <c r="F11" s="6">
        <f t="shared" si="2"/>
        <v>7.6923076923076925</v>
      </c>
      <c r="G11" s="23">
        <f t="shared" ref="G11" si="5">SUM(G18,G24,G30)</f>
        <v>20</v>
      </c>
      <c r="H11" s="31"/>
    </row>
    <row r="12" spans="1:8" ht="17.100000000000001" customHeight="1" x14ac:dyDescent="0.2">
      <c r="B12" s="7" t="s">
        <v>9</v>
      </c>
      <c r="C12" s="2">
        <f t="shared" si="0"/>
        <v>4914</v>
      </c>
      <c r="D12" s="6">
        <f t="shared" si="1"/>
        <v>39.754701553556828</v>
      </c>
      <c r="E12" s="2">
        <f t="shared" ref="E12" si="6">SUM(E19,E25,E31)</f>
        <v>4862</v>
      </c>
      <c r="F12" s="6">
        <f t="shared" si="2"/>
        <v>20</v>
      </c>
      <c r="G12" s="23">
        <f t="shared" ref="G12" si="7">SUM(G19,G25,G31)</f>
        <v>52</v>
      </c>
      <c r="H12" s="31"/>
    </row>
    <row r="13" spans="1:8" ht="17.100000000000001" customHeight="1" x14ac:dyDescent="0.2">
      <c r="B13" s="7" t="s">
        <v>10</v>
      </c>
      <c r="C13" s="2">
        <f t="shared" si="0"/>
        <v>904</v>
      </c>
      <c r="D13" s="6">
        <f t="shared" si="1"/>
        <v>6.6148814390842192</v>
      </c>
      <c r="E13" s="2">
        <f t="shared" ref="E13" si="8">SUM(E20,E26,E32)</f>
        <v>809</v>
      </c>
      <c r="F13" s="6">
        <f t="shared" si="2"/>
        <v>36.538461538461533</v>
      </c>
      <c r="G13" s="23">
        <f t="shared" ref="G13" si="9">SUM(G20,G26,G32)</f>
        <v>95</v>
      </c>
      <c r="H13" s="31"/>
    </row>
    <row r="14" spans="1:8" ht="17.100000000000001" customHeight="1" x14ac:dyDescent="0.2">
      <c r="B14" s="7" t="s">
        <v>11</v>
      </c>
      <c r="C14" s="2">
        <f t="shared" si="0"/>
        <v>8</v>
      </c>
      <c r="D14" s="6">
        <f t="shared" si="1"/>
        <v>5.7236304170073582E-2</v>
      </c>
      <c r="E14" s="2">
        <f>SUM(E33)</f>
        <v>7</v>
      </c>
      <c r="F14" s="6">
        <f t="shared" si="2"/>
        <v>0.38461538461538464</v>
      </c>
      <c r="G14" s="23">
        <f>SUM(G33)</f>
        <v>1</v>
      </c>
      <c r="H14" s="31"/>
    </row>
    <row r="15" spans="1:8" ht="22.5" customHeight="1" x14ac:dyDescent="0.2">
      <c r="A15" s="7" t="s">
        <v>6</v>
      </c>
      <c r="C15" s="2">
        <f>SUM(C16:C20)</f>
        <v>4522</v>
      </c>
      <c r="D15" s="5">
        <f>SUM(D16:D20)</f>
        <v>36.508585445625506</v>
      </c>
      <c r="E15" s="2">
        <f>SUM(E16:E20)</f>
        <v>4465</v>
      </c>
      <c r="F15" s="5">
        <f>SUM(F16:F20)</f>
        <v>21.923076923076927</v>
      </c>
      <c r="G15" s="23">
        <f>SUM(G16:G20)</f>
        <v>57</v>
      </c>
    </row>
    <row r="16" spans="1:8" ht="20.100000000000001" customHeight="1" x14ac:dyDescent="0.2">
      <c r="B16" s="7" t="s">
        <v>18</v>
      </c>
      <c r="C16" s="2">
        <f>SUM(E16,G16)</f>
        <v>1751</v>
      </c>
      <c r="D16" s="6">
        <f t="shared" si="1"/>
        <v>14.243663123466884</v>
      </c>
      <c r="E16" s="3">
        <v>1742</v>
      </c>
      <c r="F16" s="6">
        <f>G16/$G$8*100</f>
        <v>3.4615384615384617</v>
      </c>
      <c r="G16" s="13">
        <v>9</v>
      </c>
    </row>
    <row r="17" spans="1:7" ht="17.100000000000001" customHeight="1" x14ac:dyDescent="0.2">
      <c r="B17" s="7" t="s">
        <v>19</v>
      </c>
      <c r="C17" s="2">
        <f t="shared" ref="C17:C20" si="10">SUM(E17,G17)</f>
        <v>795</v>
      </c>
      <c r="D17" s="6">
        <f t="shared" si="1"/>
        <v>6.4104660670482412</v>
      </c>
      <c r="E17" s="3">
        <v>784</v>
      </c>
      <c r="F17" s="6">
        <f t="shared" ref="F17:F20" si="11">G17/$G$8*100</f>
        <v>4.2307692307692308</v>
      </c>
      <c r="G17" s="13">
        <v>11</v>
      </c>
    </row>
    <row r="18" spans="1:7" ht="17.100000000000001" customHeight="1" x14ac:dyDescent="0.2">
      <c r="B18" s="7" t="s">
        <v>20</v>
      </c>
      <c r="C18" s="2">
        <f>SUM(E18,G18)</f>
        <v>67</v>
      </c>
      <c r="D18" s="6">
        <f t="shared" si="1"/>
        <v>0.54783319705641864</v>
      </c>
      <c r="E18" s="3">
        <v>67</v>
      </c>
      <c r="F18" s="6" t="s">
        <v>5</v>
      </c>
      <c r="G18" s="13" t="s">
        <v>5</v>
      </c>
    </row>
    <row r="19" spans="1:7" ht="17.100000000000001" customHeight="1" x14ac:dyDescent="0.2">
      <c r="B19" s="7" t="s">
        <v>9</v>
      </c>
      <c r="C19" s="2">
        <f t="shared" si="10"/>
        <v>1534</v>
      </c>
      <c r="D19" s="6">
        <f t="shared" si="1"/>
        <v>12.444807849550287</v>
      </c>
      <c r="E19" s="3">
        <v>1522</v>
      </c>
      <c r="F19" s="6">
        <f>G19/$G$8*100</f>
        <v>4.6153846153846159</v>
      </c>
      <c r="G19" s="13">
        <v>12</v>
      </c>
    </row>
    <row r="20" spans="1:7" ht="17.100000000000001" customHeight="1" x14ac:dyDescent="0.2">
      <c r="B20" s="7" t="s">
        <v>10</v>
      </c>
      <c r="C20" s="2">
        <f t="shared" si="10"/>
        <v>375</v>
      </c>
      <c r="D20" s="6">
        <f t="shared" si="1"/>
        <v>2.8618152085036797</v>
      </c>
      <c r="E20" s="3">
        <v>350</v>
      </c>
      <c r="F20" s="6">
        <f t="shared" si="11"/>
        <v>9.6153846153846168</v>
      </c>
      <c r="G20" s="13">
        <v>25</v>
      </c>
    </row>
    <row r="21" spans="1:7" ht="22.5" customHeight="1" x14ac:dyDescent="0.2">
      <c r="A21" s="7" t="s">
        <v>7</v>
      </c>
      <c r="C21" s="2">
        <f>SUM(C22:C26)</f>
        <v>616</v>
      </c>
      <c r="D21" s="5">
        <f>SUM(D22:D26)</f>
        <v>4.9959116925592806</v>
      </c>
      <c r="E21" s="2">
        <f>SUM(E22:E26)</f>
        <v>611</v>
      </c>
      <c r="F21" s="5">
        <f>SUM(F22:F26)</f>
        <v>1.9230769230769231</v>
      </c>
      <c r="G21" s="23">
        <f>SUM(G22:G26)</f>
        <v>5</v>
      </c>
    </row>
    <row r="22" spans="1:7" ht="20.100000000000001" customHeight="1" x14ac:dyDescent="0.2">
      <c r="B22" s="7" t="s">
        <v>18</v>
      </c>
      <c r="C22" s="2">
        <f>SUM(E22,G22)</f>
        <v>228</v>
      </c>
      <c r="D22" s="6">
        <f t="shared" si="1"/>
        <v>1.8642681929681111</v>
      </c>
      <c r="E22" s="3">
        <v>228</v>
      </c>
      <c r="F22" s="6" t="s">
        <v>5</v>
      </c>
      <c r="G22" s="13" t="s">
        <v>5</v>
      </c>
    </row>
    <row r="23" spans="1:7" ht="17.100000000000001" customHeight="1" x14ac:dyDescent="0.2">
      <c r="B23" s="7" t="s">
        <v>19</v>
      </c>
      <c r="C23" s="2">
        <f t="shared" ref="C23:C26" si="12">SUM(E23,G23)</f>
        <v>99</v>
      </c>
      <c r="D23" s="6">
        <f t="shared" si="1"/>
        <v>0.80948487326246932</v>
      </c>
      <c r="E23" s="3">
        <v>99</v>
      </c>
      <c r="F23" s="6" t="s">
        <v>5</v>
      </c>
      <c r="G23" s="13" t="s">
        <v>5</v>
      </c>
    </row>
    <row r="24" spans="1:7" ht="17.100000000000001" customHeight="1" x14ac:dyDescent="0.2">
      <c r="B24" s="7" t="s">
        <v>20</v>
      </c>
      <c r="C24" s="2">
        <f t="shared" si="12"/>
        <v>4</v>
      </c>
      <c r="D24" s="6">
        <f t="shared" si="1"/>
        <v>3.2706459525756335E-2</v>
      </c>
      <c r="E24" s="3">
        <v>4</v>
      </c>
      <c r="F24" s="6" t="s">
        <v>5</v>
      </c>
      <c r="G24" s="13" t="s">
        <v>5</v>
      </c>
    </row>
    <row r="25" spans="1:7" ht="17.100000000000001" customHeight="1" x14ac:dyDescent="0.2">
      <c r="B25" s="7" t="s">
        <v>9</v>
      </c>
      <c r="C25" s="2">
        <f t="shared" si="12"/>
        <v>208</v>
      </c>
      <c r="D25" s="6">
        <f t="shared" si="1"/>
        <v>1.7007358953393295</v>
      </c>
      <c r="E25" s="3">
        <v>208</v>
      </c>
      <c r="F25" s="6" t="s">
        <v>5</v>
      </c>
      <c r="G25" s="13" t="s">
        <v>5</v>
      </c>
    </row>
    <row r="26" spans="1:7" ht="17.100000000000001" customHeight="1" x14ac:dyDescent="0.2">
      <c r="B26" s="7" t="s">
        <v>10</v>
      </c>
      <c r="C26" s="2">
        <f t="shared" si="12"/>
        <v>77</v>
      </c>
      <c r="D26" s="6">
        <f t="shared" si="1"/>
        <v>0.58871627146361405</v>
      </c>
      <c r="E26" s="3">
        <v>72</v>
      </c>
      <c r="F26" s="6">
        <f t="shared" ref="F26" si="13">G26/$G$8*100</f>
        <v>1.9230769230769231</v>
      </c>
      <c r="G26" s="13">
        <v>5</v>
      </c>
    </row>
    <row r="27" spans="1:7" ht="22.5" customHeight="1" x14ac:dyDescent="0.2">
      <c r="A27" s="7" t="s">
        <v>8</v>
      </c>
      <c r="C27" s="2">
        <f>SUM(C28:C33)</f>
        <v>7352</v>
      </c>
      <c r="D27" s="5">
        <f>SUM(D28:D33)</f>
        <v>58.495502861815204</v>
      </c>
      <c r="E27" s="2">
        <f>SUM(E28:E33)</f>
        <v>7154</v>
      </c>
      <c r="F27" s="5">
        <f>SUM(F28:F33)</f>
        <v>76.15384615384616</v>
      </c>
      <c r="G27" s="23">
        <f>SUM(G28:G33)</f>
        <v>198</v>
      </c>
    </row>
    <row r="28" spans="1:7" ht="20.100000000000001" customHeight="1" x14ac:dyDescent="0.2">
      <c r="B28" s="7" t="s">
        <v>18</v>
      </c>
      <c r="C28" s="2">
        <f>SUM(E28,G28)</f>
        <v>2839</v>
      </c>
      <c r="D28" s="6">
        <f t="shared" si="1"/>
        <v>22.747342600163531</v>
      </c>
      <c r="E28" s="3">
        <v>2782</v>
      </c>
      <c r="F28" s="6">
        <f t="shared" ref="F28:F33" si="14">G28/$G$8*100</f>
        <v>21.923076923076923</v>
      </c>
      <c r="G28" s="13">
        <v>57</v>
      </c>
    </row>
    <row r="29" spans="1:7" ht="17.100000000000001" customHeight="1" x14ac:dyDescent="0.2">
      <c r="B29" s="7" t="s">
        <v>19</v>
      </c>
      <c r="C29" s="2">
        <f t="shared" ref="C29:C32" si="15">SUM(E29,G29)</f>
        <v>621</v>
      </c>
      <c r="D29" s="6">
        <f t="shared" si="1"/>
        <v>4.9550286181520855</v>
      </c>
      <c r="E29" s="3">
        <v>606</v>
      </c>
      <c r="F29" s="6">
        <f t="shared" si="14"/>
        <v>5.7692307692307692</v>
      </c>
      <c r="G29" s="13">
        <v>15</v>
      </c>
    </row>
    <row r="30" spans="1:7" ht="17.100000000000001" customHeight="1" x14ac:dyDescent="0.2">
      <c r="B30" s="7" t="s">
        <v>20</v>
      </c>
      <c r="C30" s="2">
        <f t="shared" si="15"/>
        <v>260</v>
      </c>
      <c r="D30" s="6">
        <f t="shared" si="1"/>
        <v>1.9623875715453802</v>
      </c>
      <c r="E30" s="3">
        <v>240</v>
      </c>
      <c r="F30" s="6">
        <f t="shared" si="14"/>
        <v>7.6923076923076925</v>
      </c>
      <c r="G30" s="13">
        <v>20</v>
      </c>
    </row>
    <row r="31" spans="1:7" ht="17.100000000000001" customHeight="1" x14ac:dyDescent="0.2">
      <c r="B31" s="7" t="s">
        <v>9</v>
      </c>
      <c r="C31" s="2">
        <f t="shared" si="15"/>
        <v>3172</v>
      </c>
      <c r="D31" s="6">
        <f t="shared" si="1"/>
        <v>25.609157808667209</v>
      </c>
      <c r="E31" s="3">
        <v>3132</v>
      </c>
      <c r="F31" s="6">
        <f t="shared" si="14"/>
        <v>15.384615384615385</v>
      </c>
      <c r="G31" s="13">
        <v>40</v>
      </c>
    </row>
    <row r="32" spans="1:7" ht="17.100000000000001" customHeight="1" x14ac:dyDescent="0.2">
      <c r="B32" s="7" t="s">
        <v>10</v>
      </c>
      <c r="C32" s="2">
        <f t="shared" si="15"/>
        <v>452</v>
      </c>
      <c r="D32" s="6">
        <f t="shared" si="1"/>
        <v>3.164349959116926</v>
      </c>
      <c r="E32" s="3">
        <v>387</v>
      </c>
      <c r="F32" s="6">
        <f t="shared" si="14"/>
        <v>25</v>
      </c>
      <c r="G32" s="13">
        <v>65</v>
      </c>
    </row>
    <row r="33" spans="1:7" ht="17.100000000000001" customHeight="1" x14ac:dyDescent="0.2">
      <c r="B33" s="7" t="s">
        <v>11</v>
      </c>
      <c r="C33" s="2">
        <f>SUM(E33,G33)</f>
        <v>8</v>
      </c>
      <c r="D33" s="6">
        <f t="shared" si="1"/>
        <v>5.7236304170073582E-2</v>
      </c>
      <c r="E33" s="3">
        <v>7</v>
      </c>
      <c r="F33" s="6">
        <f t="shared" si="14"/>
        <v>0.38461538461538464</v>
      </c>
      <c r="G33" s="13">
        <v>1</v>
      </c>
    </row>
    <row r="34" spans="1:7" ht="12.2" customHeight="1" x14ac:dyDescent="0.2">
      <c r="A34" s="30"/>
      <c r="B34" s="8"/>
      <c r="C34" s="9" t="s">
        <v>4</v>
      </c>
      <c r="D34" s="10"/>
      <c r="E34" s="9"/>
      <c r="F34" s="11"/>
      <c r="G34" s="24"/>
    </row>
    <row r="35" spans="1:7" ht="12.2" customHeight="1" x14ac:dyDescent="0.2">
      <c r="B35" s="26"/>
      <c r="C35" s="27"/>
      <c r="D35" s="28"/>
      <c r="E35" s="27"/>
      <c r="F35" s="27"/>
      <c r="G35" s="27"/>
    </row>
    <row r="36" spans="1:7" ht="15" customHeight="1" x14ac:dyDescent="0.2">
      <c r="A36" s="29" t="s">
        <v>15</v>
      </c>
      <c r="C36" s="12"/>
      <c r="D36" s="12"/>
      <c r="E36" s="12"/>
      <c r="F36" s="12"/>
      <c r="G36" s="12"/>
    </row>
    <row r="37" spans="1:7" ht="15" customHeight="1" x14ac:dyDescent="0.2">
      <c r="A37" s="34" t="s">
        <v>21</v>
      </c>
      <c r="B37" s="34"/>
      <c r="C37" s="34"/>
      <c r="D37" s="34"/>
      <c r="E37" s="34"/>
      <c r="F37" s="34"/>
      <c r="G37" s="34"/>
    </row>
    <row r="38" spans="1:7" ht="15" customHeight="1" x14ac:dyDescent="0.2">
      <c r="A38" s="4" t="s">
        <v>12</v>
      </c>
    </row>
    <row r="39" spans="1:7" ht="15" customHeight="1" x14ac:dyDescent="0.2"/>
  </sheetData>
  <mergeCells count="9">
    <mergeCell ref="A1:G1"/>
    <mergeCell ref="A2:G2"/>
    <mergeCell ref="A37:G37"/>
    <mergeCell ref="A8:B8"/>
    <mergeCell ref="C4:G4"/>
    <mergeCell ref="C5:C6"/>
    <mergeCell ref="D5:E5"/>
    <mergeCell ref="F5:G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  <ignoredErrors>
    <ignoredError sqref="E10:E15 C15:D15 C21:D21 E21 C27:D27 E27:F27 F9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2022-04-21T20:10:03Z</cp:lastPrinted>
  <dcterms:created xsi:type="dcterms:W3CDTF">2017-11-14T11:22:11Z</dcterms:created>
  <dcterms:modified xsi:type="dcterms:W3CDTF">2022-05-09T16:21:40Z</dcterms:modified>
</cp:coreProperties>
</file>