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24" sheetId="7" r:id="rId1"/>
  </sheets>
  <definedNames>
    <definedName name="_xlnm.Print_Area" localSheetId="0">'341-24'!$A$1:$O$60</definedName>
    <definedName name="_xlnm.Print_Titles" localSheetId="0">'341-24'!$1:$10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7" l="1"/>
  <c r="J54" i="7" s="1"/>
  <c r="K54" i="7" s="1"/>
  <c r="N54" i="7" s="1"/>
  <c r="F54" i="7"/>
  <c r="J53" i="7"/>
  <c r="K53" i="7" s="1"/>
  <c r="N53" i="7" s="1"/>
  <c r="G53" i="7"/>
  <c r="F53" i="7"/>
  <c r="F52" i="7"/>
  <c r="G52" i="7" s="1"/>
  <c r="J52" i="7" s="1"/>
  <c r="K52" i="7" s="1"/>
  <c r="N52" i="7" s="1"/>
  <c r="F51" i="7"/>
  <c r="F50" i="7" s="1"/>
  <c r="M50" i="7"/>
  <c r="L50" i="7"/>
  <c r="I50" i="7"/>
  <c r="H50" i="7"/>
  <c r="E50" i="7"/>
  <c r="D50" i="7"/>
  <c r="C50" i="7"/>
  <c r="G49" i="7"/>
  <c r="J49" i="7" s="1"/>
  <c r="K49" i="7" s="1"/>
  <c r="N49" i="7" s="1"/>
  <c r="F49" i="7"/>
  <c r="J48" i="7"/>
  <c r="K48" i="7" s="1"/>
  <c r="N48" i="7" s="1"/>
  <c r="G48" i="7"/>
  <c r="F48" i="7"/>
  <c r="F47" i="7"/>
  <c r="G47" i="7" s="1"/>
  <c r="M46" i="7"/>
  <c r="M44" i="7" s="1"/>
  <c r="M40" i="7" s="1"/>
  <c r="L46" i="7"/>
  <c r="I46" i="7"/>
  <c r="H46" i="7"/>
  <c r="F46" i="7"/>
  <c r="E46" i="7"/>
  <c r="D46" i="7"/>
  <c r="C46" i="7"/>
  <c r="F45" i="7"/>
  <c r="F44" i="7" s="1"/>
  <c r="F40" i="7" s="1"/>
  <c r="L44" i="7"/>
  <c r="L40" i="7" s="1"/>
  <c r="I44" i="7"/>
  <c r="H44" i="7"/>
  <c r="H40" i="7" s="1"/>
  <c r="E44" i="7"/>
  <c r="D44" i="7"/>
  <c r="D40" i="7" s="1"/>
  <c r="C44" i="7"/>
  <c r="C40" i="7" s="1"/>
  <c r="G43" i="7"/>
  <c r="J43" i="7" s="1"/>
  <c r="K43" i="7" s="1"/>
  <c r="N43" i="7" s="1"/>
  <c r="F43" i="7"/>
  <c r="J42" i="7"/>
  <c r="K42" i="7" s="1"/>
  <c r="G42" i="7"/>
  <c r="G41" i="7" s="1"/>
  <c r="F42" i="7"/>
  <c r="M41" i="7"/>
  <c r="L41" i="7"/>
  <c r="I41" i="7"/>
  <c r="H41" i="7"/>
  <c r="F41" i="7"/>
  <c r="E41" i="7"/>
  <c r="D41" i="7"/>
  <c r="C41" i="7"/>
  <c r="I40" i="7"/>
  <c r="E40" i="7"/>
  <c r="F39" i="7"/>
  <c r="G39" i="7" s="1"/>
  <c r="J39" i="7" s="1"/>
  <c r="K39" i="7" s="1"/>
  <c r="N39" i="7" s="1"/>
  <c r="F38" i="7"/>
  <c r="G38" i="7" s="1"/>
  <c r="J38" i="7" s="1"/>
  <c r="K38" i="7" s="1"/>
  <c r="N38" i="7" s="1"/>
  <c r="G37" i="7"/>
  <c r="J37" i="7" s="1"/>
  <c r="K37" i="7" s="1"/>
  <c r="N37" i="7" s="1"/>
  <c r="F37" i="7"/>
  <c r="J36" i="7"/>
  <c r="K36" i="7" s="1"/>
  <c r="N36" i="7" s="1"/>
  <c r="G36" i="7"/>
  <c r="F36" i="7"/>
  <c r="F35" i="7"/>
  <c r="G35" i="7" s="1"/>
  <c r="M34" i="7"/>
  <c r="L34" i="7"/>
  <c r="I34" i="7"/>
  <c r="H34" i="7"/>
  <c r="F34" i="7"/>
  <c r="E34" i="7"/>
  <c r="D34" i="7"/>
  <c r="C34" i="7"/>
  <c r="C30" i="7" s="1"/>
  <c r="C26" i="7" s="1"/>
  <c r="F33" i="7"/>
  <c r="G33" i="7" s="1"/>
  <c r="J33" i="7" s="1"/>
  <c r="K33" i="7" s="1"/>
  <c r="N33" i="7" s="1"/>
  <c r="G32" i="7"/>
  <c r="G31" i="7" s="1"/>
  <c r="F32" i="7"/>
  <c r="F31" i="7" s="1"/>
  <c r="F30" i="7" s="1"/>
  <c r="M31" i="7"/>
  <c r="L31" i="7"/>
  <c r="I31" i="7"/>
  <c r="H31" i="7"/>
  <c r="E31" i="7"/>
  <c r="D31" i="7"/>
  <c r="C31" i="7"/>
  <c r="M30" i="7"/>
  <c r="M26" i="7" s="1"/>
  <c r="L30" i="7"/>
  <c r="L26" i="7" s="1"/>
  <c r="I30" i="7"/>
  <c r="I26" i="7" s="1"/>
  <c r="H30" i="7"/>
  <c r="H26" i="7" s="1"/>
  <c r="E30" i="7"/>
  <c r="E26" i="7" s="1"/>
  <c r="D30" i="7"/>
  <c r="D26" i="7" s="1"/>
  <c r="J29" i="7"/>
  <c r="K29" i="7" s="1"/>
  <c r="N29" i="7" s="1"/>
  <c r="G29" i="7"/>
  <c r="F29" i="7"/>
  <c r="F28" i="7"/>
  <c r="G28" i="7" s="1"/>
  <c r="J28" i="7" s="1"/>
  <c r="K28" i="7" s="1"/>
  <c r="N28" i="7" s="1"/>
  <c r="F27" i="7"/>
  <c r="G25" i="7"/>
  <c r="J25" i="7" s="1"/>
  <c r="K25" i="7" s="1"/>
  <c r="N25" i="7" s="1"/>
  <c r="F25" i="7"/>
  <c r="J24" i="7"/>
  <c r="K24" i="7" s="1"/>
  <c r="N24" i="7" s="1"/>
  <c r="G24" i="7"/>
  <c r="F24" i="7"/>
  <c r="F23" i="7"/>
  <c r="G23" i="7" s="1"/>
  <c r="J23" i="7" s="1"/>
  <c r="K23" i="7" s="1"/>
  <c r="N23" i="7" s="1"/>
  <c r="F22" i="7"/>
  <c r="F21" i="7" s="1"/>
  <c r="M21" i="7"/>
  <c r="L21" i="7"/>
  <c r="I21" i="7"/>
  <c r="H21" i="7"/>
  <c r="E21" i="7"/>
  <c r="D21" i="7"/>
  <c r="C21" i="7"/>
  <c r="G20" i="7"/>
  <c r="J20" i="7" s="1"/>
  <c r="K20" i="7" s="1"/>
  <c r="N20" i="7" s="1"/>
  <c r="F20" i="7"/>
  <c r="J19" i="7"/>
  <c r="K19" i="7" s="1"/>
  <c r="N19" i="7" s="1"/>
  <c r="G19" i="7"/>
  <c r="F19" i="7"/>
  <c r="F18" i="7"/>
  <c r="G18" i="7" s="1"/>
  <c r="M17" i="7"/>
  <c r="M15" i="7" s="1"/>
  <c r="L17" i="7"/>
  <c r="I17" i="7"/>
  <c r="I15" i="7" s="1"/>
  <c r="I11" i="7" s="1"/>
  <c r="I55" i="7" s="1"/>
  <c r="H17" i="7"/>
  <c r="F17" i="7"/>
  <c r="E17" i="7"/>
  <c r="E15" i="7" s="1"/>
  <c r="E11" i="7" s="1"/>
  <c r="E55" i="7" s="1"/>
  <c r="D17" i="7"/>
  <c r="C17" i="7"/>
  <c r="F16" i="7"/>
  <c r="F15" i="7" s="1"/>
  <c r="L15" i="7"/>
  <c r="L11" i="7" s="1"/>
  <c r="H15" i="7"/>
  <c r="H11" i="7" s="1"/>
  <c r="H55" i="7" s="1"/>
  <c r="D15" i="7"/>
  <c r="C15" i="7"/>
  <c r="C11" i="7" s="1"/>
  <c r="C55" i="7" s="1"/>
  <c r="G14" i="7"/>
  <c r="J14" i="7" s="1"/>
  <c r="K14" i="7" s="1"/>
  <c r="N14" i="7" s="1"/>
  <c r="F14" i="7"/>
  <c r="J13" i="7"/>
  <c r="K13" i="7" s="1"/>
  <c r="G13" i="7"/>
  <c r="G12" i="7" s="1"/>
  <c r="F13" i="7"/>
  <c r="M12" i="7"/>
  <c r="L12" i="7"/>
  <c r="I12" i="7"/>
  <c r="H12" i="7"/>
  <c r="F12" i="7"/>
  <c r="E12" i="7"/>
  <c r="D12" i="7"/>
  <c r="C12" i="7"/>
  <c r="L55" i="7" l="1"/>
  <c r="M11" i="7"/>
  <c r="M55" i="7" s="1"/>
  <c r="J47" i="7"/>
  <c r="G46" i="7"/>
  <c r="N13" i="7"/>
  <c r="N12" i="7" s="1"/>
  <c r="K12" i="7"/>
  <c r="D11" i="7"/>
  <c r="D55" i="7" s="1"/>
  <c r="J18" i="7"/>
  <c r="G17" i="7"/>
  <c r="F26" i="7"/>
  <c r="F11" i="7" s="1"/>
  <c r="F55" i="7" s="1"/>
  <c r="J35" i="7"/>
  <c r="G34" i="7"/>
  <c r="G30" i="7" s="1"/>
  <c r="N42" i="7"/>
  <c r="N41" i="7" s="1"/>
  <c r="K41" i="7"/>
  <c r="J12" i="7"/>
  <c r="G16" i="7"/>
  <c r="G22" i="7"/>
  <c r="G27" i="7"/>
  <c r="J32" i="7"/>
  <c r="J41" i="7"/>
  <c r="G45" i="7"/>
  <c r="G51" i="7"/>
  <c r="J45" i="7" l="1"/>
  <c r="G44" i="7"/>
  <c r="J22" i="7"/>
  <c r="G21" i="7"/>
  <c r="J16" i="7"/>
  <c r="G15" i="7"/>
  <c r="K32" i="7"/>
  <c r="J31" i="7"/>
  <c r="J30" i="7" s="1"/>
  <c r="K35" i="7"/>
  <c r="J34" i="7"/>
  <c r="K18" i="7"/>
  <c r="J17" i="7"/>
  <c r="J51" i="7"/>
  <c r="G50" i="7"/>
  <c r="J27" i="7"/>
  <c r="G26" i="7"/>
  <c r="K47" i="7"/>
  <c r="J46" i="7"/>
  <c r="K27" i="7" l="1"/>
  <c r="J26" i="7"/>
  <c r="N18" i="7"/>
  <c r="N17" i="7" s="1"/>
  <c r="K17" i="7"/>
  <c r="K16" i="7"/>
  <c r="J15" i="7"/>
  <c r="N47" i="7"/>
  <c r="N46" i="7" s="1"/>
  <c r="K46" i="7"/>
  <c r="N32" i="7"/>
  <c r="N31" i="7" s="1"/>
  <c r="K31" i="7"/>
  <c r="K22" i="7"/>
  <c r="J21" i="7"/>
  <c r="K51" i="7"/>
  <c r="J50" i="7"/>
  <c r="N35" i="7"/>
  <c r="N34" i="7" s="1"/>
  <c r="K34" i="7"/>
  <c r="G40" i="7"/>
  <c r="G11" i="7"/>
  <c r="G55" i="7" s="1"/>
  <c r="K45" i="7"/>
  <c r="J44" i="7"/>
  <c r="J40" i="7" s="1"/>
  <c r="N45" i="7" l="1"/>
  <c r="N44" i="7" s="1"/>
  <c r="K44" i="7"/>
  <c r="N22" i="7"/>
  <c r="N21" i="7" s="1"/>
  <c r="K21" i="7"/>
  <c r="K30" i="7"/>
  <c r="J11" i="7"/>
  <c r="J55" i="7" s="1"/>
  <c r="N51" i="7"/>
  <c r="N50" i="7" s="1"/>
  <c r="K50" i="7"/>
  <c r="N30" i="7"/>
  <c r="N16" i="7"/>
  <c r="N15" i="7" s="1"/>
  <c r="K15" i="7"/>
  <c r="N27" i="7"/>
  <c r="N26" i="7" s="1"/>
  <c r="K26" i="7"/>
  <c r="K11" i="7" l="1"/>
  <c r="N11" i="7"/>
  <c r="K40" i="7"/>
  <c r="N40" i="7"/>
  <c r="N55" i="7" l="1"/>
  <c r="K55" i="7"/>
</calcChain>
</file>

<file path=xl/sharedStrings.xml><?xml version="1.0" encoding="utf-8"?>
<sst xmlns="http://schemas.openxmlformats.org/spreadsheetml/2006/main" count="76" uniqueCount="60">
  <si>
    <t>Línea núm.</t>
  </si>
  <si>
    <t>Partida</t>
  </si>
  <si>
    <t>Resumen de los componentes normalizados</t>
  </si>
  <si>
    <t>de la Posición de inversión internacional</t>
  </si>
  <si>
    <t>(en millones de balboas)</t>
  </si>
  <si>
    <t>Posición al inicio</t>
  </si>
  <si>
    <t>Transac-ciones</t>
  </si>
  <si>
    <t xml:space="preserve">Otras varia-ciones </t>
  </si>
  <si>
    <t>Posición al final</t>
  </si>
  <si>
    <t>0.0 Cuando la cantidad es menor a la mitad de la unidad o fracción decimal adoptada para la expresión del dato.</t>
  </si>
  <si>
    <t>(P) Cifras preliminares.</t>
  </si>
  <si>
    <t>Cuadro 24.  RESUMEN DE LOS COMPONENTES NORMALIZADOS DE LA POSICIÓN DE INVERSIÓN</t>
  </si>
  <si>
    <t>2018 (P)</t>
  </si>
  <si>
    <t>I.  Activos</t>
  </si>
  <si>
    <t>1.  Inversión directa en el extranjero</t>
  </si>
  <si>
    <t>1.1.1  Acciones y Utilidades Reinvertidas</t>
  </si>
  <si>
    <t>1.1.2  Otro capital</t>
  </si>
  <si>
    <t>2.  Inversión de cartera</t>
  </si>
  <si>
    <t>2.1.1  Títulos de participación en el capital</t>
  </si>
  <si>
    <t>2.1.2  Títulos de deuda</t>
  </si>
  <si>
    <t>2.1.2.1  Bonos y pagarés</t>
  </si>
  <si>
    <t>2.1.2.2  Instrumentos del mercado monetario</t>
  </si>
  <si>
    <t>2.1.2.3  Instrumentos financieros derivados</t>
  </si>
  <si>
    <t>3.  Otra inversión</t>
  </si>
  <si>
    <t>3.1.1  Créditos comerciales</t>
  </si>
  <si>
    <t>3.1.2  Préstamos</t>
  </si>
  <si>
    <t>3.1.3  Moneda y depósitos</t>
  </si>
  <si>
    <t>3.1.4  Otros activos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</si>
  <si>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</si>
  <si>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</si>
  <si>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</si>
  <si>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</si>
  <si>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</si>
  <si>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</si>
  <si>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</si>
  <si>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</si>
  <si>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</si>
  <si>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</si>
  <si>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</si>
  <si>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</si>
  <si>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</si>
  <si>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</si>
  <si>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II. Pasivos</t>
  </si>
  <si>
    <t>1.  Inversión directa en la economía declarante</t>
  </si>
  <si>
    <t>1.2.1  Acciones y Utilidades Reinvertidas</t>
  </si>
  <si>
    <t>1.2.2  Otro capital</t>
  </si>
  <si>
    <t>2.2.1  Títulos de participación en el capital</t>
  </si>
  <si>
    <t>2.2.2  Títulos de deuda</t>
  </si>
  <si>
    <t>2.2.2.1  Bonos y pagarés</t>
  </si>
  <si>
    <t>2.2.2.2  Instrumentos del mercado monetario</t>
  </si>
  <si>
    <t>2.2.2.3  Instrumentos financieros derivados</t>
  </si>
  <si>
    <t>3.2.1  Créditos comerciales</t>
  </si>
  <si>
    <t>3.2.2  Préstamos</t>
  </si>
  <si>
    <t>3.2.3  Moneda y depósitos</t>
  </si>
  <si>
    <t>3.2.4  Otros pasivos</t>
  </si>
  <si>
    <t xml:space="preserve"> Posición de inversión internacional neta  (I-II)</t>
  </si>
  <si>
    <t>2019 (P)</t>
  </si>
  <si>
    <t>2020 (P)</t>
  </si>
  <si>
    <t>INTERNACIONAL EN LA REPÚBLICA, SEGÚN PARTIDA: AÑOS 2018-20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</si>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</sst>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Alignment="1" applyProtection="1"/>
    <xf numFmtId="0" fontId="1" fillId="0" borderId="5" xfId="0" applyFont="1" applyFill="1" applyBorder="1" applyProtection="1"/>
    <xf numFmtId="0" fontId="1" fillId="0" borderId="7" xfId="0" applyFont="1" applyFill="1" applyBorder="1" applyProtection="1"/>
    <xf numFmtId="0" fontId="1" fillId="0" borderId="5" xfId="0" applyFont="1" applyFill="1" applyBorder="1" applyProtection="1">
      <protection locked="0"/>
    </xf>
    <xf numFmtId="164" fontId="1" fillId="0" borderId="6" xfId="0" applyNumberFormat="1" applyFont="1" applyFill="1" applyBorder="1" applyProtection="1"/>
    <xf numFmtId="0" fontId="1" fillId="0" borderId="11" xfId="0" applyFont="1" applyFill="1" applyBorder="1" applyProtection="1">
      <protection locked="0"/>
    </xf>
    <xf numFmtId="0" fontId="1" fillId="0" borderId="11" xfId="0" applyFont="1" applyFill="1" applyBorder="1" applyAlignment="1" applyProtection="1"/>
    <xf numFmtId="0" fontId="1" fillId="0" borderId="8" xfId="0" applyFont="1" applyFill="1" applyBorder="1" applyProtection="1"/>
    <xf numFmtId="0" fontId="1" fillId="0" borderId="0" xfId="0" applyFont="1"/>
    <xf numFmtId="0" fontId="1" fillId="3" borderId="5" xfId="0" applyFont="1" applyFill="1" applyBorder="1" applyAlignment="1" applyProtection="1"/>
    <xf numFmtId="0" fontId="1" fillId="0" borderId="5" xfId="0" applyNumberFormat="1" applyFont="1" applyFill="1" applyBorder="1" applyAlignment="1" applyProtection="1"/>
    <xf numFmtId="164" fontId="1" fillId="3" borderId="6" xfId="0" applyNumberFormat="1" applyFont="1" applyFill="1" applyBorder="1" applyAlignment="1" applyProtection="1">
      <protection locked="0"/>
    </xf>
    <xf numFmtId="164" fontId="1" fillId="3" borderId="6" xfId="0" applyNumberFormat="1" applyFont="1" applyFill="1" applyBorder="1" applyAlignment="1" applyProtection="1"/>
    <xf numFmtId="0" fontId="1" fillId="3" borderId="6" xfId="0" applyFont="1" applyFill="1" applyBorder="1" applyAlignment="1"/>
    <xf numFmtId="0" fontId="1" fillId="3" borderId="7" xfId="0" applyFont="1" applyFill="1" applyBorder="1" applyAlignment="1" applyProtection="1"/>
    <xf numFmtId="0" fontId="1" fillId="3" borderId="5" xfId="0" applyFont="1" applyFill="1" applyBorder="1" applyAlignment="1" applyProtection="1">
      <alignment horizontal="left" indent="2"/>
    </xf>
    <xf numFmtId="0" fontId="1" fillId="3" borderId="5" xfId="0" applyFont="1" applyFill="1" applyBorder="1" applyAlignment="1" applyProtection="1">
      <alignment horizontal="left" indent="4"/>
    </xf>
    <xf numFmtId="0" fontId="1" fillId="3" borderId="5" xfId="0" applyFont="1" applyFill="1" applyBorder="1" applyAlignment="1" applyProtection="1">
      <alignment horizontal="left" indent="8"/>
    </xf>
    <xf numFmtId="0" fontId="1" fillId="3" borderId="5" xfId="0" applyFont="1" applyFill="1" applyBorder="1" applyAlignment="1" applyProtection="1">
      <alignment horizontal="left" indent="7"/>
    </xf>
    <xf numFmtId="0" fontId="1" fillId="3" borderId="5" xfId="0" applyFont="1" applyFill="1" applyBorder="1" applyAlignment="1" applyProtection="1">
      <alignment horizontal="left" indent="11"/>
    </xf>
    <xf numFmtId="0" fontId="1" fillId="0" borderId="9" xfId="0" applyFont="1" applyFill="1" applyBorder="1" applyAlignment="1" applyProtection="1">
      <protection locked="0"/>
    </xf>
    <xf numFmtId="164" fontId="2" fillId="0" borderId="6" xfId="0" applyNumberFormat="1" applyFont="1" applyFill="1" applyBorder="1" applyProtection="1"/>
    <xf numFmtId="164" fontId="3" fillId="0" borderId="6" xfId="0" applyNumberFormat="1" applyFont="1" applyFill="1" applyBorder="1" applyProtection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5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GridLine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F1"/>
    </sheetView>
  </sheetViews>
  <sheetFormatPr baseColWidth="10" defaultRowHeight="12.75" x14ac:dyDescent="0.2"/>
  <cols>
    <col min="1" max="1" width="6.7109375" style="11" customWidth="1"/>
    <col min="2" max="2" width="55.7109375" style="11" customWidth="1"/>
    <col min="3" max="6" width="12.7109375" style="11" customWidth="1"/>
    <col min="7" max="14" width="13.28515625" style="11" customWidth="1"/>
    <col min="15" max="15" width="6.7109375" style="11" customWidth="1"/>
    <col min="16" max="16384" width="11.42578125" style="11"/>
  </cols>
  <sheetData>
    <row r="1" spans="1:15" x14ac:dyDescent="0.2">
      <c r="A1" s="26" t="s">
        <v>11</v>
      </c>
      <c r="B1" s="26"/>
      <c r="C1" s="26"/>
      <c r="D1" s="26"/>
      <c r="E1" s="26"/>
      <c r="F1" s="26"/>
      <c r="G1" s="27" t="s">
        <v>11</v>
      </c>
      <c r="H1" s="27"/>
      <c r="I1" s="27"/>
      <c r="J1" s="27"/>
      <c r="K1" s="27"/>
      <c r="L1" s="27"/>
      <c r="M1" s="27"/>
      <c r="N1" s="27"/>
      <c r="O1" s="27"/>
    </row>
    <row r="2" spans="1:15" x14ac:dyDescent="0.2">
      <c r="A2" s="26" t="s">
        <v>58</v>
      </c>
      <c r="B2" s="26"/>
      <c r="C2" s="26"/>
      <c r="D2" s="26"/>
      <c r="E2" s="26"/>
      <c r="F2" s="26"/>
      <c r="G2" s="27" t="s">
        <v>58</v>
      </c>
      <c r="H2" s="27"/>
      <c r="I2" s="27"/>
      <c r="J2" s="27"/>
      <c r="K2" s="27"/>
      <c r="L2" s="27"/>
      <c r="M2" s="27"/>
      <c r="N2" s="27"/>
      <c r="O2" s="27"/>
    </row>
    <row r="3" spans="1:15" ht="6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</row>
    <row r="4" spans="1:15" x14ac:dyDescent="0.2">
      <c r="A4" s="28" t="s">
        <v>0</v>
      </c>
      <c r="B4" s="31" t="s">
        <v>1</v>
      </c>
      <c r="C4" s="34" t="s">
        <v>2</v>
      </c>
      <c r="D4" s="34"/>
      <c r="E4" s="34"/>
      <c r="F4" s="34"/>
      <c r="G4" s="35" t="s">
        <v>2</v>
      </c>
      <c r="H4" s="36"/>
      <c r="I4" s="36"/>
      <c r="J4" s="36"/>
      <c r="K4" s="36"/>
      <c r="L4" s="36"/>
      <c r="M4" s="36"/>
      <c r="N4" s="37"/>
      <c r="O4" s="38" t="s">
        <v>0</v>
      </c>
    </row>
    <row r="5" spans="1:15" x14ac:dyDescent="0.2">
      <c r="A5" s="29"/>
      <c r="B5" s="32"/>
      <c r="C5" s="41" t="s">
        <v>3</v>
      </c>
      <c r="D5" s="41"/>
      <c r="E5" s="41"/>
      <c r="F5" s="41"/>
      <c r="G5" s="42" t="s">
        <v>3</v>
      </c>
      <c r="H5" s="43"/>
      <c r="I5" s="43"/>
      <c r="J5" s="43"/>
      <c r="K5" s="43"/>
      <c r="L5" s="43"/>
      <c r="M5" s="43"/>
      <c r="N5" s="44"/>
      <c r="O5" s="39"/>
    </row>
    <row r="6" spans="1:15" x14ac:dyDescent="0.2">
      <c r="A6" s="29"/>
      <c r="B6" s="32"/>
      <c r="C6" s="45" t="s">
        <v>4</v>
      </c>
      <c r="D6" s="45"/>
      <c r="E6" s="45"/>
      <c r="F6" s="45"/>
      <c r="G6" s="46" t="s">
        <v>4</v>
      </c>
      <c r="H6" s="47"/>
      <c r="I6" s="47"/>
      <c r="J6" s="47"/>
      <c r="K6" s="47"/>
      <c r="L6" s="47"/>
      <c r="M6" s="47"/>
      <c r="N6" s="48"/>
      <c r="O6" s="39"/>
    </row>
    <row r="7" spans="1:15" x14ac:dyDescent="0.2">
      <c r="A7" s="29"/>
      <c r="B7" s="32"/>
      <c r="C7" s="49" t="s">
        <v>12</v>
      </c>
      <c r="D7" s="49"/>
      <c r="E7" s="49"/>
      <c r="F7" s="49"/>
      <c r="G7" s="49" t="s">
        <v>56</v>
      </c>
      <c r="H7" s="49"/>
      <c r="I7" s="49"/>
      <c r="J7" s="49"/>
      <c r="K7" s="49" t="s">
        <v>57</v>
      </c>
      <c r="L7" s="49"/>
      <c r="M7" s="49"/>
      <c r="N7" s="49"/>
      <c r="O7" s="39"/>
    </row>
    <row r="8" spans="1:15" x14ac:dyDescent="0.2">
      <c r="A8" s="29"/>
      <c r="B8" s="32"/>
      <c r="C8" s="50" t="s">
        <v>5</v>
      </c>
      <c r="D8" s="52" t="s">
        <v>6</v>
      </c>
      <c r="E8" s="52" t="s">
        <v>7</v>
      </c>
      <c r="F8" s="50" t="s">
        <v>8</v>
      </c>
      <c r="G8" s="50" t="s">
        <v>5</v>
      </c>
      <c r="H8" s="52" t="s">
        <v>6</v>
      </c>
      <c r="I8" s="52" t="s">
        <v>7</v>
      </c>
      <c r="J8" s="50" t="s">
        <v>8</v>
      </c>
      <c r="K8" s="50" t="s">
        <v>5</v>
      </c>
      <c r="L8" s="52" t="s">
        <v>6</v>
      </c>
      <c r="M8" s="52" t="s">
        <v>7</v>
      </c>
      <c r="N8" s="50" t="s">
        <v>8</v>
      </c>
      <c r="O8" s="39"/>
    </row>
    <row r="9" spans="1:15" x14ac:dyDescent="0.2">
      <c r="A9" s="30"/>
      <c r="B9" s="33"/>
      <c r="C9" s="51"/>
      <c r="D9" s="53"/>
      <c r="E9" s="54"/>
      <c r="F9" s="51"/>
      <c r="G9" s="51"/>
      <c r="H9" s="53"/>
      <c r="I9" s="54"/>
      <c r="J9" s="51"/>
      <c r="K9" s="51"/>
      <c r="L9" s="53"/>
      <c r="M9" s="54"/>
      <c r="N9" s="51"/>
      <c r="O9" s="40"/>
    </row>
    <row r="10" spans="1:15" ht="6" customHeight="1" x14ac:dyDescent="0.2">
      <c r="A10" s="12"/>
      <c r="B10" s="13"/>
      <c r="C10" s="14"/>
      <c r="D10" s="15"/>
      <c r="E10" s="16"/>
      <c r="F10" s="14"/>
      <c r="G10" s="14"/>
      <c r="H10" s="15"/>
      <c r="I10" s="16"/>
      <c r="J10" s="14"/>
      <c r="K10" s="14"/>
      <c r="L10" s="15"/>
      <c r="M10" s="16"/>
      <c r="N10" s="14"/>
      <c r="O10" s="17"/>
    </row>
    <row r="11" spans="1:15" ht="14.1" customHeight="1" x14ac:dyDescent="0.2">
      <c r="A11" s="4">
        <v>1</v>
      </c>
      <c r="B11" s="12" t="s">
        <v>13</v>
      </c>
      <c r="C11" s="24">
        <f>SUM(C12+C15+C21+C26)</f>
        <v>68449.276323630009</v>
      </c>
      <c r="D11" s="24">
        <f t="shared" ref="D11:N11" si="0">SUM(D12+D15+D21+D26)</f>
        <v>1744.73923081</v>
      </c>
      <c r="E11" s="24">
        <f t="shared" si="0"/>
        <v>-62.502567999999997</v>
      </c>
      <c r="F11" s="24">
        <f t="shared" si="0"/>
        <v>70131.512986440008</v>
      </c>
      <c r="G11" s="24">
        <f t="shared" si="0"/>
        <v>70131.512986440008</v>
      </c>
      <c r="H11" s="24">
        <f t="shared" si="0"/>
        <v>1207.1898007699999</v>
      </c>
      <c r="I11" s="24">
        <f t="shared" si="0"/>
        <v>66.354040999999995</v>
      </c>
      <c r="J11" s="24">
        <f t="shared" si="0"/>
        <v>71405.056828210014</v>
      </c>
      <c r="K11" s="24">
        <f t="shared" si="0"/>
        <v>71405.056828210014</v>
      </c>
      <c r="L11" s="24">
        <f t="shared" si="0"/>
        <v>5857.7952832200008</v>
      </c>
      <c r="M11" s="24">
        <f t="shared" si="0"/>
        <v>75.341467519999995</v>
      </c>
      <c r="N11" s="24">
        <f t="shared" si="0"/>
        <v>77338.193578950013</v>
      </c>
      <c r="O11" s="5">
        <v>1</v>
      </c>
    </row>
    <row r="12" spans="1:15" x14ac:dyDescent="0.2">
      <c r="A12" s="6">
        <v>2</v>
      </c>
      <c r="B12" s="18" t="s">
        <v>14</v>
      </c>
      <c r="C12" s="25">
        <f>SUM(C13:C14)</f>
        <v>5090.692084459999</v>
      </c>
      <c r="D12" s="25">
        <f t="shared" ref="D12:N12" si="1">SUM(D13:D14)</f>
        <v>162.83953907000003</v>
      </c>
      <c r="E12" s="25">
        <f t="shared" si="1"/>
        <v>1E-4</v>
      </c>
      <c r="F12" s="25">
        <f t="shared" si="1"/>
        <v>5253.531723529999</v>
      </c>
      <c r="G12" s="25">
        <f t="shared" si="1"/>
        <v>5253.531723529999</v>
      </c>
      <c r="H12" s="25">
        <f t="shared" si="1"/>
        <v>336.62224621000007</v>
      </c>
      <c r="I12" s="25">
        <f t="shared" si="1"/>
        <v>0</v>
      </c>
      <c r="J12" s="25">
        <f t="shared" si="1"/>
        <v>5590.1539697399994</v>
      </c>
      <c r="K12" s="25">
        <f t="shared" si="1"/>
        <v>5590.1539697399994</v>
      </c>
      <c r="L12" s="25">
        <f t="shared" si="1"/>
        <v>-38.609719910000152</v>
      </c>
      <c r="M12" s="25">
        <f t="shared" si="1"/>
        <v>3.786E-5</v>
      </c>
      <c r="N12" s="25">
        <f t="shared" si="1"/>
        <v>5551.5442876899988</v>
      </c>
      <c r="O12" s="5">
        <v>2</v>
      </c>
    </row>
    <row r="13" spans="1:15" x14ac:dyDescent="0.2">
      <c r="A13" s="4">
        <v>3</v>
      </c>
      <c r="B13" s="19" t="s">
        <v>15</v>
      </c>
      <c r="C13" s="7">
        <v>5090.692084459999</v>
      </c>
      <c r="D13" s="7">
        <v>162.83953907000003</v>
      </c>
      <c r="E13" s="7">
        <v>1E-4</v>
      </c>
      <c r="F13" s="7">
        <f>SUM(C13:E13)</f>
        <v>5253.531723529999</v>
      </c>
      <c r="G13" s="7">
        <f>SUM(F13)</f>
        <v>5253.531723529999</v>
      </c>
      <c r="H13" s="7">
        <v>336.62224621000007</v>
      </c>
      <c r="I13" s="7">
        <v>0</v>
      </c>
      <c r="J13" s="7">
        <f>SUM(G13:I13)</f>
        <v>5590.1539697399994</v>
      </c>
      <c r="K13" s="7">
        <f>SUM(J13)</f>
        <v>5590.1539697399994</v>
      </c>
      <c r="L13" s="7">
        <v>-38.609719910000152</v>
      </c>
      <c r="M13" s="7">
        <v>3.786E-5</v>
      </c>
      <c r="N13" s="7">
        <f>SUM(K13:M13)</f>
        <v>5551.5442876899988</v>
      </c>
      <c r="O13" s="5">
        <v>3</v>
      </c>
    </row>
    <row r="14" spans="1:15" x14ac:dyDescent="0.2">
      <c r="A14" s="6">
        <v>4</v>
      </c>
      <c r="B14" s="19" t="s">
        <v>16</v>
      </c>
      <c r="C14" s="7">
        <v>0</v>
      </c>
      <c r="D14" s="7">
        <v>0</v>
      </c>
      <c r="E14" s="7">
        <v>0</v>
      </c>
      <c r="F14" s="7">
        <f>SUM(C14:E14)</f>
        <v>0</v>
      </c>
      <c r="G14" s="7">
        <f>SUM(F14)</f>
        <v>0</v>
      </c>
      <c r="H14" s="7">
        <v>0</v>
      </c>
      <c r="I14" s="7">
        <v>0</v>
      </c>
      <c r="J14" s="7">
        <f>SUM(G14:I14)</f>
        <v>0</v>
      </c>
      <c r="K14" s="7">
        <f>SUM(J14)</f>
        <v>0</v>
      </c>
      <c r="L14" s="7">
        <v>0</v>
      </c>
      <c r="M14" s="7">
        <v>0</v>
      </c>
      <c r="N14" s="7">
        <f>SUM(K14:M14)</f>
        <v>0</v>
      </c>
      <c r="O14" s="5">
        <v>4</v>
      </c>
    </row>
    <row r="15" spans="1:15" x14ac:dyDescent="0.2">
      <c r="A15" s="4">
        <v>5</v>
      </c>
      <c r="B15" s="18" t="s">
        <v>17</v>
      </c>
      <c r="C15" s="25">
        <f>SUM(C16:C17)</f>
        <v>12263.793715</v>
      </c>
      <c r="D15" s="25">
        <f t="shared" ref="D15:N15" si="2">SUM(D16:D17)</f>
        <v>1211.8534711100003</v>
      </c>
      <c r="E15" s="25">
        <f t="shared" si="2"/>
        <v>-56.122368000000002</v>
      </c>
      <c r="F15" s="25">
        <f t="shared" si="2"/>
        <v>13419.52481811</v>
      </c>
      <c r="G15" s="25">
        <f t="shared" si="2"/>
        <v>13419.52481811</v>
      </c>
      <c r="H15" s="25">
        <f t="shared" si="2"/>
        <v>-589.05859840999983</v>
      </c>
      <c r="I15" s="25">
        <f t="shared" si="2"/>
        <v>68.194008999999994</v>
      </c>
      <c r="J15" s="25">
        <f t="shared" si="2"/>
        <v>12898.660228700001</v>
      </c>
      <c r="K15" s="25">
        <f t="shared" si="2"/>
        <v>12898.660228700001</v>
      </c>
      <c r="L15" s="25">
        <f t="shared" si="2"/>
        <v>1688.4342352699998</v>
      </c>
      <c r="M15" s="25">
        <f t="shared" si="2"/>
        <v>70.247186929999998</v>
      </c>
      <c r="N15" s="25">
        <f t="shared" si="2"/>
        <v>14657.3416509</v>
      </c>
      <c r="O15" s="5">
        <v>5</v>
      </c>
    </row>
    <row r="16" spans="1:15" x14ac:dyDescent="0.2">
      <c r="A16" s="6">
        <v>6</v>
      </c>
      <c r="B16" s="19" t="s">
        <v>18</v>
      </c>
      <c r="C16" s="7">
        <v>923.97843027000022</v>
      </c>
      <c r="D16" s="7">
        <v>3.1418667</v>
      </c>
      <c r="E16" s="7">
        <v>1E-8</v>
      </c>
      <c r="F16" s="7">
        <f>SUM(C16:E16)</f>
        <v>927.12029698000026</v>
      </c>
      <c r="G16" s="7">
        <f>SUM(F16)</f>
        <v>927.12029698000026</v>
      </c>
      <c r="H16" s="7">
        <v>-21.21350545</v>
      </c>
      <c r="I16" s="7">
        <v>1E-8</v>
      </c>
      <c r="J16" s="7">
        <f>SUM(G16:I16)</f>
        <v>905.90679154000031</v>
      </c>
      <c r="K16" s="7">
        <f>SUM(J16)</f>
        <v>905.90679154000031</v>
      </c>
      <c r="L16" s="7">
        <v>125.53561999</v>
      </c>
      <c r="M16" s="7">
        <v>0</v>
      </c>
      <c r="N16" s="7">
        <f>SUM(K16:M16)</f>
        <v>1031.4424115300003</v>
      </c>
      <c r="O16" s="5">
        <v>6</v>
      </c>
    </row>
    <row r="17" spans="1:15" x14ac:dyDescent="0.2">
      <c r="A17" s="4">
        <v>7</v>
      </c>
      <c r="B17" s="19" t="s">
        <v>19</v>
      </c>
      <c r="C17" s="7">
        <f>SUM(C18:C20)</f>
        <v>11339.815284729999</v>
      </c>
      <c r="D17" s="7">
        <f t="shared" ref="D17:N17" si="3">SUM(D18:D20)</f>
        <v>1208.7116044100003</v>
      </c>
      <c r="E17" s="7">
        <f t="shared" si="3"/>
        <v>-56.122368010000002</v>
      </c>
      <c r="F17" s="7">
        <f t="shared" si="3"/>
        <v>12492.40452113</v>
      </c>
      <c r="G17" s="7">
        <f t="shared" si="3"/>
        <v>12492.40452113</v>
      </c>
      <c r="H17" s="7">
        <f t="shared" si="3"/>
        <v>-567.84509295999987</v>
      </c>
      <c r="I17" s="7">
        <f t="shared" si="3"/>
        <v>68.19400899</v>
      </c>
      <c r="J17" s="7">
        <f t="shared" si="3"/>
        <v>11992.75343716</v>
      </c>
      <c r="K17" s="7">
        <f t="shared" si="3"/>
        <v>11992.75343716</v>
      </c>
      <c r="L17" s="7">
        <f t="shared" si="3"/>
        <v>1562.8986152799998</v>
      </c>
      <c r="M17" s="7">
        <f t="shared" si="3"/>
        <v>70.247186929999998</v>
      </c>
      <c r="N17" s="7">
        <f t="shared" si="3"/>
        <v>13625.899239369999</v>
      </c>
      <c r="O17" s="5">
        <v>7</v>
      </c>
    </row>
    <row r="18" spans="1:15" x14ac:dyDescent="0.2">
      <c r="A18" s="6">
        <v>8</v>
      </c>
      <c r="B18" s="20" t="s">
        <v>20</v>
      </c>
      <c r="C18" s="7">
        <v>11009.838296649999</v>
      </c>
      <c r="D18" s="7">
        <v>1168.3795636400002</v>
      </c>
      <c r="E18" s="7">
        <v>-56.122268009999999</v>
      </c>
      <c r="F18" s="7">
        <f t="shared" ref="F18:F20" si="4">SUM(C18:E18)</f>
        <v>12122.09559228</v>
      </c>
      <c r="G18" s="7">
        <f t="shared" ref="G18:G20" si="5">SUM(F18)</f>
        <v>12122.09559228</v>
      </c>
      <c r="H18" s="7">
        <v>-756.21093716999985</v>
      </c>
      <c r="I18" s="7">
        <v>68.193808989999994</v>
      </c>
      <c r="J18" s="7">
        <f t="shared" ref="J18:J20" si="6">SUM(G18:I18)</f>
        <v>11434.078464099999</v>
      </c>
      <c r="K18" s="7">
        <f t="shared" ref="K18:K20" si="7">SUM(J18)</f>
        <v>11434.078464099999</v>
      </c>
      <c r="L18" s="7">
        <v>1120.4695400800001</v>
      </c>
      <c r="M18" s="7">
        <v>70.247325430000004</v>
      </c>
      <c r="N18" s="7">
        <f t="shared" ref="N18:N20" si="8">SUM(K18:M18)</f>
        <v>12624.79532961</v>
      </c>
      <c r="O18" s="5">
        <v>8</v>
      </c>
    </row>
    <row r="19" spans="1:15" x14ac:dyDescent="0.2">
      <c r="A19" s="4">
        <v>9</v>
      </c>
      <c r="B19" s="20" t="s">
        <v>21</v>
      </c>
      <c r="C19" s="7">
        <v>309.76814870999982</v>
      </c>
      <c r="D19" s="7">
        <v>22.588909599999994</v>
      </c>
      <c r="E19" s="7">
        <v>-1E-4</v>
      </c>
      <c r="F19" s="7">
        <f t="shared" si="4"/>
        <v>332.35695830999987</v>
      </c>
      <c r="G19" s="7">
        <f t="shared" si="5"/>
        <v>332.35695830999987</v>
      </c>
      <c r="H19" s="7">
        <v>196.97772272999998</v>
      </c>
      <c r="I19" s="7">
        <v>2.0000000000000001E-4</v>
      </c>
      <c r="J19" s="7">
        <f t="shared" si="6"/>
        <v>529.3348810399998</v>
      </c>
      <c r="K19" s="7">
        <f t="shared" si="7"/>
        <v>529.3348810399998</v>
      </c>
      <c r="L19" s="7">
        <v>385.01145168999994</v>
      </c>
      <c r="M19" s="7">
        <v>-1.0751000000000001E-4</v>
      </c>
      <c r="N19" s="7">
        <f t="shared" si="8"/>
        <v>914.34622521999972</v>
      </c>
      <c r="O19" s="5">
        <v>9</v>
      </c>
    </row>
    <row r="20" spans="1:15" x14ac:dyDescent="0.2">
      <c r="A20" s="6">
        <v>10</v>
      </c>
      <c r="B20" s="20" t="s">
        <v>22</v>
      </c>
      <c r="C20" s="7">
        <v>20.208839369999993</v>
      </c>
      <c r="D20" s="7">
        <v>17.743131169999998</v>
      </c>
      <c r="E20" s="7">
        <v>0</v>
      </c>
      <c r="F20" s="7">
        <f t="shared" si="4"/>
        <v>37.951970539999991</v>
      </c>
      <c r="G20" s="7">
        <f t="shared" si="5"/>
        <v>37.951970539999991</v>
      </c>
      <c r="H20" s="7">
        <v>-8.6118785200000012</v>
      </c>
      <c r="I20" s="7">
        <v>0</v>
      </c>
      <c r="J20" s="7">
        <f t="shared" si="6"/>
        <v>29.34009201999999</v>
      </c>
      <c r="K20" s="7">
        <f t="shared" si="7"/>
        <v>29.34009201999999</v>
      </c>
      <c r="L20" s="7">
        <v>57.417623509999991</v>
      </c>
      <c r="M20" s="7">
        <v>-3.099E-5</v>
      </c>
      <c r="N20" s="7">
        <f t="shared" si="8"/>
        <v>86.757684539999985</v>
      </c>
      <c r="O20" s="5">
        <v>10</v>
      </c>
    </row>
    <row r="21" spans="1:15" x14ac:dyDescent="0.2">
      <c r="A21" s="4">
        <v>11</v>
      </c>
      <c r="B21" s="18" t="s">
        <v>23</v>
      </c>
      <c r="C21" s="25">
        <f>SUM(C22:C25)</f>
        <v>47306.829746290008</v>
      </c>
      <c r="D21" s="25">
        <f t="shared" ref="D21:N21" si="9">SUM(D22:D25)</f>
        <v>1002.38677488</v>
      </c>
      <c r="E21" s="25">
        <f t="shared" si="9"/>
        <v>-2.0000000000000001E-4</v>
      </c>
      <c r="F21" s="25">
        <f t="shared" si="9"/>
        <v>48309.21632117001</v>
      </c>
      <c r="G21" s="25">
        <f t="shared" si="9"/>
        <v>48309.21632117001</v>
      </c>
      <c r="H21" s="25">
        <f t="shared" si="9"/>
        <v>232.4896757199995</v>
      </c>
      <c r="I21" s="25">
        <f t="shared" si="9"/>
        <v>-1.5999999999999996E-5</v>
      </c>
      <c r="J21" s="25">
        <f t="shared" si="9"/>
        <v>48541.705980890009</v>
      </c>
      <c r="K21" s="25">
        <f t="shared" si="9"/>
        <v>48541.705980890009</v>
      </c>
      <c r="L21" s="25">
        <f t="shared" si="9"/>
        <v>-1342.3283219599982</v>
      </c>
      <c r="M21" s="25">
        <f t="shared" si="9"/>
        <v>-5.5399999999999775E-6</v>
      </c>
      <c r="N21" s="25">
        <f t="shared" si="9"/>
        <v>47199.377653390016</v>
      </c>
      <c r="O21" s="5">
        <v>11</v>
      </c>
    </row>
    <row r="22" spans="1:15" x14ac:dyDescent="0.2">
      <c r="A22" s="6">
        <v>12</v>
      </c>
      <c r="B22" s="19" t="s">
        <v>24</v>
      </c>
      <c r="C22" s="7">
        <v>6479.1999999999989</v>
      </c>
      <c r="D22" s="7">
        <v>497.9</v>
      </c>
      <c r="E22" s="7">
        <v>0</v>
      </c>
      <c r="F22" s="7">
        <f t="shared" ref="F22:F25" si="10">SUM(C22:E22)</f>
        <v>6977.0999999999985</v>
      </c>
      <c r="G22" s="7">
        <f t="shared" ref="G22:G25" si="11">SUM(F22)</f>
        <v>6977.0999999999985</v>
      </c>
      <c r="H22" s="7">
        <v>536.624684</v>
      </c>
      <c r="I22" s="7">
        <v>0</v>
      </c>
      <c r="J22" s="7">
        <f t="shared" ref="J22:J25" si="12">SUM(G22:I22)</f>
        <v>7513.7246839999989</v>
      </c>
      <c r="K22" s="7">
        <f t="shared" ref="K22:K25" si="13">SUM(J22)</f>
        <v>7513.7246839999989</v>
      </c>
      <c r="L22" s="7">
        <v>71.589868060000029</v>
      </c>
      <c r="M22" s="7">
        <v>0</v>
      </c>
      <c r="N22" s="7">
        <f t="shared" ref="N22:N25" si="14">SUM(K22:M22)</f>
        <v>7585.3145520599992</v>
      </c>
      <c r="O22" s="5">
        <v>12</v>
      </c>
    </row>
    <row r="23" spans="1:15" x14ac:dyDescent="0.2">
      <c r="A23" s="4">
        <v>13</v>
      </c>
      <c r="B23" s="19" t="s">
        <v>25</v>
      </c>
      <c r="C23" s="7">
        <v>25199.428602650005</v>
      </c>
      <c r="D23" s="7">
        <v>-352.27945439999996</v>
      </c>
      <c r="E23" s="7">
        <v>1E-4</v>
      </c>
      <c r="F23" s="7">
        <f t="shared" si="10"/>
        <v>24847.149248250007</v>
      </c>
      <c r="G23" s="7">
        <f t="shared" si="11"/>
        <v>24847.149248250007</v>
      </c>
      <c r="H23" s="7">
        <v>-2051.4691618000002</v>
      </c>
      <c r="I23" s="7">
        <v>-1E-4</v>
      </c>
      <c r="J23" s="7">
        <f t="shared" si="12"/>
        <v>22795.679986450006</v>
      </c>
      <c r="K23" s="7">
        <f t="shared" si="13"/>
        <v>22795.679986450006</v>
      </c>
      <c r="L23" s="7">
        <v>-2405.4417751599995</v>
      </c>
      <c r="M23" s="7">
        <v>9.4320000000000005E-5</v>
      </c>
      <c r="N23" s="7">
        <f t="shared" si="14"/>
        <v>20390.238305610008</v>
      </c>
      <c r="O23" s="5">
        <v>13</v>
      </c>
    </row>
    <row r="24" spans="1:15" x14ac:dyDescent="0.2">
      <c r="A24" s="6">
        <v>14</v>
      </c>
      <c r="B24" s="19" t="s">
        <v>26</v>
      </c>
      <c r="C24" s="7">
        <v>13887.870754770003</v>
      </c>
      <c r="D24" s="7">
        <v>584.20799486999999</v>
      </c>
      <c r="E24" s="7">
        <v>-2.0000000000000001E-4</v>
      </c>
      <c r="F24" s="7">
        <f t="shared" si="10"/>
        <v>14472.078549640002</v>
      </c>
      <c r="G24" s="7">
        <f t="shared" si="11"/>
        <v>14472.078549640002</v>
      </c>
      <c r="H24" s="7">
        <v>1559.2980108799998</v>
      </c>
      <c r="I24" s="7">
        <v>-1.5999999999999999E-5</v>
      </c>
      <c r="J24" s="7">
        <f t="shared" si="12"/>
        <v>16031.376544520002</v>
      </c>
      <c r="K24" s="7">
        <f t="shared" si="13"/>
        <v>16031.376544520002</v>
      </c>
      <c r="L24" s="7">
        <v>1103.1467531400015</v>
      </c>
      <c r="M24" s="7">
        <v>5.1870000000000003E-5</v>
      </c>
      <c r="N24" s="7">
        <f t="shared" si="14"/>
        <v>17134.523349530005</v>
      </c>
      <c r="O24" s="5">
        <v>14</v>
      </c>
    </row>
    <row r="25" spans="1:15" x14ac:dyDescent="0.2">
      <c r="A25" s="4">
        <v>15</v>
      </c>
      <c r="B25" s="19" t="s">
        <v>27</v>
      </c>
      <c r="C25" s="7">
        <v>1740.33038887</v>
      </c>
      <c r="D25" s="7">
        <v>272.55823440999995</v>
      </c>
      <c r="E25" s="7">
        <v>-1E-4</v>
      </c>
      <c r="F25" s="7">
        <f t="shared" si="10"/>
        <v>2012.8885232800001</v>
      </c>
      <c r="G25" s="7">
        <f t="shared" si="11"/>
        <v>2012.8885232800001</v>
      </c>
      <c r="H25" s="7">
        <v>188.03614264000001</v>
      </c>
      <c r="I25" s="7">
        <v>1E-4</v>
      </c>
      <c r="J25" s="7">
        <f t="shared" si="12"/>
        <v>2200.9247659200005</v>
      </c>
      <c r="K25" s="7">
        <f t="shared" si="13"/>
        <v>2200.9247659200005</v>
      </c>
      <c r="L25" s="7">
        <v>-111.62316799999999</v>
      </c>
      <c r="M25" s="7">
        <v>-1.5172999999999999E-4</v>
      </c>
      <c r="N25" s="7">
        <f t="shared" si="14"/>
        <v>2089.3014461900002</v>
      </c>
      <c r="O25" s="5">
        <v>15</v>
      </c>
    </row>
    <row r="26" spans="1:15" x14ac:dyDescent="0.2">
      <c r="A26" s="6">
        <v>16</v>
      </c>
      <c r="B26" s="18" t="s">
        <v>28</v>
      </c>
      <c r="C26" s="25">
        <f>SUM(C27+C28+C29+C30+C39)</f>
        <v>3787.9607778800005</v>
      </c>
      <c r="D26" s="25">
        <f t="shared" ref="D26:N26" si="15">SUM(D27+D28+D29+D30+D39)</f>
        <v>-632.3405542500002</v>
      </c>
      <c r="E26" s="25">
        <f t="shared" si="15"/>
        <v>-6.3801000000000005</v>
      </c>
      <c r="F26" s="25">
        <f t="shared" si="15"/>
        <v>3149.2401236300007</v>
      </c>
      <c r="G26" s="25">
        <f t="shared" si="15"/>
        <v>3149.2401236300007</v>
      </c>
      <c r="H26" s="25">
        <f t="shared" si="15"/>
        <v>1227.1364772500001</v>
      </c>
      <c r="I26" s="25">
        <f t="shared" si="15"/>
        <v>-1.8399520000000003</v>
      </c>
      <c r="J26" s="25">
        <f t="shared" si="15"/>
        <v>4374.5366488800009</v>
      </c>
      <c r="K26" s="25">
        <f t="shared" si="15"/>
        <v>4374.5366488800009</v>
      </c>
      <c r="L26" s="25">
        <f t="shared" si="15"/>
        <v>5550.2990898199996</v>
      </c>
      <c r="M26" s="25">
        <f t="shared" si="15"/>
        <v>5.0942482700000005</v>
      </c>
      <c r="N26" s="25">
        <f t="shared" si="15"/>
        <v>9929.9299869700008</v>
      </c>
      <c r="O26" s="5">
        <v>16</v>
      </c>
    </row>
    <row r="27" spans="1:15" x14ac:dyDescent="0.2">
      <c r="A27" s="4">
        <v>17</v>
      </c>
      <c r="B27" s="19" t="s">
        <v>29</v>
      </c>
      <c r="C27" s="7">
        <v>0</v>
      </c>
      <c r="D27" s="7">
        <v>0</v>
      </c>
      <c r="E27" s="7">
        <v>0</v>
      </c>
      <c r="F27" s="7">
        <f t="shared" ref="F27:F29" si="16">SUM(C27:E27)</f>
        <v>0</v>
      </c>
      <c r="G27" s="7">
        <f t="shared" ref="G27:G29" si="17">SUM(F27)</f>
        <v>0</v>
      </c>
      <c r="H27" s="7">
        <v>0</v>
      </c>
      <c r="I27" s="7">
        <v>0</v>
      </c>
      <c r="J27" s="7">
        <f t="shared" ref="J27:J29" si="18">SUM(G27:I27)</f>
        <v>0</v>
      </c>
      <c r="K27" s="7">
        <f t="shared" ref="K27:K29" si="19">SUM(J27)</f>
        <v>0</v>
      </c>
      <c r="L27" s="7">
        <v>0</v>
      </c>
      <c r="M27" s="7">
        <v>0</v>
      </c>
      <c r="N27" s="7">
        <f t="shared" ref="N27:N29" si="20">SUM(K27:M27)</f>
        <v>0</v>
      </c>
      <c r="O27" s="5">
        <v>17</v>
      </c>
    </row>
    <row r="28" spans="1:15" x14ac:dyDescent="0.2">
      <c r="A28" s="6">
        <v>18</v>
      </c>
      <c r="B28" s="19" t="s">
        <v>30</v>
      </c>
      <c r="C28" s="7">
        <v>182.47180000000006</v>
      </c>
      <c r="D28" s="7">
        <v>0</v>
      </c>
      <c r="E28" s="7">
        <v>-4.5660000000000007</v>
      </c>
      <c r="F28" s="7">
        <f t="shared" si="16"/>
        <v>177.90580000000006</v>
      </c>
      <c r="G28" s="7">
        <f t="shared" si="17"/>
        <v>177.90580000000006</v>
      </c>
      <c r="H28" s="7">
        <v>0</v>
      </c>
      <c r="I28" s="7">
        <v>-1.3683820000000004</v>
      </c>
      <c r="J28" s="7">
        <f t="shared" si="18"/>
        <v>176.53741800000006</v>
      </c>
      <c r="K28" s="7">
        <f t="shared" si="19"/>
        <v>176.53741800000006</v>
      </c>
      <c r="L28" s="7">
        <v>0</v>
      </c>
      <c r="M28" s="7">
        <v>1.9689616700000001</v>
      </c>
      <c r="N28" s="7">
        <f t="shared" si="20"/>
        <v>178.50637967000006</v>
      </c>
      <c r="O28" s="5">
        <v>18</v>
      </c>
    </row>
    <row r="29" spans="1:15" x14ac:dyDescent="0.2">
      <c r="A29" s="4">
        <v>19</v>
      </c>
      <c r="B29" s="19" t="s">
        <v>31</v>
      </c>
      <c r="C29" s="7">
        <v>77.48660000000001</v>
      </c>
      <c r="D29" s="7">
        <v>0</v>
      </c>
      <c r="E29" s="7">
        <v>-1.8140000000000001</v>
      </c>
      <c r="F29" s="7">
        <f t="shared" si="16"/>
        <v>75.672600000000017</v>
      </c>
      <c r="G29" s="7">
        <f t="shared" si="17"/>
        <v>75.672600000000017</v>
      </c>
      <c r="H29" s="7">
        <v>0</v>
      </c>
      <c r="I29" s="7">
        <v>-0.43311599999999983</v>
      </c>
      <c r="J29" s="7">
        <f t="shared" si="18"/>
        <v>75.239484000000019</v>
      </c>
      <c r="K29" s="7">
        <f t="shared" si="19"/>
        <v>75.239484000000019</v>
      </c>
      <c r="L29" s="7">
        <v>0</v>
      </c>
      <c r="M29" s="7">
        <v>3.1252984800000001</v>
      </c>
      <c r="N29" s="7">
        <f t="shared" si="20"/>
        <v>78.364782480000017</v>
      </c>
      <c r="O29" s="5">
        <v>19</v>
      </c>
    </row>
    <row r="30" spans="1:15" x14ac:dyDescent="0.2">
      <c r="A30" s="6">
        <v>20</v>
      </c>
      <c r="B30" s="19" t="s">
        <v>32</v>
      </c>
      <c r="C30" s="7">
        <f>SUM(C31+C34)</f>
        <v>3528.0023778800005</v>
      </c>
      <c r="D30" s="7">
        <f t="shared" ref="D30:N30" si="21">SUM(D31+D34)</f>
        <v>-632.3405542500002</v>
      </c>
      <c r="E30" s="7">
        <f t="shared" si="21"/>
        <v>-1E-4</v>
      </c>
      <c r="F30" s="7">
        <f t="shared" si="21"/>
        <v>2895.6617236300008</v>
      </c>
      <c r="G30" s="7">
        <f t="shared" si="21"/>
        <v>2895.6617236300008</v>
      </c>
      <c r="H30" s="7">
        <f t="shared" si="21"/>
        <v>1227.1364772500001</v>
      </c>
      <c r="I30" s="7">
        <f t="shared" si="21"/>
        <v>-3.8454000000000002E-2</v>
      </c>
      <c r="J30" s="7">
        <f t="shared" si="21"/>
        <v>4122.7597468800004</v>
      </c>
      <c r="K30" s="7">
        <f t="shared" si="21"/>
        <v>4122.7597468800004</v>
      </c>
      <c r="L30" s="7">
        <f t="shared" si="21"/>
        <v>5550.2990898199996</v>
      </c>
      <c r="M30" s="7">
        <f t="shared" si="21"/>
        <v>-1.188E-5</v>
      </c>
      <c r="N30" s="7">
        <f t="shared" si="21"/>
        <v>9673.0588248200002</v>
      </c>
      <c r="O30" s="5">
        <v>20</v>
      </c>
    </row>
    <row r="31" spans="1:15" x14ac:dyDescent="0.2">
      <c r="A31" s="4">
        <v>21</v>
      </c>
      <c r="B31" s="21" t="s">
        <v>33</v>
      </c>
      <c r="C31" s="7">
        <f>SUM(C32:C33)</f>
        <v>2443.4158670000011</v>
      </c>
      <c r="D31" s="7">
        <f t="shared" ref="D31:N31" si="22">SUM(D32:D33)</f>
        <v>-593.06590000000017</v>
      </c>
      <c r="E31" s="7">
        <f t="shared" si="22"/>
        <v>0</v>
      </c>
      <c r="F31" s="7">
        <f t="shared" si="22"/>
        <v>1850.349967000001</v>
      </c>
      <c r="G31" s="7">
        <f t="shared" si="22"/>
        <v>1850.349967000001</v>
      </c>
      <c r="H31" s="7">
        <f t="shared" si="22"/>
        <v>1253.8937625200001</v>
      </c>
      <c r="I31" s="7">
        <f t="shared" si="22"/>
        <v>-3.85E-2</v>
      </c>
      <c r="J31" s="7">
        <f t="shared" si="22"/>
        <v>3104.205229520001</v>
      </c>
      <c r="K31" s="7">
        <f t="shared" si="22"/>
        <v>3104.205229520001</v>
      </c>
      <c r="L31" s="7">
        <f t="shared" si="22"/>
        <v>5052.8584178999999</v>
      </c>
      <c r="M31" s="7">
        <f t="shared" si="22"/>
        <v>-4.7999999999999996E-7</v>
      </c>
      <c r="N31" s="7">
        <f t="shared" si="22"/>
        <v>8157.0636469400006</v>
      </c>
      <c r="O31" s="5">
        <v>21</v>
      </c>
    </row>
    <row r="32" spans="1:15" x14ac:dyDescent="0.2">
      <c r="A32" s="6">
        <v>22</v>
      </c>
      <c r="B32" s="22" t="s">
        <v>34</v>
      </c>
      <c r="C32" s="7">
        <v>0</v>
      </c>
      <c r="D32" s="7">
        <v>0</v>
      </c>
      <c r="E32" s="7">
        <v>0</v>
      </c>
      <c r="F32" s="7">
        <f t="shared" ref="F32:F33" si="23">SUM(C32:E32)</f>
        <v>0</v>
      </c>
      <c r="G32" s="7">
        <f t="shared" ref="G32:G33" si="24">SUM(F32)</f>
        <v>0</v>
      </c>
      <c r="H32" s="7">
        <v>0</v>
      </c>
      <c r="I32" s="7">
        <v>0</v>
      </c>
      <c r="J32" s="7">
        <f t="shared" ref="J32:J33" si="25">SUM(G32:I32)</f>
        <v>0</v>
      </c>
      <c r="K32" s="7">
        <f t="shared" ref="K32:K33" si="26">SUM(J32)</f>
        <v>0</v>
      </c>
      <c r="L32" s="7">
        <v>0</v>
      </c>
      <c r="M32" s="7">
        <v>0</v>
      </c>
      <c r="N32" s="7">
        <f t="shared" ref="N32:N33" si="27">SUM(K32:M32)</f>
        <v>0</v>
      </c>
      <c r="O32" s="5">
        <v>22</v>
      </c>
    </row>
    <row r="33" spans="1:15" x14ac:dyDescent="0.2">
      <c r="A33" s="4">
        <v>23</v>
      </c>
      <c r="B33" s="22" t="s">
        <v>35</v>
      </c>
      <c r="C33" s="7">
        <v>2443.4158670000011</v>
      </c>
      <c r="D33" s="7">
        <v>-593.06590000000017</v>
      </c>
      <c r="E33" s="7">
        <v>0</v>
      </c>
      <c r="F33" s="7">
        <f t="shared" si="23"/>
        <v>1850.349967000001</v>
      </c>
      <c r="G33" s="7">
        <f t="shared" si="24"/>
        <v>1850.349967000001</v>
      </c>
      <c r="H33" s="7">
        <v>1253.8937625200001</v>
      </c>
      <c r="I33" s="7">
        <v>-3.85E-2</v>
      </c>
      <c r="J33" s="7">
        <f t="shared" si="25"/>
        <v>3104.205229520001</v>
      </c>
      <c r="K33" s="7">
        <f t="shared" si="26"/>
        <v>3104.205229520001</v>
      </c>
      <c r="L33" s="7">
        <v>5052.8584178999999</v>
      </c>
      <c r="M33" s="7">
        <v>-4.7999999999999996E-7</v>
      </c>
      <c r="N33" s="7">
        <f t="shared" si="27"/>
        <v>8157.0636469400006</v>
      </c>
      <c r="O33" s="5">
        <v>23</v>
      </c>
    </row>
    <row r="34" spans="1:15" x14ac:dyDescent="0.2">
      <c r="A34" s="6">
        <v>24</v>
      </c>
      <c r="B34" s="21" t="s">
        <v>36</v>
      </c>
      <c r="C34" s="7">
        <f>SUM(C35:C38)</f>
        <v>1084.5865108799997</v>
      </c>
      <c r="D34" s="7">
        <f t="shared" ref="D34:N34" si="28">SUM(D35:D38)</f>
        <v>-39.274654249999998</v>
      </c>
      <c r="E34" s="7">
        <f t="shared" si="28"/>
        <v>-1E-4</v>
      </c>
      <c r="F34" s="7">
        <f t="shared" si="28"/>
        <v>1045.3117566299998</v>
      </c>
      <c r="G34" s="7">
        <f t="shared" si="28"/>
        <v>1045.3117566299998</v>
      </c>
      <c r="H34" s="7">
        <f t="shared" si="28"/>
        <v>-26.757285269999983</v>
      </c>
      <c r="I34" s="7">
        <f t="shared" si="28"/>
        <v>4.6E-5</v>
      </c>
      <c r="J34" s="7">
        <f t="shared" si="28"/>
        <v>1018.5545173599997</v>
      </c>
      <c r="K34" s="7">
        <f t="shared" si="28"/>
        <v>1018.5545173599997</v>
      </c>
      <c r="L34" s="7">
        <f t="shared" si="28"/>
        <v>497.44067192</v>
      </c>
      <c r="M34" s="7">
        <f t="shared" si="28"/>
        <v>-1.1399999999999999E-5</v>
      </c>
      <c r="N34" s="7">
        <f t="shared" si="28"/>
        <v>1515.9951778799998</v>
      </c>
      <c r="O34" s="5">
        <v>24</v>
      </c>
    </row>
    <row r="35" spans="1:15" x14ac:dyDescent="0.2">
      <c r="A35" s="4">
        <v>25</v>
      </c>
      <c r="B35" s="22" t="s">
        <v>37</v>
      </c>
      <c r="C35" s="7">
        <v>0</v>
      </c>
      <c r="D35" s="7">
        <v>0</v>
      </c>
      <c r="E35" s="7">
        <v>0</v>
      </c>
      <c r="F35" s="7">
        <f t="shared" ref="F35:F39" si="29">SUM(C35:E35)</f>
        <v>0</v>
      </c>
      <c r="G35" s="7">
        <f t="shared" ref="G35:G39" si="30">SUM(F35)</f>
        <v>0</v>
      </c>
      <c r="H35" s="7">
        <v>0</v>
      </c>
      <c r="I35" s="7">
        <v>0</v>
      </c>
      <c r="J35" s="7">
        <f t="shared" ref="J35:J39" si="31">SUM(G35:I35)</f>
        <v>0</v>
      </c>
      <c r="K35" s="7">
        <f t="shared" ref="K35:K39" si="32">SUM(J35)</f>
        <v>0</v>
      </c>
      <c r="L35" s="7">
        <v>0</v>
      </c>
      <c r="M35" s="7">
        <v>0</v>
      </c>
      <c r="N35" s="7">
        <f t="shared" ref="N35:N39" si="33">SUM(K35:M35)</f>
        <v>0</v>
      </c>
      <c r="O35" s="5">
        <v>25</v>
      </c>
    </row>
    <row r="36" spans="1:15" x14ac:dyDescent="0.2">
      <c r="A36" s="6">
        <v>26</v>
      </c>
      <c r="B36" s="22" t="s">
        <v>38</v>
      </c>
      <c r="C36" s="7">
        <v>1084.5865108799997</v>
      </c>
      <c r="D36" s="7">
        <v>-39.274654249999998</v>
      </c>
      <c r="E36" s="7">
        <v>-1E-4</v>
      </c>
      <c r="F36" s="7">
        <f t="shared" si="29"/>
        <v>1045.3117566299998</v>
      </c>
      <c r="G36" s="7">
        <f t="shared" si="30"/>
        <v>1045.3117566299998</v>
      </c>
      <c r="H36" s="7">
        <v>-26.757285269999983</v>
      </c>
      <c r="I36" s="7">
        <v>4.6E-5</v>
      </c>
      <c r="J36" s="7">
        <f t="shared" si="31"/>
        <v>1018.5545173599997</v>
      </c>
      <c r="K36" s="7">
        <f t="shared" si="32"/>
        <v>1018.5545173599997</v>
      </c>
      <c r="L36" s="7">
        <v>497.44067192</v>
      </c>
      <c r="M36" s="7">
        <v>-1.1399999999999999E-5</v>
      </c>
      <c r="N36" s="7">
        <f t="shared" si="33"/>
        <v>1515.9951778799998</v>
      </c>
      <c r="O36" s="5">
        <v>26</v>
      </c>
    </row>
    <row r="37" spans="1:15" x14ac:dyDescent="0.2">
      <c r="A37" s="4">
        <v>27</v>
      </c>
      <c r="B37" s="22" t="s">
        <v>39</v>
      </c>
      <c r="C37" s="7">
        <v>0</v>
      </c>
      <c r="D37" s="7">
        <v>0</v>
      </c>
      <c r="E37" s="7">
        <v>0</v>
      </c>
      <c r="F37" s="7">
        <f t="shared" si="29"/>
        <v>0</v>
      </c>
      <c r="G37" s="7">
        <f t="shared" si="30"/>
        <v>0</v>
      </c>
      <c r="H37" s="7">
        <v>0</v>
      </c>
      <c r="I37" s="7">
        <v>0</v>
      </c>
      <c r="J37" s="7">
        <f t="shared" si="31"/>
        <v>0</v>
      </c>
      <c r="K37" s="7">
        <f t="shared" si="32"/>
        <v>0</v>
      </c>
      <c r="L37" s="7">
        <v>0</v>
      </c>
      <c r="M37" s="7">
        <v>0</v>
      </c>
      <c r="N37" s="7">
        <f t="shared" si="33"/>
        <v>0</v>
      </c>
      <c r="O37" s="5">
        <v>27</v>
      </c>
    </row>
    <row r="38" spans="1:15" x14ac:dyDescent="0.2">
      <c r="A38" s="6">
        <v>28</v>
      </c>
      <c r="B38" s="22" t="s">
        <v>40</v>
      </c>
      <c r="C38" s="7">
        <v>0</v>
      </c>
      <c r="D38" s="7">
        <v>0</v>
      </c>
      <c r="E38" s="7">
        <v>0</v>
      </c>
      <c r="F38" s="7">
        <f t="shared" si="29"/>
        <v>0</v>
      </c>
      <c r="G38" s="7">
        <f t="shared" si="30"/>
        <v>0</v>
      </c>
      <c r="H38" s="7">
        <v>0</v>
      </c>
      <c r="I38" s="7">
        <v>0</v>
      </c>
      <c r="J38" s="7">
        <f t="shared" si="31"/>
        <v>0</v>
      </c>
      <c r="K38" s="7">
        <f t="shared" si="32"/>
        <v>0</v>
      </c>
      <c r="L38" s="7">
        <v>0</v>
      </c>
      <c r="M38" s="7">
        <v>0</v>
      </c>
      <c r="N38" s="7">
        <f t="shared" si="33"/>
        <v>0</v>
      </c>
      <c r="O38" s="5">
        <v>28</v>
      </c>
    </row>
    <row r="39" spans="1:15" x14ac:dyDescent="0.2">
      <c r="A39" s="4">
        <v>29</v>
      </c>
      <c r="B39" s="19" t="s">
        <v>41</v>
      </c>
      <c r="C39" s="7">
        <v>0</v>
      </c>
      <c r="D39" s="7">
        <v>0</v>
      </c>
      <c r="E39" s="7">
        <v>0</v>
      </c>
      <c r="F39" s="7">
        <f t="shared" si="29"/>
        <v>0</v>
      </c>
      <c r="G39" s="7">
        <f t="shared" si="30"/>
        <v>0</v>
      </c>
      <c r="H39" s="7">
        <v>0</v>
      </c>
      <c r="I39" s="7">
        <v>0</v>
      </c>
      <c r="J39" s="7">
        <f t="shared" si="31"/>
        <v>0</v>
      </c>
      <c r="K39" s="7">
        <f t="shared" si="32"/>
        <v>0</v>
      </c>
      <c r="L39" s="7">
        <v>0</v>
      </c>
      <c r="M39" s="7">
        <v>0</v>
      </c>
      <c r="N39" s="7">
        <f t="shared" si="33"/>
        <v>0</v>
      </c>
      <c r="O39" s="5">
        <v>29</v>
      </c>
    </row>
    <row r="40" spans="1:15" ht="14.1" customHeight="1" x14ac:dyDescent="0.2">
      <c r="A40" s="6">
        <v>30</v>
      </c>
      <c r="B40" s="12" t="s">
        <v>42</v>
      </c>
      <c r="C40" s="24">
        <f>SUM(C41+C44+C50)</f>
        <v>122822.65525399</v>
      </c>
      <c r="D40" s="24">
        <f t="shared" ref="D40:N40" si="34">SUM(D41+D44+D50)</f>
        <v>7840.3908631800005</v>
      </c>
      <c r="E40" s="24">
        <f t="shared" si="34"/>
        <v>-22.903800000000015</v>
      </c>
      <c r="F40" s="24">
        <f t="shared" si="34"/>
        <v>130640.14231717002</v>
      </c>
      <c r="G40" s="24">
        <f t="shared" si="34"/>
        <v>130640.14231717002</v>
      </c>
      <c r="H40" s="24">
        <f t="shared" si="34"/>
        <v>5926.3330378200008</v>
      </c>
      <c r="I40" s="24">
        <f t="shared" si="34"/>
        <v>-44.64533100000002</v>
      </c>
      <c r="J40" s="24">
        <f t="shared" si="34"/>
        <v>136521.83002399001</v>
      </c>
      <c r="K40" s="24">
        <f t="shared" si="34"/>
        <v>136521.83002399001</v>
      </c>
      <c r="L40" s="24">
        <f t="shared" si="34"/>
        <v>4292.9865531800006</v>
      </c>
      <c r="M40" s="24">
        <f t="shared" si="34"/>
        <v>-1.0005161000000111</v>
      </c>
      <c r="N40" s="24">
        <f t="shared" si="34"/>
        <v>140813.81606107001</v>
      </c>
      <c r="O40" s="5">
        <v>30</v>
      </c>
    </row>
    <row r="41" spans="1:15" x14ac:dyDescent="0.2">
      <c r="A41" s="4">
        <v>31</v>
      </c>
      <c r="B41" s="18" t="s">
        <v>43</v>
      </c>
      <c r="C41" s="25">
        <f>SUM(C42:C43)</f>
        <v>48291.661922839994</v>
      </c>
      <c r="D41" s="25">
        <f t="shared" ref="D41:N41" si="35">SUM(D42:D43)</f>
        <v>5019.4039037299999</v>
      </c>
      <c r="E41" s="25">
        <f t="shared" si="35"/>
        <v>0.1</v>
      </c>
      <c r="F41" s="25">
        <f t="shared" si="35"/>
        <v>53311.165826569995</v>
      </c>
      <c r="G41" s="25">
        <f t="shared" si="35"/>
        <v>53311.165826569995</v>
      </c>
      <c r="H41" s="25">
        <f t="shared" si="35"/>
        <v>4062.9484654799999</v>
      </c>
      <c r="I41" s="25">
        <f t="shared" si="35"/>
        <v>-0.1</v>
      </c>
      <c r="J41" s="25">
        <f t="shared" si="35"/>
        <v>57374.014292049993</v>
      </c>
      <c r="K41" s="25">
        <f t="shared" si="35"/>
        <v>57374.014292049993</v>
      </c>
      <c r="L41" s="25">
        <f t="shared" si="35"/>
        <v>606.69939329000022</v>
      </c>
      <c r="M41" s="25">
        <f t="shared" si="35"/>
        <v>0.1</v>
      </c>
      <c r="N41" s="25">
        <f t="shared" si="35"/>
        <v>57980.813685339992</v>
      </c>
      <c r="O41" s="5">
        <v>31</v>
      </c>
    </row>
    <row r="42" spans="1:15" x14ac:dyDescent="0.2">
      <c r="A42" s="6">
        <v>32</v>
      </c>
      <c r="B42" s="19" t="s">
        <v>44</v>
      </c>
      <c r="C42" s="7">
        <v>35483.314541839994</v>
      </c>
      <c r="D42" s="7">
        <v>1854.84373166</v>
      </c>
      <c r="E42" s="7">
        <v>0.2</v>
      </c>
      <c r="F42" s="7">
        <f t="shared" ref="F42:F43" si="36">SUM(C42:E42)</f>
        <v>37338.358273499995</v>
      </c>
      <c r="G42" s="7">
        <f t="shared" ref="G42:G43" si="37">SUM(F42)</f>
        <v>37338.358273499995</v>
      </c>
      <c r="H42" s="7">
        <v>1695.0191557099997</v>
      </c>
      <c r="I42" s="7">
        <v>0</v>
      </c>
      <c r="J42" s="7">
        <f t="shared" ref="J42:J43" si="38">SUM(G42:I42)</f>
        <v>39033.377429209992</v>
      </c>
      <c r="K42" s="7">
        <f t="shared" ref="K42:K43" si="39">SUM(J42)</f>
        <v>39033.377429209992</v>
      </c>
      <c r="L42" s="7">
        <v>-1290.2644006999999</v>
      </c>
      <c r="M42" s="7">
        <v>0</v>
      </c>
      <c r="N42" s="7">
        <f t="shared" ref="N42:N43" si="40">SUM(K42:M42)</f>
        <v>37743.113028509993</v>
      </c>
      <c r="O42" s="5">
        <v>32</v>
      </c>
    </row>
    <row r="43" spans="1:15" x14ac:dyDescent="0.2">
      <c r="A43" s="4">
        <v>33</v>
      </c>
      <c r="B43" s="19" t="s">
        <v>45</v>
      </c>
      <c r="C43" s="7">
        <v>12808.347381</v>
      </c>
      <c r="D43" s="7">
        <v>3164.5601720700001</v>
      </c>
      <c r="E43" s="7">
        <v>-0.1</v>
      </c>
      <c r="F43" s="7">
        <f t="shared" si="36"/>
        <v>15972.807553069999</v>
      </c>
      <c r="G43" s="7">
        <f t="shared" si="37"/>
        <v>15972.807553069999</v>
      </c>
      <c r="H43" s="7">
        <v>2367.9293097700001</v>
      </c>
      <c r="I43" s="7">
        <v>-0.1</v>
      </c>
      <c r="J43" s="7">
        <f t="shared" si="38"/>
        <v>18340.636862840001</v>
      </c>
      <c r="K43" s="7">
        <f t="shared" si="39"/>
        <v>18340.636862840001</v>
      </c>
      <c r="L43" s="7">
        <v>1896.9637939900001</v>
      </c>
      <c r="M43" s="7">
        <v>0.1</v>
      </c>
      <c r="N43" s="7">
        <f t="shared" si="40"/>
        <v>20237.700656829998</v>
      </c>
      <c r="O43" s="5">
        <v>33</v>
      </c>
    </row>
    <row r="44" spans="1:15" x14ac:dyDescent="0.2">
      <c r="A44" s="6">
        <v>34</v>
      </c>
      <c r="B44" s="18" t="s">
        <v>17</v>
      </c>
      <c r="C44" s="25">
        <f>SUM(C45:C46)</f>
        <v>17464.477213710001</v>
      </c>
      <c r="D44" s="25">
        <f t="shared" ref="D44:N44" si="41">SUM(D45:D46)</f>
        <v>1575.4048389700001</v>
      </c>
      <c r="E44" s="25">
        <f t="shared" si="41"/>
        <v>-20.247900000000016</v>
      </c>
      <c r="F44" s="25">
        <f t="shared" si="41"/>
        <v>19019.634152680006</v>
      </c>
      <c r="G44" s="25">
        <f t="shared" si="41"/>
        <v>19019.634152680006</v>
      </c>
      <c r="H44" s="25">
        <f t="shared" si="41"/>
        <v>2433.9542618800001</v>
      </c>
      <c r="I44" s="25">
        <f t="shared" si="41"/>
        <v>-44.680587000000017</v>
      </c>
      <c r="J44" s="25">
        <f t="shared" si="41"/>
        <v>21408.907827560004</v>
      </c>
      <c r="K44" s="25">
        <f t="shared" si="41"/>
        <v>21408.907827560004</v>
      </c>
      <c r="L44" s="25">
        <f t="shared" si="41"/>
        <v>3496.0829877599999</v>
      </c>
      <c r="M44" s="25">
        <f t="shared" si="41"/>
        <v>5.7065139699999996</v>
      </c>
      <c r="N44" s="25">
        <f t="shared" si="41"/>
        <v>24910.697329290004</v>
      </c>
      <c r="O44" s="5">
        <v>34</v>
      </c>
    </row>
    <row r="45" spans="1:15" x14ac:dyDescent="0.2">
      <c r="A45" s="4">
        <v>35</v>
      </c>
      <c r="B45" s="19" t="s">
        <v>46</v>
      </c>
      <c r="C45" s="7">
        <v>0</v>
      </c>
      <c r="D45" s="7">
        <v>0</v>
      </c>
      <c r="E45" s="7">
        <v>0</v>
      </c>
      <c r="F45" s="7">
        <f>SUM(C45:E45)</f>
        <v>0</v>
      </c>
      <c r="G45" s="7">
        <f>SUM(F45)</f>
        <v>0</v>
      </c>
      <c r="H45" s="7">
        <v>0</v>
      </c>
      <c r="I45" s="7">
        <v>0</v>
      </c>
      <c r="J45" s="7">
        <f>SUM(G45:I45)</f>
        <v>0</v>
      </c>
      <c r="K45" s="7">
        <f>SUM(J45)</f>
        <v>0</v>
      </c>
      <c r="L45" s="7">
        <v>0</v>
      </c>
      <c r="M45" s="7">
        <v>0</v>
      </c>
      <c r="N45" s="7">
        <f>SUM(K45:M45)</f>
        <v>0</v>
      </c>
      <c r="O45" s="5">
        <v>35</v>
      </c>
    </row>
    <row r="46" spans="1:15" x14ac:dyDescent="0.2">
      <c r="A46" s="6">
        <v>36</v>
      </c>
      <c r="B46" s="19" t="s">
        <v>47</v>
      </c>
      <c r="C46" s="7">
        <f>SUM(C47:C49)</f>
        <v>17464.477213710001</v>
      </c>
      <c r="D46" s="7">
        <f t="shared" ref="D46:N46" si="42">SUM(D47:D49)</f>
        <v>1575.4048389700001</v>
      </c>
      <c r="E46" s="7">
        <f t="shared" si="42"/>
        <v>-20.247900000000016</v>
      </c>
      <c r="F46" s="7">
        <f t="shared" si="42"/>
        <v>19019.634152680006</v>
      </c>
      <c r="G46" s="7">
        <f t="shared" si="42"/>
        <v>19019.634152680006</v>
      </c>
      <c r="H46" s="7">
        <f t="shared" si="42"/>
        <v>2433.9542618800001</v>
      </c>
      <c r="I46" s="7">
        <f t="shared" si="42"/>
        <v>-44.680587000000017</v>
      </c>
      <c r="J46" s="7">
        <f t="shared" si="42"/>
        <v>21408.907827560004</v>
      </c>
      <c r="K46" s="7">
        <f t="shared" si="42"/>
        <v>21408.907827560004</v>
      </c>
      <c r="L46" s="7">
        <f t="shared" si="42"/>
        <v>3496.0829877599999</v>
      </c>
      <c r="M46" s="7">
        <f t="shared" si="42"/>
        <v>5.7065139699999996</v>
      </c>
      <c r="N46" s="7">
        <f t="shared" si="42"/>
        <v>24910.697329290004</v>
      </c>
      <c r="O46" s="5">
        <v>36</v>
      </c>
    </row>
    <row r="47" spans="1:15" x14ac:dyDescent="0.2">
      <c r="A47" s="4">
        <v>37</v>
      </c>
      <c r="B47" s="20" t="s">
        <v>48</v>
      </c>
      <c r="C47" s="7">
        <v>17018.00973564</v>
      </c>
      <c r="D47" s="7">
        <v>1527.96799489</v>
      </c>
      <c r="E47" s="7">
        <v>-20.247900000000016</v>
      </c>
      <c r="F47" s="7">
        <f t="shared" ref="F47:F49" si="43">SUM(C47:E47)</f>
        <v>18525.729830530003</v>
      </c>
      <c r="G47" s="7">
        <f t="shared" ref="G47:G49" si="44">SUM(F47)</f>
        <v>18525.729830530003</v>
      </c>
      <c r="H47" s="7">
        <v>2347.7956429000001</v>
      </c>
      <c r="I47" s="7">
        <v>-44.647587000000016</v>
      </c>
      <c r="J47" s="7">
        <f t="shared" ref="J47:J49" si="45">SUM(G47:I47)</f>
        <v>20828.877886430004</v>
      </c>
      <c r="K47" s="7">
        <f t="shared" ref="K47:K49" si="46">SUM(J47)</f>
        <v>20828.877886430004</v>
      </c>
      <c r="L47" s="7">
        <v>3940.0056985799997</v>
      </c>
      <c r="M47" s="7">
        <v>5.7064595499999999</v>
      </c>
      <c r="N47" s="7">
        <f t="shared" ref="N47:N49" si="47">SUM(K47:M47)</f>
        <v>24774.590044560005</v>
      </c>
      <c r="O47" s="5">
        <v>37</v>
      </c>
    </row>
    <row r="48" spans="1:15" x14ac:dyDescent="0.2">
      <c r="A48" s="6">
        <v>38</v>
      </c>
      <c r="B48" s="20" t="s">
        <v>49</v>
      </c>
      <c r="C48" s="7">
        <v>252.37655956000012</v>
      </c>
      <c r="D48" s="7">
        <v>50.681350950000024</v>
      </c>
      <c r="E48" s="7">
        <v>1E-4</v>
      </c>
      <c r="F48" s="7">
        <f t="shared" si="43"/>
        <v>303.05801051000014</v>
      </c>
      <c r="G48" s="7">
        <f t="shared" si="44"/>
        <v>303.05801051000014</v>
      </c>
      <c r="H48" s="7">
        <v>221.02941855999998</v>
      </c>
      <c r="I48" s="7">
        <v>0</v>
      </c>
      <c r="J48" s="7">
        <f t="shared" si="45"/>
        <v>524.0874290700001</v>
      </c>
      <c r="K48" s="7">
        <f t="shared" si="46"/>
        <v>524.0874290700001</v>
      </c>
      <c r="L48" s="7">
        <v>-467.92118596</v>
      </c>
      <c r="M48" s="7">
        <v>4.2400000000000001E-6</v>
      </c>
      <c r="N48" s="7">
        <f t="shared" si="47"/>
        <v>56.166247350000098</v>
      </c>
      <c r="O48" s="5">
        <v>38</v>
      </c>
    </row>
    <row r="49" spans="1:15" x14ac:dyDescent="0.2">
      <c r="A49" s="4">
        <v>39</v>
      </c>
      <c r="B49" s="20" t="s">
        <v>50</v>
      </c>
      <c r="C49" s="7">
        <v>194.09091850999999</v>
      </c>
      <c r="D49" s="7">
        <v>-3.2445068699999986</v>
      </c>
      <c r="E49" s="7">
        <v>-1E-4</v>
      </c>
      <c r="F49" s="7">
        <f t="shared" si="43"/>
        <v>190.84631163999998</v>
      </c>
      <c r="G49" s="7">
        <f t="shared" si="44"/>
        <v>190.84631163999998</v>
      </c>
      <c r="H49" s="7">
        <v>-134.87079957999998</v>
      </c>
      <c r="I49" s="7">
        <v>-3.3000000000000002E-2</v>
      </c>
      <c r="J49" s="7">
        <f t="shared" si="45"/>
        <v>55.942512059999999</v>
      </c>
      <c r="K49" s="7">
        <f t="shared" si="46"/>
        <v>55.942512059999999</v>
      </c>
      <c r="L49" s="7">
        <v>23.99847514</v>
      </c>
      <c r="M49" s="7">
        <v>5.0179999999999984E-5</v>
      </c>
      <c r="N49" s="7">
        <f t="shared" si="47"/>
        <v>79.941037379999997</v>
      </c>
      <c r="O49" s="5">
        <v>39</v>
      </c>
    </row>
    <row r="50" spans="1:15" x14ac:dyDescent="0.2">
      <c r="A50" s="6">
        <v>40</v>
      </c>
      <c r="B50" s="18" t="s">
        <v>23</v>
      </c>
      <c r="C50" s="25">
        <f>SUM(C51:C54)</f>
        <v>57066.516117440005</v>
      </c>
      <c r="D50" s="25">
        <f t="shared" ref="D50:N50" si="48">SUM(D51:D54)</f>
        <v>1245.5821204800002</v>
      </c>
      <c r="E50" s="25">
        <f t="shared" si="48"/>
        <v>-2.7558999999999996</v>
      </c>
      <c r="F50" s="25">
        <f t="shared" si="48"/>
        <v>58309.342337920003</v>
      </c>
      <c r="G50" s="25">
        <f t="shared" si="48"/>
        <v>58309.342337920003</v>
      </c>
      <c r="H50" s="25">
        <f t="shared" si="48"/>
        <v>-570.56968954000013</v>
      </c>
      <c r="I50" s="25">
        <f t="shared" si="48"/>
        <v>0.13525600000000026</v>
      </c>
      <c r="J50" s="25">
        <f t="shared" si="48"/>
        <v>57738.907904380001</v>
      </c>
      <c r="K50" s="25">
        <f t="shared" si="48"/>
        <v>57738.907904380001</v>
      </c>
      <c r="L50" s="25">
        <f t="shared" si="48"/>
        <v>190.20417212999979</v>
      </c>
      <c r="M50" s="25">
        <f t="shared" si="48"/>
        <v>-6.8070300700000104</v>
      </c>
      <c r="N50" s="25">
        <f t="shared" si="48"/>
        <v>57922.305046440008</v>
      </c>
      <c r="O50" s="5">
        <v>40</v>
      </c>
    </row>
    <row r="51" spans="1:15" x14ac:dyDescent="0.2">
      <c r="A51" s="4">
        <v>41</v>
      </c>
      <c r="B51" s="19" t="s">
        <v>51</v>
      </c>
      <c r="C51" s="7">
        <v>3944.2000000000003</v>
      </c>
      <c r="D51" s="7">
        <v>-98.6</v>
      </c>
      <c r="E51" s="7">
        <v>0</v>
      </c>
      <c r="F51" s="7">
        <f t="shared" ref="F51:F54" si="49">SUM(C51:E51)</f>
        <v>3845.6000000000004</v>
      </c>
      <c r="G51" s="7">
        <f t="shared" ref="G51:G54" si="50">SUM(F51)</f>
        <v>3845.6000000000004</v>
      </c>
      <c r="H51" s="7">
        <v>71.523364000000001</v>
      </c>
      <c r="I51" s="7">
        <v>0</v>
      </c>
      <c r="J51" s="7">
        <f t="shared" ref="J51:J54" si="51">SUM(G51:I51)</f>
        <v>3917.1233640000005</v>
      </c>
      <c r="K51" s="7">
        <f t="shared" ref="K51:K54" si="52">SUM(J51)</f>
        <v>3917.1233640000005</v>
      </c>
      <c r="L51" s="7">
        <v>166.22329121000001</v>
      </c>
      <c r="M51" s="7">
        <v>0</v>
      </c>
      <c r="N51" s="7">
        <f t="shared" ref="N51:N54" si="53">SUM(K51:M51)</f>
        <v>4083.3466552100003</v>
      </c>
      <c r="O51" s="5">
        <v>41</v>
      </c>
    </row>
    <row r="52" spans="1:15" x14ac:dyDescent="0.2">
      <c r="A52" s="6">
        <v>42</v>
      </c>
      <c r="B52" s="19" t="s">
        <v>52</v>
      </c>
      <c r="C52" s="7">
        <v>20325.941084199996</v>
      </c>
      <c r="D52" s="7">
        <v>2279.77863174</v>
      </c>
      <c r="E52" s="7">
        <v>3.8125000000000004</v>
      </c>
      <c r="F52" s="7">
        <f t="shared" si="49"/>
        <v>22609.532215939995</v>
      </c>
      <c r="G52" s="7">
        <f t="shared" si="50"/>
        <v>22609.532215939995</v>
      </c>
      <c r="H52" s="7">
        <v>-2450.3651391200001</v>
      </c>
      <c r="I52" s="7">
        <v>1.7035000000000002</v>
      </c>
      <c r="J52" s="7">
        <f t="shared" si="51"/>
        <v>20160.870576819994</v>
      </c>
      <c r="K52" s="7">
        <f t="shared" si="52"/>
        <v>20160.870576819994</v>
      </c>
      <c r="L52" s="7">
        <v>141.27264085999974</v>
      </c>
      <c r="M52" s="7">
        <v>86.672636609999998</v>
      </c>
      <c r="N52" s="7">
        <f t="shared" si="53"/>
        <v>20388.815854289995</v>
      </c>
      <c r="O52" s="5">
        <v>42</v>
      </c>
    </row>
    <row r="53" spans="1:15" x14ac:dyDescent="0.2">
      <c r="A53" s="4">
        <v>43</v>
      </c>
      <c r="B53" s="19" t="s">
        <v>53</v>
      </c>
      <c r="C53" s="7">
        <v>31596.71189322001</v>
      </c>
      <c r="D53" s="7">
        <v>-1019.1151067999999</v>
      </c>
      <c r="E53" s="7">
        <v>-1E-4</v>
      </c>
      <c r="F53" s="7">
        <f t="shared" si="49"/>
        <v>30577.596686420009</v>
      </c>
      <c r="G53" s="7">
        <f t="shared" si="50"/>
        <v>30577.596686420009</v>
      </c>
      <c r="H53" s="7">
        <v>1426.5226023599998</v>
      </c>
      <c r="I53" s="7">
        <v>0</v>
      </c>
      <c r="J53" s="7">
        <f t="shared" si="51"/>
        <v>32004.11928878001</v>
      </c>
      <c r="K53" s="7">
        <f t="shared" si="52"/>
        <v>32004.11928878001</v>
      </c>
      <c r="L53" s="7">
        <v>25.245611369999999</v>
      </c>
      <c r="M53" s="7">
        <v>-3.6550000000000021E-5</v>
      </c>
      <c r="N53" s="7">
        <f t="shared" si="53"/>
        <v>32029.364863600011</v>
      </c>
      <c r="O53" s="5">
        <v>43</v>
      </c>
    </row>
    <row r="54" spans="1:15" x14ac:dyDescent="0.2">
      <c r="A54" s="6">
        <v>44</v>
      </c>
      <c r="B54" s="19" t="s">
        <v>54</v>
      </c>
      <c r="C54" s="7">
        <v>1199.6631400200004</v>
      </c>
      <c r="D54" s="7">
        <v>83.518595539999993</v>
      </c>
      <c r="E54" s="7">
        <v>-6.5682999999999998</v>
      </c>
      <c r="F54" s="7">
        <f t="shared" si="49"/>
        <v>1276.6134355600004</v>
      </c>
      <c r="G54" s="7">
        <f t="shared" si="50"/>
        <v>1276.6134355600004</v>
      </c>
      <c r="H54" s="7">
        <v>381.74948322</v>
      </c>
      <c r="I54" s="7">
        <v>-1.568244</v>
      </c>
      <c r="J54" s="7">
        <f t="shared" si="51"/>
        <v>1656.7946747800004</v>
      </c>
      <c r="K54" s="7">
        <f t="shared" si="52"/>
        <v>1656.7946747800004</v>
      </c>
      <c r="L54" s="7">
        <v>-142.53737130999997</v>
      </c>
      <c r="M54" s="7">
        <v>-93.479630130000004</v>
      </c>
      <c r="N54" s="7">
        <f t="shared" si="53"/>
        <v>1420.7776733400003</v>
      </c>
      <c r="O54" s="5">
        <v>44</v>
      </c>
    </row>
    <row r="55" spans="1:15" ht="14.1" customHeight="1" x14ac:dyDescent="0.2">
      <c r="A55" s="4">
        <v>45</v>
      </c>
      <c r="B55" s="12" t="s">
        <v>55</v>
      </c>
      <c r="C55" s="24">
        <f>SUM(C11-C40)</f>
        <v>-54373.378930359992</v>
      </c>
      <c r="D55" s="24">
        <f t="shared" ref="D55:N55" si="54">SUM(D11-D40)</f>
        <v>-6095.6516323700007</v>
      </c>
      <c r="E55" s="24">
        <f t="shared" si="54"/>
        <v>-39.598767999999978</v>
      </c>
      <c r="F55" s="24">
        <f t="shared" si="54"/>
        <v>-60508.629330730007</v>
      </c>
      <c r="G55" s="24">
        <f t="shared" si="54"/>
        <v>-60508.629330730007</v>
      </c>
      <c r="H55" s="24">
        <f t="shared" si="54"/>
        <v>-4719.1432370500006</v>
      </c>
      <c r="I55" s="24">
        <f t="shared" si="54"/>
        <v>110.99937200000002</v>
      </c>
      <c r="J55" s="24">
        <f t="shared" si="54"/>
        <v>-65116.773195779999</v>
      </c>
      <c r="K55" s="24">
        <f t="shared" si="54"/>
        <v>-65116.773195779999</v>
      </c>
      <c r="L55" s="24">
        <f t="shared" si="54"/>
        <v>1564.8087300400002</v>
      </c>
      <c r="M55" s="24">
        <f t="shared" si="54"/>
        <v>76.341983620000008</v>
      </c>
      <c r="N55" s="24">
        <f t="shared" si="54"/>
        <v>-63475.622482120001</v>
      </c>
      <c r="O55" s="5">
        <v>45</v>
      </c>
    </row>
    <row r="56" spans="1:15" ht="6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23"/>
    </row>
    <row r="57" spans="1:15" ht="6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3"/>
    </row>
    <row r="58" spans="1:15" x14ac:dyDescent="0.2">
      <c r="A58" s="1" t="s">
        <v>59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3"/>
    </row>
    <row r="59" spans="1:15" x14ac:dyDescent="0.2">
      <c r="A59" s="1" t="s">
        <v>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"/>
    </row>
    <row r="60" spans="1:15" x14ac:dyDescent="0.2">
      <c r="A60" s="1" t="s">
        <v>10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3"/>
    </row>
  </sheetData>
  <mergeCells count="28">
    <mergeCell ref="N8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F1"/>
    <mergeCell ref="G1:O1"/>
    <mergeCell ref="A2:F2"/>
    <mergeCell ref="G2:O2"/>
    <mergeCell ref="A4:A9"/>
    <mergeCell ref="B4:B9"/>
    <mergeCell ref="C4:F4"/>
    <mergeCell ref="G4:N4"/>
    <mergeCell ref="O4:O9"/>
    <mergeCell ref="C5:F5"/>
    <mergeCell ref="G5:N5"/>
    <mergeCell ref="C6:F6"/>
    <mergeCell ref="G6:N6"/>
    <mergeCell ref="C7:F7"/>
    <mergeCell ref="G7:J7"/>
    <mergeCell ref="K7:N7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341-24</vt:lpstr>
      <vt:lpstr>'341-24'!Área_de_impresión</vt:lpstr>
      <vt:lpstr>'341-24'!Títulos_a_imprimir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2022-02-18T19:54:05Z</cp:lastPrinted>
  <dcterms:created xsi:type="dcterms:W3CDTF">2018-10-11T20:13:43Z</dcterms:created>
  <dcterms:modified xsi:type="dcterms:W3CDTF">2022-06-13T17:31:56Z</dcterms:modified>
</cp:coreProperties>
</file>