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epadilla\Desktop\Boletines 2022\Transito 2021\Corregido_Transito\"/>
    </mc:Choice>
  </mc:AlternateContent>
  <bookViews>
    <workbookView xWindow="0" yWindow="0" windowWidth="21600" windowHeight="10425"/>
  </bookViews>
  <sheets>
    <sheet name="451-25" sheetId="1" r:id="rId1"/>
  </sheets>
  <definedNames>
    <definedName name="_xlnm.Print_Titles" localSheetId="0">'451-25'!$1:$7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  <c r="E8" i="1" s="1"/>
  <c r="E135" i="1" l="1"/>
  <c r="F120" i="1"/>
  <c r="F119" i="1" s="1"/>
  <c r="G120" i="1"/>
  <c r="H120" i="1"/>
  <c r="I120" i="1"/>
  <c r="I119" i="1" s="1"/>
  <c r="J120" i="1"/>
  <c r="K120" i="1"/>
  <c r="K119" i="1" s="1"/>
  <c r="L120" i="1"/>
  <c r="L119" i="1" s="1"/>
  <c r="M120" i="1"/>
  <c r="M119" i="1" s="1"/>
  <c r="F105" i="1"/>
  <c r="G105" i="1"/>
  <c r="F98" i="1"/>
  <c r="G98" i="1"/>
  <c r="H98" i="1"/>
  <c r="H97" i="1" s="1"/>
  <c r="I98" i="1"/>
  <c r="I97" i="1" s="1"/>
  <c r="J98" i="1"/>
  <c r="K98" i="1"/>
  <c r="L98" i="1"/>
  <c r="M98" i="1"/>
  <c r="M97" i="1" s="1"/>
  <c r="F97" i="1"/>
  <c r="G97" i="1"/>
  <c r="J97" i="1"/>
  <c r="K97" i="1"/>
  <c r="L97" i="1"/>
  <c r="F80" i="1"/>
  <c r="F79" i="1" s="1"/>
  <c r="G80" i="1"/>
  <c r="G79" i="1" s="1"/>
  <c r="H80" i="1"/>
  <c r="I80" i="1"/>
  <c r="J80" i="1"/>
  <c r="K80" i="1"/>
  <c r="L80" i="1"/>
  <c r="M80" i="1"/>
  <c r="F54" i="1"/>
  <c r="F53" i="1" s="1"/>
  <c r="G54" i="1"/>
  <c r="G53" i="1" s="1"/>
  <c r="H54" i="1"/>
  <c r="H53" i="1" s="1"/>
  <c r="I54" i="1"/>
  <c r="I53" i="1" s="1"/>
  <c r="J54" i="1"/>
  <c r="J53" i="1" s="1"/>
  <c r="K54" i="1"/>
  <c r="K53" i="1" s="1"/>
  <c r="L54" i="1"/>
  <c r="L53" i="1" s="1"/>
  <c r="M54" i="1"/>
  <c r="M53" i="1" s="1"/>
  <c r="F36" i="1"/>
  <c r="F35" i="1" s="1"/>
  <c r="H36" i="1"/>
  <c r="I36" i="1"/>
  <c r="J36" i="1"/>
  <c r="K36" i="1"/>
  <c r="L36" i="1"/>
  <c r="M36" i="1"/>
  <c r="F96" i="1" l="1"/>
  <c r="H44" i="1" l="1"/>
  <c r="I44" i="1"/>
  <c r="J44" i="1"/>
  <c r="K44" i="1"/>
  <c r="L44" i="1"/>
  <c r="M44" i="1"/>
  <c r="I45" i="1"/>
  <c r="J45" i="1"/>
  <c r="K45" i="1"/>
  <c r="H46" i="1"/>
  <c r="I46" i="1"/>
  <c r="J46" i="1"/>
  <c r="K46" i="1"/>
  <c r="H47" i="1"/>
  <c r="I47" i="1"/>
  <c r="J47" i="1"/>
  <c r="H48" i="1"/>
  <c r="I48" i="1"/>
  <c r="J48" i="1"/>
  <c r="M48" i="1"/>
  <c r="H49" i="1"/>
  <c r="I49" i="1"/>
  <c r="J49" i="1"/>
  <c r="K49" i="1"/>
  <c r="L49" i="1"/>
  <c r="H50" i="1"/>
  <c r="I50" i="1"/>
  <c r="J50" i="1"/>
  <c r="K50" i="1"/>
  <c r="H51" i="1"/>
  <c r="I51" i="1"/>
  <c r="J51" i="1"/>
  <c r="K51" i="1"/>
  <c r="L51" i="1"/>
  <c r="M51" i="1"/>
  <c r="G44" i="1"/>
  <c r="G39" i="1"/>
  <c r="G37" i="1"/>
  <c r="G36" i="1" s="1"/>
  <c r="H33" i="1"/>
  <c r="I33" i="1"/>
  <c r="J33" i="1"/>
  <c r="K33" i="1"/>
  <c r="L33" i="1"/>
  <c r="M33" i="1"/>
  <c r="G32" i="1"/>
  <c r="H32" i="1"/>
  <c r="I32" i="1"/>
  <c r="J32" i="1"/>
  <c r="K32" i="1"/>
  <c r="L32" i="1"/>
  <c r="M32" i="1"/>
  <c r="L27" i="1"/>
  <c r="H27" i="1" l="1"/>
  <c r="I27" i="1"/>
  <c r="J27" i="1"/>
  <c r="K27" i="1"/>
  <c r="M27" i="1"/>
  <c r="H28" i="1"/>
  <c r="I28" i="1"/>
  <c r="J28" i="1"/>
  <c r="K28" i="1"/>
  <c r="L28" i="1"/>
  <c r="M28" i="1"/>
  <c r="H29" i="1"/>
  <c r="I29" i="1"/>
  <c r="J29" i="1"/>
  <c r="K29" i="1"/>
  <c r="L29" i="1"/>
  <c r="M29" i="1"/>
  <c r="H30" i="1"/>
  <c r="I30" i="1"/>
  <c r="J30" i="1"/>
  <c r="K30" i="1"/>
  <c r="G28" i="1"/>
  <c r="J25" i="1"/>
  <c r="J24" i="1"/>
  <c r="K24" i="1"/>
  <c r="L24" i="1"/>
  <c r="M24" i="1"/>
  <c r="I24" i="1"/>
  <c r="I25" i="1"/>
  <c r="H22" i="1"/>
  <c r="I22" i="1"/>
  <c r="J22" i="1"/>
  <c r="K22" i="1"/>
  <c r="L22" i="1"/>
  <c r="M22" i="1"/>
  <c r="H23" i="1"/>
  <c r="I23" i="1"/>
  <c r="J23" i="1"/>
  <c r="K23" i="1"/>
  <c r="L23" i="1"/>
  <c r="M23" i="1"/>
  <c r="H25" i="1"/>
  <c r="H24" i="1"/>
  <c r="G23" i="1"/>
  <c r="G22" i="1"/>
  <c r="H19" i="1"/>
  <c r="I19" i="1"/>
  <c r="J19" i="1"/>
  <c r="K19" i="1"/>
  <c r="L19" i="1"/>
  <c r="M19" i="1"/>
  <c r="H20" i="1"/>
  <c r="I20" i="1"/>
  <c r="J20" i="1"/>
  <c r="K20" i="1"/>
  <c r="L20" i="1"/>
  <c r="M20" i="1"/>
  <c r="G20" i="1"/>
  <c r="G19" i="1"/>
  <c r="G14" i="1"/>
  <c r="H14" i="1"/>
  <c r="I14" i="1"/>
  <c r="J14" i="1"/>
  <c r="K14" i="1"/>
  <c r="L14" i="1"/>
  <c r="M14" i="1"/>
  <c r="G15" i="1"/>
  <c r="H15" i="1"/>
  <c r="I15" i="1"/>
  <c r="J15" i="1"/>
  <c r="K15" i="1"/>
  <c r="L15" i="1"/>
  <c r="M15" i="1"/>
  <c r="G16" i="1"/>
  <c r="H16" i="1"/>
  <c r="I16" i="1"/>
  <c r="J16" i="1"/>
  <c r="K16" i="1"/>
  <c r="L16" i="1"/>
  <c r="M16" i="1"/>
  <c r="F15" i="1"/>
  <c r="F16" i="1"/>
  <c r="F14" i="1"/>
  <c r="G11" i="1"/>
  <c r="H11" i="1"/>
  <c r="I11" i="1"/>
  <c r="J11" i="1"/>
  <c r="K11" i="1"/>
  <c r="L11" i="1"/>
  <c r="M11" i="1"/>
  <c r="G12" i="1"/>
  <c r="H12" i="1"/>
  <c r="I12" i="1"/>
  <c r="J12" i="1"/>
  <c r="K12" i="1"/>
  <c r="L12" i="1"/>
  <c r="M12" i="1"/>
  <c r="G13" i="1"/>
  <c r="H13" i="1"/>
  <c r="I13" i="1"/>
  <c r="J13" i="1"/>
  <c r="K13" i="1"/>
  <c r="L13" i="1"/>
  <c r="M13" i="1"/>
  <c r="F12" i="1"/>
  <c r="F13" i="1"/>
  <c r="F11" i="1"/>
  <c r="M10" i="1" l="1"/>
  <c r="M9" i="1" s="1"/>
  <c r="I10" i="1"/>
  <c r="I9" i="1" s="1"/>
  <c r="L10" i="1"/>
  <c r="L9" i="1" s="1"/>
  <c r="H10" i="1"/>
  <c r="H9" i="1" s="1"/>
  <c r="G10" i="1"/>
  <c r="G9" i="1" s="1"/>
  <c r="E15" i="1"/>
  <c r="K10" i="1"/>
  <c r="K9" i="1" s="1"/>
  <c r="F10" i="1"/>
  <c r="F9" i="1" s="1"/>
  <c r="F8" i="1" s="1"/>
  <c r="J10" i="1"/>
  <c r="J9" i="1" s="1"/>
  <c r="E14" i="1"/>
  <c r="G21" i="1"/>
  <c r="E16" i="1"/>
  <c r="H21" i="1"/>
  <c r="E134" i="1"/>
  <c r="E133" i="1"/>
  <c r="E132" i="1"/>
  <c r="E131" i="1"/>
  <c r="E130" i="1"/>
  <c r="E129" i="1"/>
  <c r="E128" i="1"/>
  <c r="J127" i="1"/>
  <c r="J119" i="1" s="1"/>
  <c r="H127" i="1"/>
  <c r="H119" i="1" s="1"/>
  <c r="G127" i="1"/>
  <c r="G119" i="1" s="1"/>
  <c r="G96" i="1" s="1"/>
  <c r="E125" i="1"/>
  <c r="E124" i="1"/>
  <c r="E126" i="1"/>
  <c r="E123" i="1"/>
  <c r="E122" i="1"/>
  <c r="E121" i="1"/>
  <c r="E116" i="1"/>
  <c r="E115" i="1"/>
  <c r="E114" i="1"/>
  <c r="E113" i="1" s="1"/>
  <c r="M113" i="1"/>
  <c r="L113" i="1"/>
  <c r="K113" i="1"/>
  <c r="J113" i="1"/>
  <c r="I113" i="1"/>
  <c r="H113" i="1"/>
  <c r="E112" i="1"/>
  <c r="E111" i="1"/>
  <c r="E110" i="1"/>
  <c r="M109" i="1"/>
  <c r="M105" i="1" s="1"/>
  <c r="M96" i="1" s="1"/>
  <c r="L109" i="1"/>
  <c r="K109" i="1"/>
  <c r="J109" i="1"/>
  <c r="I109" i="1"/>
  <c r="H109" i="1"/>
  <c r="E108" i="1"/>
  <c r="E107" i="1"/>
  <c r="L106" i="1"/>
  <c r="K106" i="1"/>
  <c r="J106" i="1"/>
  <c r="J105" i="1" s="1"/>
  <c r="J96" i="1" s="1"/>
  <c r="I106" i="1"/>
  <c r="I105" i="1" s="1"/>
  <c r="I96" i="1" s="1"/>
  <c r="H106" i="1"/>
  <c r="E104" i="1"/>
  <c r="E103" i="1"/>
  <c r="E102" i="1"/>
  <c r="E101" i="1"/>
  <c r="E100" i="1"/>
  <c r="E99" i="1"/>
  <c r="E98" i="1" s="1"/>
  <c r="E97" i="1" s="1"/>
  <c r="E69" i="1"/>
  <c r="E42" i="1"/>
  <c r="H105" i="1" l="1"/>
  <c r="H96" i="1" s="1"/>
  <c r="L105" i="1"/>
  <c r="L96" i="1" s="1"/>
  <c r="K105" i="1"/>
  <c r="K96" i="1" s="1"/>
  <c r="E120" i="1"/>
  <c r="E106" i="1"/>
  <c r="E117" i="1"/>
  <c r="E127" i="1"/>
  <c r="E109" i="1"/>
  <c r="E105" i="1" l="1"/>
  <c r="E119" i="1"/>
  <c r="M75" i="1"/>
  <c r="L75" i="1"/>
  <c r="K75" i="1"/>
  <c r="J75" i="1"/>
  <c r="I75" i="1"/>
  <c r="G75" i="1"/>
  <c r="G43" i="1"/>
  <c r="G35" i="1" s="1"/>
  <c r="M31" i="1"/>
  <c r="L31" i="1"/>
  <c r="K31" i="1"/>
  <c r="J31" i="1"/>
  <c r="I31" i="1"/>
  <c r="G31" i="1"/>
  <c r="E96" i="1" l="1"/>
  <c r="E59" i="1"/>
  <c r="M87" i="1" l="1"/>
  <c r="M79" i="1" s="1"/>
  <c r="E86" i="1" l="1"/>
  <c r="E63" i="1"/>
  <c r="E64" i="1"/>
  <c r="G65" i="1"/>
  <c r="H65" i="1"/>
  <c r="I65" i="1"/>
  <c r="J65" i="1"/>
  <c r="K65" i="1"/>
  <c r="L65" i="1"/>
  <c r="M65" i="1"/>
  <c r="E66" i="1"/>
  <c r="E67" i="1"/>
  <c r="E58" i="1"/>
  <c r="E62" i="1" l="1"/>
  <c r="E49" i="1"/>
  <c r="E50" i="1"/>
  <c r="E93" i="1"/>
  <c r="E94" i="1"/>
  <c r="E51" i="1" l="1"/>
  <c r="E95" i="1"/>
  <c r="F52" i="1" l="1"/>
  <c r="E82" i="1" l="1"/>
  <c r="E83" i="1"/>
  <c r="E84" i="1"/>
  <c r="E85" i="1"/>
  <c r="H87" i="1"/>
  <c r="H79" i="1" s="1"/>
  <c r="I87" i="1"/>
  <c r="I79" i="1" s="1"/>
  <c r="J87" i="1"/>
  <c r="J79" i="1" s="1"/>
  <c r="K87" i="1"/>
  <c r="K79" i="1" s="1"/>
  <c r="L87" i="1"/>
  <c r="L79" i="1" s="1"/>
  <c r="E88" i="1"/>
  <c r="E89" i="1"/>
  <c r="H62" i="1"/>
  <c r="H61" i="1" s="1"/>
  <c r="M62" i="1"/>
  <c r="M61" i="1" s="1"/>
  <c r="L62" i="1"/>
  <c r="L61" i="1" s="1"/>
  <c r="K62" i="1"/>
  <c r="K61" i="1" s="1"/>
  <c r="J62" i="1"/>
  <c r="J61" i="1" s="1"/>
  <c r="I62" i="1"/>
  <c r="I61" i="1" s="1"/>
  <c r="G62" i="1"/>
  <c r="G61" i="1" s="1"/>
  <c r="E92" i="1"/>
  <c r="E91" i="1"/>
  <c r="E90" i="1"/>
  <c r="E60" i="1"/>
  <c r="E46" i="1"/>
  <c r="E47" i="1"/>
  <c r="E48" i="1"/>
  <c r="H18" i="1"/>
  <c r="I18" i="1"/>
  <c r="J18" i="1"/>
  <c r="K18" i="1"/>
  <c r="L18" i="1"/>
  <c r="M18" i="1"/>
  <c r="G18" i="1"/>
  <c r="E25" i="1"/>
  <c r="E87" i="1" l="1"/>
  <c r="G70" i="1"/>
  <c r="E11" i="1" l="1"/>
  <c r="H43" i="1"/>
  <c r="H35" i="1" s="1"/>
  <c r="I43" i="1" l="1"/>
  <c r="I35" i="1" s="1"/>
  <c r="J43" i="1"/>
  <c r="J35" i="1" s="1"/>
  <c r="K43" i="1"/>
  <c r="K35" i="1" s="1"/>
  <c r="L43" i="1"/>
  <c r="L35" i="1" s="1"/>
  <c r="M43" i="1"/>
  <c r="M35" i="1" s="1"/>
  <c r="E81" i="1" l="1"/>
  <c r="E80" i="1" s="1"/>
  <c r="E79" i="1" s="1"/>
  <c r="E77" i="1"/>
  <c r="E76" i="1"/>
  <c r="H75" i="1"/>
  <c r="E74" i="1"/>
  <c r="E73" i="1"/>
  <c r="E72" i="1"/>
  <c r="E71" i="1"/>
  <c r="M70" i="1"/>
  <c r="L70" i="1"/>
  <c r="K70" i="1"/>
  <c r="J70" i="1"/>
  <c r="I70" i="1"/>
  <c r="H70" i="1"/>
  <c r="E68" i="1"/>
  <c r="E65" i="1" s="1"/>
  <c r="E57" i="1"/>
  <c r="E56" i="1"/>
  <c r="E55" i="1"/>
  <c r="E45" i="1"/>
  <c r="E44" i="1"/>
  <c r="E41" i="1"/>
  <c r="E40" i="1"/>
  <c r="E39" i="1"/>
  <c r="E38" i="1"/>
  <c r="E37" i="1"/>
  <c r="E33" i="1"/>
  <c r="E32" i="1"/>
  <c r="E31" i="1" s="1"/>
  <c r="H31" i="1"/>
  <c r="E30" i="1"/>
  <c r="E29" i="1"/>
  <c r="E28" i="1"/>
  <c r="E27" i="1"/>
  <c r="E26" i="1" s="1"/>
  <c r="M26" i="1"/>
  <c r="L26" i="1"/>
  <c r="K26" i="1"/>
  <c r="J26" i="1"/>
  <c r="I26" i="1"/>
  <c r="H26" i="1"/>
  <c r="G26" i="1"/>
  <c r="E24" i="1"/>
  <c r="E23" i="1"/>
  <c r="E22" i="1"/>
  <c r="M21" i="1"/>
  <c r="M17" i="1" s="1"/>
  <c r="M8" i="1" s="1"/>
  <c r="L21" i="1"/>
  <c r="L17" i="1" s="1"/>
  <c r="L8" i="1" s="1"/>
  <c r="K21" i="1"/>
  <c r="K17" i="1" s="1"/>
  <c r="J21" i="1"/>
  <c r="J17" i="1" s="1"/>
  <c r="I21" i="1"/>
  <c r="I17" i="1" s="1"/>
  <c r="I8" i="1" s="1"/>
  <c r="H17" i="1"/>
  <c r="H8" i="1" s="1"/>
  <c r="G17" i="1"/>
  <c r="E20" i="1"/>
  <c r="E19" i="1"/>
  <c r="E18" i="1" s="1"/>
  <c r="E13" i="1"/>
  <c r="E12" i="1"/>
  <c r="J8" i="1" l="1"/>
  <c r="G8" i="1"/>
  <c r="K8" i="1"/>
  <c r="E21" i="1"/>
  <c r="E17" i="1" s="1"/>
  <c r="E54" i="1"/>
  <c r="E53" i="1" s="1"/>
  <c r="E36" i="1"/>
  <c r="E35" i="1" s="1"/>
  <c r="G52" i="1"/>
  <c r="I52" i="1"/>
  <c r="M52" i="1"/>
  <c r="E70" i="1"/>
  <c r="J52" i="1"/>
  <c r="K52" i="1"/>
  <c r="H52" i="1"/>
  <c r="L52" i="1"/>
  <c r="E61" i="1"/>
  <c r="E75" i="1"/>
  <c r="E43" i="1"/>
  <c r="E52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<sst xmlns="http://schemas.openxmlformats.org/spreadsheetml/2006/main" count="414" uniqueCount="45">
  <si>
    <t>Total</t>
  </si>
  <si>
    <t>15 - 19</t>
  </si>
  <si>
    <t>20 - 29</t>
  </si>
  <si>
    <t>30 - 39</t>
  </si>
  <si>
    <t>40 - 49</t>
  </si>
  <si>
    <t>50 - 59</t>
  </si>
  <si>
    <t>Particular</t>
  </si>
  <si>
    <t>Microbús</t>
  </si>
  <si>
    <t>Comercial</t>
  </si>
  <si>
    <t>Ómnibus</t>
  </si>
  <si>
    <t>Camión</t>
  </si>
  <si>
    <t>Mula</t>
  </si>
  <si>
    <t>Grúa</t>
  </si>
  <si>
    <t>Ambulancia</t>
  </si>
  <si>
    <t>Taxi</t>
  </si>
  <si>
    <t>Bus colegial</t>
  </si>
  <si>
    <t>Diplomático y consular</t>
  </si>
  <si>
    <t>60 y más</t>
  </si>
  <si>
    <t>Misión internacional</t>
  </si>
  <si>
    <t>Hombres</t>
  </si>
  <si>
    <t>Mujeres</t>
  </si>
  <si>
    <t>Menos de 15</t>
  </si>
  <si>
    <t>Bicicleta</t>
  </si>
  <si>
    <t>Motocicleta y motoneta</t>
  </si>
  <si>
    <t>Fuente: Departamento de Operaciones del Tránsito de la Policía Nacional.</t>
  </si>
  <si>
    <t>-</t>
  </si>
  <si>
    <t>Automóviles para pasajeros</t>
  </si>
  <si>
    <t>Camioneta</t>
  </si>
  <si>
    <t>Sedán y coupé</t>
  </si>
  <si>
    <t>Pick-up (doble cabina)</t>
  </si>
  <si>
    <t>Panel</t>
  </si>
  <si>
    <t>Camiones</t>
  </si>
  <si>
    <t xml:space="preserve">     </t>
  </si>
  <si>
    <t>Conductores implicados</t>
  </si>
  <si>
    <t>TOTAL</t>
  </si>
  <si>
    <t>- Cantidad nula o cero.</t>
  </si>
  <si>
    <t>Bus colegial; Microbús</t>
  </si>
  <si>
    <t>Otros</t>
  </si>
  <si>
    <t xml:space="preserve">Oficial (funcionario público y  </t>
  </si>
  <si>
    <t xml:space="preserve">  propiedad del Estado)</t>
  </si>
  <si>
    <t>Sexo, placa y tipo de  vehículo</t>
  </si>
  <si>
    <t>No espe- cificada</t>
  </si>
  <si>
    <t xml:space="preserve">Grupos de edad </t>
  </si>
  <si>
    <t xml:space="preserve"> GRUPOS DE EDAD, SEGÚN SEXO, CLASE DE PLACA Y TIPO DE VEHÍCULO: AÑO 2021</t>
  </si>
  <si>
    <t>Cuadro 25. CONDUCTORES IMPLICADOS EN ACCIDENTES DE TRÁNSITO EN LA REPÚBLICA,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</si>
</sst>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13" xfId="0" applyFont="1" applyFill="1" applyBorder="1"/>
    <xf numFmtId="3" fontId="1" fillId="0" borderId="11" xfId="0" applyNumberFormat="1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164" fontId="1" fillId="0" borderId="0" xfId="0" applyNumberFormat="1" applyFont="1" applyFill="1" applyBorder="1" applyAlignment="1">
      <alignment horizontal="distributed"/>
    </xf>
    <xf numFmtId="3" fontId="2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distributed"/>
    </xf>
    <xf numFmtId="3" fontId="1" fillId="0" borderId="11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distributed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Fill="1" applyBorder="1"/>
    <xf numFmtId="0" fontId="1" fillId="0" borderId="1" xfId="0" applyFont="1" applyFill="1" applyBorder="1"/>
    <xf numFmtId="49" fontId="0" fillId="0" borderId="0" xfId="0" quotePrefix="1" applyNumberFormat="1" applyFont="1" applyAlignment="1">
      <alignment horizontal="left"/>
    </xf>
    <xf numFmtId="0" fontId="1" fillId="0" borderId="0" xfId="0" applyFont="1" applyFill="1" applyBorder="1" applyAlignment="1"/>
    <xf numFmtId="165" fontId="2" fillId="0" borderId="9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5" fontId="1" fillId="0" borderId="7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tabSelected="1" zoomScaleNormal="100" workbookViewId="0">
      <selection sqref="A1:M1"/>
    </sheetView>
  </sheetViews>
  <sheetFormatPr baseColWidth="10" defaultRowHeight="20.100000000000001" customHeight="1" x14ac:dyDescent="0.2"/>
  <cols>
    <col min="1" max="3" width="1.7109375" style="1" customWidth="1"/>
    <col min="4" max="4" width="23.28515625" style="1" customWidth="1"/>
    <col min="5" max="5" width="7.85546875" style="6" customWidth="1"/>
    <col min="6" max="13" width="7.85546875" style="2" customWidth="1"/>
    <col min="14" max="141" width="11.42578125" style="1"/>
    <col min="142" max="142" width="39.28515625" style="1" customWidth="1"/>
    <col min="143" max="143" width="12" style="1" customWidth="1"/>
    <col min="144" max="148" width="9.85546875" style="1" customWidth="1"/>
    <col min="149" max="149" width="9.140625" style="1" customWidth="1"/>
    <col min="150" max="150" width="8.7109375" style="1" customWidth="1"/>
    <col min="151" max="151" width="11.7109375" style="1" customWidth="1"/>
    <col min="152" max="397" width="11.42578125" style="1"/>
    <col min="398" max="398" width="39.28515625" style="1" customWidth="1"/>
    <col min="399" max="399" width="12" style="1" customWidth="1"/>
    <col min="400" max="404" width="9.85546875" style="1" customWidth="1"/>
    <col min="405" max="405" width="9.140625" style="1" customWidth="1"/>
    <col min="406" max="406" width="8.7109375" style="1" customWidth="1"/>
    <col min="407" max="407" width="11.7109375" style="1" customWidth="1"/>
    <col min="408" max="653" width="11.42578125" style="1"/>
    <col min="654" max="654" width="39.28515625" style="1" customWidth="1"/>
    <col min="655" max="655" width="12" style="1" customWidth="1"/>
    <col min="656" max="660" width="9.85546875" style="1" customWidth="1"/>
    <col min="661" max="661" width="9.140625" style="1" customWidth="1"/>
    <col min="662" max="662" width="8.7109375" style="1" customWidth="1"/>
    <col min="663" max="663" width="11.7109375" style="1" customWidth="1"/>
    <col min="664" max="909" width="11.42578125" style="1"/>
    <col min="910" max="910" width="39.28515625" style="1" customWidth="1"/>
    <col min="911" max="911" width="12" style="1" customWidth="1"/>
    <col min="912" max="916" width="9.85546875" style="1" customWidth="1"/>
    <col min="917" max="917" width="9.140625" style="1" customWidth="1"/>
    <col min="918" max="918" width="8.7109375" style="1" customWidth="1"/>
    <col min="919" max="919" width="11.7109375" style="1" customWidth="1"/>
    <col min="920" max="1165" width="11.42578125" style="1"/>
    <col min="1166" max="1166" width="39.28515625" style="1" customWidth="1"/>
    <col min="1167" max="1167" width="12" style="1" customWidth="1"/>
    <col min="1168" max="1172" width="9.85546875" style="1" customWidth="1"/>
    <col min="1173" max="1173" width="9.140625" style="1" customWidth="1"/>
    <col min="1174" max="1174" width="8.7109375" style="1" customWidth="1"/>
    <col min="1175" max="1175" width="11.7109375" style="1" customWidth="1"/>
    <col min="1176" max="1421" width="11.42578125" style="1"/>
    <col min="1422" max="1422" width="39.28515625" style="1" customWidth="1"/>
    <col min="1423" max="1423" width="12" style="1" customWidth="1"/>
    <col min="1424" max="1428" width="9.85546875" style="1" customWidth="1"/>
    <col min="1429" max="1429" width="9.140625" style="1" customWidth="1"/>
    <col min="1430" max="1430" width="8.7109375" style="1" customWidth="1"/>
    <col min="1431" max="1431" width="11.7109375" style="1" customWidth="1"/>
    <col min="1432" max="1677" width="11.42578125" style="1"/>
    <col min="1678" max="1678" width="39.28515625" style="1" customWidth="1"/>
    <col min="1679" max="1679" width="12" style="1" customWidth="1"/>
    <col min="1680" max="1684" width="9.85546875" style="1" customWidth="1"/>
    <col min="1685" max="1685" width="9.140625" style="1" customWidth="1"/>
    <col min="1686" max="1686" width="8.7109375" style="1" customWidth="1"/>
    <col min="1687" max="1687" width="11.7109375" style="1" customWidth="1"/>
    <col min="1688" max="1933" width="11.42578125" style="1"/>
    <col min="1934" max="1934" width="39.28515625" style="1" customWidth="1"/>
    <col min="1935" max="1935" width="12" style="1" customWidth="1"/>
    <col min="1936" max="1940" width="9.85546875" style="1" customWidth="1"/>
    <col min="1941" max="1941" width="9.140625" style="1" customWidth="1"/>
    <col min="1942" max="1942" width="8.7109375" style="1" customWidth="1"/>
    <col min="1943" max="1943" width="11.7109375" style="1" customWidth="1"/>
    <col min="1944" max="2189" width="11.42578125" style="1"/>
    <col min="2190" max="2190" width="39.28515625" style="1" customWidth="1"/>
    <col min="2191" max="2191" width="12" style="1" customWidth="1"/>
    <col min="2192" max="2196" width="9.85546875" style="1" customWidth="1"/>
    <col min="2197" max="2197" width="9.140625" style="1" customWidth="1"/>
    <col min="2198" max="2198" width="8.7109375" style="1" customWidth="1"/>
    <col min="2199" max="2199" width="11.7109375" style="1" customWidth="1"/>
    <col min="2200" max="2445" width="11.42578125" style="1"/>
    <col min="2446" max="2446" width="39.28515625" style="1" customWidth="1"/>
    <col min="2447" max="2447" width="12" style="1" customWidth="1"/>
    <col min="2448" max="2452" width="9.85546875" style="1" customWidth="1"/>
    <col min="2453" max="2453" width="9.140625" style="1" customWidth="1"/>
    <col min="2454" max="2454" width="8.7109375" style="1" customWidth="1"/>
    <col min="2455" max="2455" width="11.7109375" style="1" customWidth="1"/>
    <col min="2456" max="2701" width="11.42578125" style="1"/>
    <col min="2702" max="2702" width="39.28515625" style="1" customWidth="1"/>
    <col min="2703" max="2703" width="12" style="1" customWidth="1"/>
    <col min="2704" max="2708" width="9.85546875" style="1" customWidth="1"/>
    <col min="2709" max="2709" width="9.140625" style="1" customWidth="1"/>
    <col min="2710" max="2710" width="8.7109375" style="1" customWidth="1"/>
    <col min="2711" max="2711" width="11.7109375" style="1" customWidth="1"/>
    <col min="2712" max="2957" width="11.42578125" style="1"/>
    <col min="2958" max="2958" width="39.28515625" style="1" customWidth="1"/>
    <col min="2959" max="2959" width="12" style="1" customWidth="1"/>
    <col min="2960" max="2964" width="9.85546875" style="1" customWidth="1"/>
    <col min="2965" max="2965" width="9.140625" style="1" customWidth="1"/>
    <col min="2966" max="2966" width="8.7109375" style="1" customWidth="1"/>
    <col min="2967" max="2967" width="11.7109375" style="1" customWidth="1"/>
    <col min="2968" max="3213" width="11.42578125" style="1"/>
    <col min="3214" max="3214" width="39.28515625" style="1" customWidth="1"/>
    <col min="3215" max="3215" width="12" style="1" customWidth="1"/>
    <col min="3216" max="3220" width="9.85546875" style="1" customWidth="1"/>
    <col min="3221" max="3221" width="9.140625" style="1" customWidth="1"/>
    <col min="3222" max="3222" width="8.7109375" style="1" customWidth="1"/>
    <col min="3223" max="3223" width="11.7109375" style="1" customWidth="1"/>
    <col min="3224" max="3469" width="11.42578125" style="1"/>
    <col min="3470" max="3470" width="39.28515625" style="1" customWidth="1"/>
    <col min="3471" max="3471" width="12" style="1" customWidth="1"/>
    <col min="3472" max="3476" width="9.85546875" style="1" customWidth="1"/>
    <col min="3477" max="3477" width="9.140625" style="1" customWidth="1"/>
    <col min="3478" max="3478" width="8.7109375" style="1" customWidth="1"/>
    <col min="3479" max="3479" width="11.7109375" style="1" customWidth="1"/>
    <col min="3480" max="3725" width="11.42578125" style="1"/>
    <col min="3726" max="3726" width="39.28515625" style="1" customWidth="1"/>
    <col min="3727" max="3727" width="12" style="1" customWidth="1"/>
    <col min="3728" max="3732" width="9.85546875" style="1" customWidth="1"/>
    <col min="3733" max="3733" width="9.140625" style="1" customWidth="1"/>
    <col min="3734" max="3734" width="8.7109375" style="1" customWidth="1"/>
    <col min="3735" max="3735" width="11.7109375" style="1" customWidth="1"/>
    <col min="3736" max="3981" width="11.42578125" style="1"/>
    <col min="3982" max="3982" width="39.28515625" style="1" customWidth="1"/>
    <col min="3983" max="3983" width="12" style="1" customWidth="1"/>
    <col min="3984" max="3988" width="9.85546875" style="1" customWidth="1"/>
    <col min="3989" max="3989" width="9.140625" style="1" customWidth="1"/>
    <col min="3990" max="3990" width="8.7109375" style="1" customWidth="1"/>
    <col min="3991" max="3991" width="11.7109375" style="1" customWidth="1"/>
    <col min="3992" max="4237" width="11.42578125" style="1"/>
    <col min="4238" max="4238" width="39.28515625" style="1" customWidth="1"/>
    <col min="4239" max="4239" width="12" style="1" customWidth="1"/>
    <col min="4240" max="4244" width="9.85546875" style="1" customWidth="1"/>
    <col min="4245" max="4245" width="9.140625" style="1" customWidth="1"/>
    <col min="4246" max="4246" width="8.7109375" style="1" customWidth="1"/>
    <col min="4247" max="4247" width="11.7109375" style="1" customWidth="1"/>
    <col min="4248" max="4493" width="11.42578125" style="1"/>
    <col min="4494" max="4494" width="39.28515625" style="1" customWidth="1"/>
    <col min="4495" max="4495" width="12" style="1" customWidth="1"/>
    <col min="4496" max="4500" width="9.85546875" style="1" customWidth="1"/>
    <col min="4501" max="4501" width="9.140625" style="1" customWidth="1"/>
    <col min="4502" max="4502" width="8.7109375" style="1" customWidth="1"/>
    <col min="4503" max="4503" width="11.7109375" style="1" customWidth="1"/>
    <col min="4504" max="4749" width="11.42578125" style="1"/>
    <col min="4750" max="4750" width="39.28515625" style="1" customWidth="1"/>
    <col min="4751" max="4751" width="12" style="1" customWidth="1"/>
    <col min="4752" max="4756" width="9.85546875" style="1" customWidth="1"/>
    <col min="4757" max="4757" width="9.140625" style="1" customWidth="1"/>
    <col min="4758" max="4758" width="8.7109375" style="1" customWidth="1"/>
    <col min="4759" max="4759" width="11.7109375" style="1" customWidth="1"/>
    <col min="4760" max="5005" width="11.42578125" style="1"/>
    <col min="5006" max="5006" width="39.28515625" style="1" customWidth="1"/>
    <col min="5007" max="5007" width="12" style="1" customWidth="1"/>
    <col min="5008" max="5012" width="9.85546875" style="1" customWidth="1"/>
    <col min="5013" max="5013" width="9.140625" style="1" customWidth="1"/>
    <col min="5014" max="5014" width="8.7109375" style="1" customWidth="1"/>
    <col min="5015" max="5015" width="11.7109375" style="1" customWidth="1"/>
    <col min="5016" max="5261" width="11.42578125" style="1"/>
    <col min="5262" max="5262" width="39.28515625" style="1" customWidth="1"/>
    <col min="5263" max="5263" width="12" style="1" customWidth="1"/>
    <col min="5264" max="5268" width="9.85546875" style="1" customWidth="1"/>
    <col min="5269" max="5269" width="9.140625" style="1" customWidth="1"/>
    <col min="5270" max="5270" width="8.7109375" style="1" customWidth="1"/>
    <col min="5271" max="5271" width="11.7109375" style="1" customWidth="1"/>
    <col min="5272" max="5517" width="11.42578125" style="1"/>
    <col min="5518" max="5518" width="39.28515625" style="1" customWidth="1"/>
    <col min="5519" max="5519" width="12" style="1" customWidth="1"/>
    <col min="5520" max="5524" width="9.85546875" style="1" customWidth="1"/>
    <col min="5525" max="5525" width="9.140625" style="1" customWidth="1"/>
    <col min="5526" max="5526" width="8.7109375" style="1" customWidth="1"/>
    <col min="5527" max="5527" width="11.7109375" style="1" customWidth="1"/>
    <col min="5528" max="5773" width="11.42578125" style="1"/>
    <col min="5774" max="5774" width="39.28515625" style="1" customWidth="1"/>
    <col min="5775" max="5775" width="12" style="1" customWidth="1"/>
    <col min="5776" max="5780" width="9.85546875" style="1" customWidth="1"/>
    <col min="5781" max="5781" width="9.140625" style="1" customWidth="1"/>
    <col min="5782" max="5782" width="8.7109375" style="1" customWidth="1"/>
    <col min="5783" max="5783" width="11.7109375" style="1" customWidth="1"/>
    <col min="5784" max="6029" width="11.42578125" style="1"/>
    <col min="6030" max="6030" width="39.28515625" style="1" customWidth="1"/>
    <col min="6031" max="6031" width="12" style="1" customWidth="1"/>
    <col min="6032" max="6036" width="9.85546875" style="1" customWidth="1"/>
    <col min="6037" max="6037" width="9.140625" style="1" customWidth="1"/>
    <col min="6038" max="6038" width="8.7109375" style="1" customWidth="1"/>
    <col min="6039" max="6039" width="11.7109375" style="1" customWidth="1"/>
    <col min="6040" max="6285" width="11.42578125" style="1"/>
    <col min="6286" max="6286" width="39.28515625" style="1" customWidth="1"/>
    <col min="6287" max="6287" width="12" style="1" customWidth="1"/>
    <col min="6288" max="6292" width="9.85546875" style="1" customWidth="1"/>
    <col min="6293" max="6293" width="9.140625" style="1" customWidth="1"/>
    <col min="6294" max="6294" width="8.7109375" style="1" customWidth="1"/>
    <col min="6295" max="6295" width="11.7109375" style="1" customWidth="1"/>
    <col min="6296" max="6541" width="11.42578125" style="1"/>
    <col min="6542" max="6542" width="39.28515625" style="1" customWidth="1"/>
    <col min="6543" max="6543" width="12" style="1" customWidth="1"/>
    <col min="6544" max="6548" width="9.85546875" style="1" customWidth="1"/>
    <col min="6549" max="6549" width="9.140625" style="1" customWidth="1"/>
    <col min="6550" max="6550" width="8.7109375" style="1" customWidth="1"/>
    <col min="6551" max="6551" width="11.7109375" style="1" customWidth="1"/>
    <col min="6552" max="6797" width="11.42578125" style="1"/>
    <col min="6798" max="6798" width="39.28515625" style="1" customWidth="1"/>
    <col min="6799" max="6799" width="12" style="1" customWidth="1"/>
    <col min="6800" max="6804" width="9.85546875" style="1" customWidth="1"/>
    <col min="6805" max="6805" width="9.140625" style="1" customWidth="1"/>
    <col min="6806" max="6806" width="8.7109375" style="1" customWidth="1"/>
    <col min="6807" max="6807" width="11.7109375" style="1" customWidth="1"/>
    <col min="6808" max="7053" width="11.42578125" style="1"/>
    <col min="7054" max="7054" width="39.28515625" style="1" customWidth="1"/>
    <col min="7055" max="7055" width="12" style="1" customWidth="1"/>
    <col min="7056" max="7060" width="9.85546875" style="1" customWidth="1"/>
    <col min="7061" max="7061" width="9.140625" style="1" customWidth="1"/>
    <col min="7062" max="7062" width="8.7109375" style="1" customWidth="1"/>
    <col min="7063" max="7063" width="11.7109375" style="1" customWidth="1"/>
    <col min="7064" max="7309" width="11.42578125" style="1"/>
    <col min="7310" max="7310" width="39.28515625" style="1" customWidth="1"/>
    <col min="7311" max="7311" width="12" style="1" customWidth="1"/>
    <col min="7312" max="7316" width="9.85546875" style="1" customWidth="1"/>
    <col min="7317" max="7317" width="9.140625" style="1" customWidth="1"/>
    <col min="7318" max="7318" width="8.7109375" style="1" customWidth="1"/>
    <col min="7319" max="7319" width="11.7109375" style="1" customWidth="1"/>
    <col min="7320" max="7565" width="11.42578125" style="1"/>
    <col min="7566" max="7566" width="39.28515625" style="1" customWidth="1"/>
    <col min="7567" max="7567" width="12" style="1" customWidth="1"/>
    <col min="7568" max="7572" width="9.85546875" style="1" customWidth="1"/>
    <col min="7573" max="7573" width="9.140625" style="1" customWidth="1"/>
    <col min="7574" max="7574" width="8.7109375" style="1" customWidth="1"/>
    <col min="7575" max="7575" width="11.7109375" style="1" customWidth="1"/>
    <col min="7576" max="7821" width="11.42578125" style="1"/>
    <col min="7822" max="7822" width="39.28515625" style="1" customWidth="1"/>
    <col min="7823" max="7823" width="12" style="1" customWidth="1"/>
    <col min="7824" max="7828" width="9.85546875" style="1" customWidth="1"/>
    <col min="7829" max="7829" width="9.140625" style="1" customWidth="1"/>
    <col min="7830" max="7830" width="8.7109375" style="1" customWidth="1"/>
    <col min="7831" max="7831" width="11.7109375" style="1" customWidth="1"/>
    <col min="7832" max="8077" width="11.42578125" style="1"/>
    <col min="8078" max="8078" width="39.28515625" style="1" customWidth="1"/>
    <col min="8079" max="8079" width="12" style="1" customWidth="1"/>
    <col min="8080" max="8084" width="9.85546875" style="1" customWidth="1"/>
    <col min="8085" max="8085" width="9.140625" style="1" customWidth="1"/>
    <col min="8086" max="8086" width="8.7109375" style="1" customWidth="1"/>
    <col min="8087" max="8087" width="11.7109375" style="1" customWidth="1"/>
    <col min="8088" max="8333" width="11.42578125" style="1"/>
    <col min="8334" max="8334" width="39.28515625" style="1" customWidth="1"/>
    <col min="8335" max="8335" width="12" style="1" customWidth="1"/>
    <col min="8336" max="8340" width="9.85546875" style="1" customWidth="1"/>
    <col min="8341" max="8341" width="9.140625" style="1" customWidth="1"/>
    <col min="8342" max="8342" width="8.7109375" style="1" customWidth="1"/>
    <col min="8343" max="8343" width="11.7109375" style="1" customWidth="1"/>
    <col min="8344" max="8589" width="11.42578125" style="1"/>
    <col min="8590" max="8590" width="39.28515625" style="1" customWidth="1"/>
    <col min="8591" max="8591" width="12" style="1" customWidth="1"/>
    <col min="8592" max="8596" width="9.85546875" style="1" customWidth="1"/>
    <col min="8597" max="8597" width="9.140625" style="1" customWidth="1"/>
    <col min="8598" max="8598" width="8.7109375" style="1" customWidth="1"/>
    <col min="8599" max="8599" width="11.7109375" style="1" customWidth="1"/>
    <col min="8600" max="8845" width="11.42578125" style="1"/>
    <col min="8846" max="8846" width="39.28515625" style="1" customWidth="1"/>
    <col min="8847" max="8847" width="12" style="1" customWidth="1"/>
    <col min="8848" max="8852" width="9.85546875" style="1" customWidth="1"/>
    <col min="8853" max="8853" width="9.140625" style="1" customWidth="1"/>
    <col min="8854" max="8854" width="8.7109375" style="1" customWidth="1"/>
    <col min="8855" max="8855" width="11.7109375" style="1" customWidth="1"/>
    <col min="8856" max="9101" width="11.42578125" style="1"/>
    <col min="9102" max="9102" width="39.28515625" style="1" customWidth="1"/>
    <col min="9103" max="9103" width="12" style="1" customWidth="1"/>
    <col min="9104" max="9108" width="9.85546875" style="1" customWidth="1"/>
    <col min="9109" max="9109" width="9.140625" style="1" customWidth="1"/>
    <col min="9110" max="9110" width="8.7109375" style="1" customWidth="1"/>
    <col min="9111" max="9111" width="11.7109375" style="1" customWidth="1"/>
    <col min="9112" max="9357" width="11.42578125" style="1"/>
    <col min="9358" max="9358" width="39.28515625" style="1" customWidth="1"/>
    <col min="9359" max="9359" width="12" style="1" customWidth="1"/>
    <col min="9360" max="9364" width="9.85546875" style="1" customWidth="1"/>
    <col min="9365" max="9365" width="9.140625" style="1" customWidth="1"/>
    <col min="9366" max="9366" width="8.7109375" style="1" customWidth="1"/>
    <col min="9367" max="9367" width="11.7109375" style="1" customWidth="1"/>
    <col min="9368" max="9613" width="11.42578125" style="1"/>
    <col min="9614" max="9614" width="39.28515625" style="1" customWidth="1"/>
    <col min="9615" max="9615" width="12" style="1" customWidth="1"/>
    <col min="9616" max="9620" width="9.85546875" style="1" customWidth="1"/>
    <col min="9621" max="9621" width="9.140625" style="1" customWidth="1"/>
    <col min="9622" max="9622" width="8.7109375" style="1" customWidth="1"/>
    <col min="9623" max="9623" width="11.7109375" style="1" customWidth="1"/>
    <col min="9624" max="9869" width="11.42578125" style="1"/>
    <col min="9870" max="9870" width="39.28515625" style="1" customWidth="1"/>
    <col min="9871" max="9871" width="12" style="1" customWidth="1"/>
    <col min="9872" max="9876" width="9.85546875" style="1" customWidth="1"/>
    <col min="9877" max="9877" width="9.140625" style="1" customWidth="1"/>
    <col min="9878" max="9878" width="8.7109375" style="1" customWidth="1"/>
    <col min="9879" max="9879" width="11.7109375" style="1" customWidth="1"/>
    <col min="9880" max="10125" width="11.42578125" style="1"/>
    <col min="10126" max="10126" width="39.28515625" style="1" customWidth="1"/>
    <col min="10127" max="10127" width="12" style="1" customWidth="1"/>
    <col min="10128" max="10132" width="9.85546875" style="1" customWidth="1"/>
    <col min="10133" max="10133" width="9.140625" style="1" customWidth="1"/>
    <col min="10134" max="10134" width="8.7109375" style="1" customWidth="1"/>
    <col min="10135" max="10135" width="11.7109375" style="1" customWidth="1"/>
    <col min="10136" max="10381" width="11.42578125" style="1"/>
    <col min="10382" max="10382" width="39.28515625" style="1" customWidth="1"/>
    <col min="10383" max="10383" width="12" style="1" customWidth="1"/>
    <col min="10384" max="10388" width="9.85546875" style="1" customWidth="1"/>
    <col min="10389" max="10389" width="9.140625" style="1" customWidth="1"/>
    <col min="10390" max="10390" width="8.7109375" style="1" customWidth="1"/>
    <col min="10391" max="10391" width="11.7109375" style="1" customWidth="1"/>
    <col min="10392" max="10637" width="11.42578125" style="1"/>
    <col min="10638" max="10638" width="39.28515625" style="1" customWidth="1"/>
    <col min="10639" max="10639" width="12" style="1" customWidth="1"/>
    <col min="10640" max="10644" width="9.85546875" style="1" customWidth="1"/>
    <col min="10645" max="10645" width="9.140625" style="1" customWidth="1"/>
    <col min="10646" max="10646" width="8.7109375" style="1" customWidth="1"/>
    <col min="10647" max="10647" width="11.7109375" style="1" customWidth="1"/>
    <col min="10648" max="10893" width="11.42578125" style="1"/>
    <col min="10894" max="10894" width="39.28515625" style="1" customWidth="1"/>
    <col min="10895" max="10895" width="12" style="1" customWidth="1"/>
    <col min="10896" max="10900" width="9.85546875" style="1" customWidth="1"/>
    <col min="10901" max="10901" width="9.140625" style="1" customWidth="1"/>
    <col min="10902" max="10902" width="8.7109375" style="1" customWidth="1"/>
    <col min="10903" max="10903" width="11.7109375" style="1" customWidth="1"/>
    <col min="10904" max="11149" width="11.42578125" style="1"/>
    <col min="11150" max="11150" width="39.28515625" style="1" customWidth="1"/>
    <col min="11151" max="11151" width="12" style="1" customWidth="1"/>
    <col min="11152" max="11156" width="9.85546875" style="1" customWidth="1"/>
    <col min="11157" max="11157" width="9.140625" style="1" customWidth="1"/>
    <col min="11158" max="11158" width="8.7109375" style="1" customWidth="1"/>
    <col min="11159" max="11159" width="11.7109375" style="1" customWidth="1"/>
    <col min="11160" max="11405" width="11.42578125" style="1"/>
    <col min="11406" max="11406" width="39.28515625" style="1" customWidth="1"/>
    <col min="11407" max="11407" width="12" style="1" customWidth="1"/>
    <col min="11408" max="11412" width="9.85546875" style="1" customWidth="1"/>
    <col min="11413" max="11413" width="9.140625" style="1" customWidth="1"/>
    <col min="11414" max="11414" width="8.7109375" style="1" customWidth="1"/>
    <col min="11415" max="11415" width="11.7109375" style="1" customWidth="1"/>
    <col min="11416" max="11661" width="11.42578125" style="1"/>
    <col min="11662" max="11662" width="39.28515625" style="1" customWidth="1"/>
    <col min="11663" max="11663" width="12" style="1" customWidth="1"/>
    <col min="11664" max="11668" width="9.85546875" style="1" customWidth="1"/>
    <col min="11669" max="11669" width="9.140625" style="1" customWidth="1"/>
    <col min="11670" max="11670" width="8.7109375" style="1" customWidth="1"/>
    <col min="11671" max="11671" width="11.7109375" style="1" customWidth="1"/>
    <col min="11672" max="11917" width="11.42578125" style="1"/>
    <col min="11918" max="11918" width="39.28515625" style="1" customWidth="1"/>
    <col min="11919" max="11919" width="12" style="1" customWidth="1"/>
    <col min="11920" max="11924" width="9.85546875" style="1" customWidth="1"/>
    <col min="11925" max="11925" width="9.140625" style="1" customWidth="1"/>
    <col min="11926" max="11926" width="8.7109375" style="1" customWidth="1"/>
    <col min="11927" max="11927" width="11.7109375" style="1" customWidth="1"/>
    <col min="11928" max="12173" width="11.42578125" style="1"/>
    <col min="12174" max="12174" width="39.28515625" style="1" customWidth="1"/>
    <col min="12175" max="12175" width="12" style="1" customWidth="1"/>
    <col min="12176" max="12180" width="9.85546875" style="1" customWidth="1"/>
    <col min="12181" max="12181" width="9.140625" style="1" customWidth="1"/>
    <col min="12182" max="12182" width="8.7109375" style="1" customWidth="1"/>
    <col min="12183" max="12183" width="11.7109375" style="1" customWidth="1"/>
    <col min="12184" max="12429" width="11.42578125" style="1"/>
    <col min="12430" max="12430" width="39.28515625" style="1" customWidth="1"/>
    <col min="12431" max="12431" width="12" style="1" customWidth="1"/>
    <col min="12432" max="12436" width="9.85546875" style="1" customWidth="1"/>
    <col min="12437" max="12437" width="9.140625" style="1" customWidth="1"/>
    <col min="12438" max="12438" width="8.7109375" style="1" customWidth="1"/>
    <col min="12439" max="12439" width="11.7109375" style="1" customWidth="1"/>
    <col min="12440" max="12685" width="11.42578125" style="1"/>
    <col min="12686" max="12686" width="39.28515625" style="1" customWidth="1"/>
    <col min="12687" max="12687" width="12" style="1" customWidth="1"/>
    <col min="12688" max="12692" width="9.85546875" style="1" customWidth="1"/>
    <col min="12693" max="12693" width="9.140625" style="1" customWidth="1"/>
    <col min="12694" max="12694" width="8.7109375" style="1" customWidth="1"/>
    <col min="12695" max="12695" width="11.7109375" style="1" customWidth="1"/>
    <col min="12696" max="12941" width="11.42578125" style="1"/>
    <col min="12942" max="12942" width="39.28515625" style="1" customWidth="1"/>
    <col min="12943" max="12943" width="12" style="1" customWidth="1"/>
    <col min="12944" max="12948" width="9.85546875" style="1" customWidth="1"/>
    <col min="12949" max="12949" width="9.140625" style="1" customWidth="1"/>
    <col min="12950" max="12950" width="8.7109375" style="1" customWidth="1"/>
    <col min="12951" max="12951" width="11.7109375" style="1" customWidth="1"/>
    <col min="12952" max="13197" width="11.42578125" style="1"/>
    <col min="13198" max="13198" width="39.28515625" style="1" customWidth="1"/>
    <col min="13199" max="13199" width="12" style="1" customWidth="1"/>
    <col min="13200" max="13204" width="9.85546875" style="1" customWidth="1"/>
    <col min="13205" max="13205" width="9.140625" style="1" customWidth="1"/>
    <col min="13206" max="13206" width="8.7109375" style="1" customWidth="1"/>
    <col min="13207" max="13207" width="11.7109375" style="1" customWidth="1"/>
    <col min="13208" max="13453" width="11.42578125" style="1"/>
    <col min="13454" max="13454" width="39.28515625" style="1" customWidth="1"/>
    <col min="13455" max="13455" width="12" style="1" customWidth="1"/>
    <col min="13456" max="13460" width="9.85546875" style="1" customWidth="1"/>
    <col min="13461" max="13461" width="9.140625" style="1" customWidth="1"/>
    <col min="13462" max="13462" width="8.7109375" style="1" customWidth="1"/>
    <col min="13463" max="13463" width="11.7109375" style="1" customWidth="1"/>
    <col min="13464" max="13709" width="11.42578125" style="1"/>
    <col min="13710" max="13710" width="39.28515625" style="1" customWidth="1"/>
    <col min="13711" max="13711" width="12" style="1" customWidth="1"/>
    <col min="13712" max="13716" width="9.85546875" style="1" customWidth="1"/>
    <col min="13717" max="13717" width="9.140625" style="1" customWidth="1"/>
    <col min="13718" max="13718" width="8.7109375" style="1" customWidth="1"/>
    <col min="13719" max="13719" width="11.7109375" style="1" customWidth="1"/>
    <col min="13720" max="13965" width="11.42578125" style="1"/>
    <col min="13966" max="13966" width="39.28515625" style="1" customWidth="1"/>
    <col min="13967" max="13967" width="12" style="1" customWidth="1"/>
    <col min="13968" max="13972" width="9.85546875" style="1" customWidth="1"/>
    <col min="13973" max="13973" width="9.140625" style="1" customWidth="1"/>
    <col min="13974" max="13974" width="8.7109375" style="1" customWidth="1"/>
    <col min="13975" max="13975" width="11.7109375" style="1" customWidth="1"/>
    <col min="13976" max="14221" width="11.42578125" style="1"/>
    <col min="14222" max="14222" width="39.28515625" style="1" customWidth="1"/>
    <col min="14223" max="14223" width="12" style="1" customWidth="1"/>
    <col min="14224" max="14228" width="9.85546875" style="1" customWidth="1"/>
    <col min="14229" max="14229" width="9.140625" style="1" customWidth="1"/>
    <col min="14230" max="14230" width="8.7109375" style="1" customWidth="1"/>
    <col min="14231" max="14231" width="11.7109375" style="1" customWidth="1"/>
    <col min="14232" max="14477" width="11.42578125" style="1"/>
    <col min="14478" max="14478" width="39.28515625" style="1" customWidth="1"/>
    <col min="14479" max="14479" width="12" style="1" customWidth="1"/>
    <col min="14480" max="14484" width="9.85546875" style="1" customWidth="1"/>
    <col min="14485" max="14485" width="9.140625" style="1" customWidth="1"/>
    <col min="14486" max="14486" width="8.7109375" style="1" customWidth="1"/>
    <col min="14487" max="14487" width="11.7109375" style="1" customWidth="1"/>
    <col min="14488" max="14733" width="11.42578125" style="1"/>
    <col min="14734" max="14734" width="39.28515625" style="1" customWidth="1"/>
    <col min="14735" max="14735" width="12" style="1" customWidth="1"/>
    <col min="14736" max="14740" width="9.85546875" style="1" customWidth="1"/>
    <col min="14741" max="14741" width="9.140625" style="1" customWidth="1"/>
    <col min="14742" max="14742" width="8.7109375" style="1" customWidth="1"/>
    <col min="14743" max="14743" width="11.7109375" style="1" customWidth="1"/>
    <col min="14744" max="14989" width="11.42578125" style="1"/>
    <col min="14990" max="14990" width="39.28515625" style="1" customWidth="1"/>
    <col min="14991" max="14991" width="12" style="1" customWidth="1"/>
    <col min="14992" max="14996" width="9.85546875" style="1" customWidth="1"/>
    <col min="14997" max="14997" width="9.140625" style="1" customWidth="1"/>
    <col min="14998" max="14998" width="8.7109375" style="1" customWidth="1"/>
    <col min="14999" max="14999" width="11.7109375" style="1" customWidth="1"/>
    <col min="15000" max="15245" width="11.42578125" style="1"/>
    <col min="15246" max="15246" width="39.28515625" style="1" customWidth="1"/>
    <col min="15247" max="15247" width="12" style="1" customWidth="1"/>
    <col min="15248" max="15252" width="9.85546875" style="1" customWidth="1"/>
    <col min="15253" max="15253" width="9.140625" style="1" customWidth="1"/>
    <col min="15254" max="15254" width="8.7109375" style="1" customWidth="1"/>
    <col min="15255" max="15255" width="11.7109375" style="1" customWidth="1"/>
    <col min="15256" max="15501" width="11.42578125" style="1"/>
    <col min="15502" max="15502" width="39.28515625" style="1" customWidth="1"/>
    <col min="15503" max="15503" width="12" style="1" customWidth="1"/>
    <col min="15504" max="15508" width="9.85546875" style="1" customWidth="1"/>
    <col min="15509" max="15509" width="9.140625" style="1" customWidth="1"/>
    <col min="15510" max="15510" width="8.7109375" style="1" customWidth="1"/>
    <col min="15511" max="15511" width="11.7109375" style="1" customWidth="1"/>
    <col min="15512" max="15757" width="11.42578125" style="1"/>
    <col min="15758" max="15758" width="39.28515625" style="1" customWidth="1"/>
    <col min="15759" max="15759" width="12" style="1" customWidth="1"/>
    <col min="15760" max="15764" width="9.85546875" style="1" customWidth="1"/>
    <col min="15765" max="15765" width="9.140625" style="1" customWidth="1"/>
    <col min="15766" max="15766" width="8.7109375" style="1" customWidth="1"/>
    <col min="15767" max="15767" width="11.7109375" style="1" customWidth="1"/>
    <col min="15768" max="16013" width="11.42578125" style="1"/>
    <col min="16014" max="16014" width="39.28515625" style="1" customWidth="1"/>
    <col min="16015" max="16015" width="12" style="1" customWidth="1"/>
    <col min="16016" max="16020" width="9.85546875" style="1" customWidth="1"/>
    <col min="16021" max="16021" width="9.140625" style="1" customWidth="1"/>
    <col min="16022" max="16022" width="8.7109375" style="1" customWidth="1"/>
    <col min="16023" max="16023" width="11.7109375" style="1" customWidth="1"/>
    <col min="16024" max="16384" width="11.42578125" style="1"/>
  </cols>
  <sheetData>
    <row r="1" spans="1:13" ht="18" customHeight="1" x14ac:dyDescent="0.2">
      <c r="A1" s="47" t="s">
        <v>44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" customHeight="1" x14ac:dyDescent="0.2">
      <c r="A2" s="43" t="s">
        <v>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12.2" customHeight="1" x14ac:dyDescent="0.2">
      <c r="B3" s="45"/>
      <c r="C3" s="45"/>
      <c r="D3" s="45"/>
      <c r="E3" s="46"/>
      <c r="F3" s="46"/>
      <c r="G3" s="46"/>
      <c r="H3" s="46"/>
      <c r="I3" s="46"/>
      <c r="J3" s="46"/>
      <c r="K3" s="46"/>
      <c r="L3" s="46"/>
      <c r="M3" s="46"/>
    </row>
    <row r="4" spans="1:13" ht="24.95" customHeight="1" x14ac:dyDescent="0.2">
      <c r="A4" s="37" t="s">
        <v>40</v>
      </c>
      <c r="B4" s="37"/>
      <c r="C4" s="37"/>
      <c r="D4" s="38"/>
      <c r="E4" s="31" t="s">
        <v>33</v>
      </c>
      <c r="F4" s="32"/>
      <c r="G4" s="32"/>
      <c r="H4" s="32"/>
      <c r="I4" s="32"/>
      <c r="J4" s="32"/>
      <c r="K4" s="32"/>
      <c r="L4" s="32"/>
      <c r="M4" s="32"/>
    </row>
    <row r="5" spans="1:13" ht="24.95" customHeight="1" x14ac:dyDescent="0.2">
      <c r="A5" s="39"/>
      <c r="B5" s="39"/>
      <c r="C5" s="39"/>
      <c r="D5" s="40"/>
      <c r="E5" s="33" t="s">
        <v>0</v>
      </c>
      <c r="F5" s="35" t="s">
        <v>42</v>
      </c>
      <c r="G5" s="36"/>
      <c r="H5" s="36"/>
      <c r="I5" s="36"/>
      <c r="J5" s="36"/>
      <c r="K5" s="36"/>
      <c r="L5" s="36"/>
      <c r="M5" s="36"/>
    </row>
    <row r="6" spans="1:13" ht="50.1" customHeight="1" x14ac:dyDescent="0.2">
      <c r="A6" s="41"/>
      <c r="B6" s="41"/>
      <c r="C6" s="41"/>
      <c r="D6" s="42"/>
      <c r="E6" s="34"/>
      <c r="F6" s="14" t="s">
        <v>21</v>
      </c>
      <c r="G6" s="14" t="s">
        <v>1</v>
      </c>
      <c r="H6" s="14" t="s">
        <v>2</v>
      </c>
      <c r="I6" s="14" t="s">
        <v>3</v>
      </c>
      <c r="J6" s="14" t="s">
        <v>4</v>
      </c>
      <c r="K6" s="14" t="s">
        <v>5</v>
      </c>
      <c r="L6" s="14" t="s">
        <v>17</v>
      </c>
      <c r="M6" s="15" t="s">
        <v>41</v>
      </c>
    </row>
    <row r="7" spans="1:13" ht="12.2" customHeight="1" x14ac:dyDescent="0.2">
      <c r="D7" s="16"/>
      <c r="E7" s="17"/>
      <c r="F7" s="17"/>
      <c r="G7" s="17"/>
      <c r="H7" s="17"/>
      <c r="I7" s="17"/>
      <c r="J7" s="17"/>
      <c r="K7" s="17"/>
      <c r="L7" s="17"/>
      <c r="M7" s="18"/>
    </row>
    <row r="8" spans="1:13" ht="20.100000000000001" customHeight="1" x14ac:dyDescent="0.2">
      <c r="A8" s="43" t="s">
        <v>34</v>
      </c>
      <c r="B8" s="43"/>
      <c r="C8" s="43"/>
      <c r="D8" s="44"/>
      <c r="E8" s="23">
        <f>SUM(E9,E17,E26,E31,E35,E49:E51,)</f>
        <v>77207</v>
      </c>
      <c r="F8" s="23">
        <f t="shared" ref="F8:M8" si="0">SUM(F9,F17,F26,F31,F35,F49:F51,)</f>
        <v>50</v>
      </c>
      <c r="G8" s="23">
        <f t="shared" si="0"/>
        <v>1050</v>
      </c>
      <c r="H8" s="23">
        <f t="shared" si="0"/>
        <v>19320</v>
      </c>
      <c r="I8" s="23">
        <f t="shared" si="0"/>
        <v>22691</v>
      </c>
      <c r="J8" s="23">
        <f t="shared" si="0"/>
        <v>16108</v>
      </c>
      <c r="K8" s="23">
        <f t="shared" si="0"/>
        <v>10405</v>
      </c>
      <c r="L8" s="23">
        <f t="shared" si="0"/>
        <v>6336</v>
      </c>
      <c r="M8" s="24">
        <f t="shared" si="0"/>
        <v>1247</v>
      </c>
    </row>
    <row r="9" spans="1:13" ht="20.100000000000001" customHeight="1" x14ac:dyDescent="0.2">
      <c r="B9" s="1" t="s">
        <v>6</v>
      </c>
      <c r="E9" s="23">
        <f>SUM(E10,E14:E16)</f>
        <v>54961</v>
      </c>
      <c r="F9" s="23">
        <f t="shared" ref="F9:M9" si="1">SUM(F10,F14:F16)</f>
        <v>50</v>
      </c>
      <c r="G9" s="23">
        <f t="shared" si="1"/>
        <v>999</v>
      </c>
      <c r="H9" s="23">
        <f t="shared" si="1"/>
        <v>14899</v>
      </c>
      <c r="I9" s="23">
        <f t="shared" si="1"/>
        <v>16264</v>
      </c>
      <c r="J9" s="23">
        <f t="shared" si="1"/>
        <v>10611</v>
      </c>
      <c r="K9" s="23">
        <f t="shared" si="1"/>
        <v>6693</v>
      </c>
      <c r="L9" s="23">
        <f t="shared" si="1"/>
        <v>4487</v>
      </c>
      <c r="M9" s="24">
        <f t="shared" si="1"/>
        <v>958</v>
      </c>
    </row>
    <row r="10" spans="1:13" ht="15.95" customHeight="1" x14ac:dyDescent="0.2">
      <c r="C10" s="1" t="s">
        <v>26</v>
      </c>
      <c r="E10" s="23">
        <f>SUM(E11:E13)</f>
        <v>50437</v>
      </c>
      <c r="F10" s="23">
        <f t="shared" ref="F10:M10" si="2">SUM(F11:F13)</f>
        <v>3</v>
      </c>
      <c r="G10" s="23">
        <f t="shared" si="2"/>
        <v>878</v>
      </c>
      <c r="H10" s="23">
        <f t="shared" si="2"/>
        <v>13226</v>
      </c>
      <c r="I10" s="23">
        <f t="shared" si="2"/>
        <v>14881</v>
      </c>
      <c r="J10" s="23">
        <f t="shared" si="2"/>
        <v>9946</v>
      </c>
      <c r="K10" s="23">
        <f t="shared" si="2"/>
        <v>6326</v>
      </c>
      <c r="L10" s="23">
        <f t="shared" si="2"/>
        <v>4337</v>
      </c>
      <c r="M10" s="24">
        <f t="shared" si="2"/>
        <v>840</v>
      </c>
    </row>
    <row r="11" spans="1:13" ht="15.95" customHeight="1" x14ac:dyDescent="0.2">
      <c r="D11" s="1" t="s">
        <v>27</v>
      </c>
      <c r="E11" s="23">
        <f t="shared" ref="E11:E16" si="3">SUM(F11:M11)</f>
        <v>15787</v>
      </c>
      <c r="F11" s="23">
        <f>SUM(F55,F99)</f>
        <v>1</v>
      </c>
      <c r="G11" s="23">
        <f t="shared" ref="G11:M11" si="4">SUM(G55,G99)</f>
        <v>288</v>
      </c>
      <c r="H11" s="23">
        <f t="shared" si="4"/>
        <v>3221</v>
      </c>
      <c r="I11" s="23">
        <f t="shared" si="4"/>
        <v>4374</v>
      </c>
      <c r="J11" s="23">
        <f t="shared" si="4"/>
        <v>3477</v>
      </c>
      <c r="K11" s="23">
        <f t="shared" si="4"/>
        <v>2368</v>
      </c>
      <c r="L11" s="23">
        <f t="shared" si="4"/>
        <v>1810</v>
      </c>
      <c r="M11" s="24">
        <f t="shared" si="4"/>
        <v>248</v>
      </c>
    </row>
    <row r="12" spans="1:13" ht="15.95" customHeight="1" x14ac:dyDescent="0.2">
      <c r="D12" s="1" t="s">
        <v>28</v>
      </c>
      <c r="E12" s="23">
        <f t="shared" si="3"/>
        <v>26200</v>
      </c>
      <c r="F12" s="23">
        <f t="shared" ref="F12:M13" si="5">SUM(F56,F100)</f>
        <v>2</v>
      </c>
      <c r="G12" s="23">
        <f t="shared" si="5"/>
        <v>452</v>
      </c>
      <c r="H12" s="23">
        <f t="shared" si="5"/>
        <v>8122</v>
      </c>
      <c r="I12" s="23">
        <f t="shared" si="5"/>
        <v>8284</v>
      </c>
      <c r="J12" s="23">
        <f t="shared" si="5"/>
        <v>4737</v>
      </c>
      <c r="K12" s="23">
        <f t="shared" si="5"/>
        <v>2638</v>
      </c>
      <c r="L12" s="23">
        <f t="shared" si="5"/>
        <v>1523</v>
      </c>
      <c r="M12" s="24">
        <f t="shared" si="5"/>
        <v>442</v>
      </c>
    </row>
    <row r="13" spans="1:13" ht="15.95" customHeight="1" x14ac:dyDescent="0.2">
      <c r="D13" s="1" t="s">
        <v>29</v>
      </c>
      <c r="E13" s="23">
        <f t="shared" si="3"/>
        <v>8450</v>
      </c>
      <c r="F13" s="23">
        <f t="shared" si="5"/>
        <v>0</v>
      </c>
      <c r="G13" s="23">
        <f t="shared" si="5"/>
        <v>138</v>
      </c>
      <c r="H13" s="23">
        <f t="shared" si="5"/>
        <v>1883</v>
      </c>
      <c r="I13" s="23">
        <f t="shared" si="5"/>
        <v>2223</v>
      </c>
      <c r="J13" s="23">
        <f t="shared" si="5"/>
        <v>1732</v>
      </c>
      <c r="K13" s="23">
        <f t="shared" si="5"/>
        <v>1320</v>
      </c>
      <c r="L13" s="23">
        <f t="shared" si="5"/>
        <v>1004</v>
      </c>
      <c r="M13" s="24">
        <f t="shared" si="5"/>
        <v>150</v>
      </c>
    </row>
    <row r="14" spans="1:13" ht="15.95" customHeight="1" x14ac:dyDescent="0.2">
      <c r="A14" s="2"/>
      <c r="C14" s="2" t="s">
        <v>30</v>
      </c>
      <c r="E14" s="23">
        <f t="shared" si="3"/>
        <v>1485</v>
      </c>
      <c r="F14" s="23">
        <f>SUM(F58,F102)</f>
        <v>0</v>
      </c>
      <c r="G14" s="23">
        <f t="shared" ref="G14:M14" si="6">SUM(G58,G102)</f>
        <v>13</v>
      </c>
      <c r="H14" s="23">
        <f t="shared" si="6"/>
        <v>512</v>
      </c>
      <c r="I14" s="23">
        <f t="shared" si="6"/>
        <v>434</v>
      </c>
      <c r="J14" s="23">
        <f t="shared" si="6"/>
        <v>274</v>
      </c>
      <c r="K14" s="23">
        <f t="shared" si="6"/>
        <v>159</v>
      </c>
      <c r="L14" s="23">
        <f t="shared" si="6"/>
        <v>76</v>
      </c>
      <c r="M14" s="24">
        <f t="shared" si="6"/>
        <v>17</v>
      </c>
    </row>
    <row r="15" spans="1:13" ht="15.95" customHeight="1" x14ac:dyDescent="0.2">
      <c r="C15" s="1" t="s">
        <v>22</v>
      </c>
      <c r="E15" s="23">
        <f t="shared" si="3"/>
        <v>372</v>
      </c>
      <c r="F15" s="23">
        <f t="shared" ref="F15:M16" si="7">SUM(F59,F103)</f>
        <v>45</v>
      </c>
      <c r="G15" s="23">
        <f t="shared" si="7"/>
        <v>53</v>
      </c>
      <c r="H15" s="23">
        <f t="shared" si="7"/>
        <v>80</v>
      </c>
      <c r="I15" s="23">
        <f t="shared" si="7"/>
        <v>59</v>
      </c>
      <c r="J15" s="23">
        <f t="shared" si="7"/>
        <v>38</v>
      </c>
      <c r="K15" s="23">
        <f t="shared" si="7"/>
        <v>54</v>
      </c>
      <c r="L15" s="23">
        <f t="shared" si="7"/>
        <v>27</v>
      </c>
      <c r="M15" s="24">
        <f t="shared" si="7"/>
        <v>16</v>
      </c>
    </row>
    <row r="16" spans="1:13" ht="15.95" customHeight="1" x14ac:dyDescent="0.2">
      <c r="A16" s="8"/>
      <c r="C16" s="8" t="s">
        <v>23</v>
      </c>
      <c r="E16" s="24">
        <f t="shared" si="3"/>
        <v>2667</v>
      </c>
      <c r="F16" s="23">
        <f t="shared" si="7"/>
        <v>2</v>
      </c>
      <c r="G16" s="23">
        <f t="shared" si="7"/>
        <v>55</v>
      </c>
      <c r="H16" s="23">
        <f t="shared" si="7"/>
        <v>1081</v>
      </c>
      <c r="I16" s="23">
        <f t="shared" si="7"/>
        <v>890</v>
      </c>
      <c r="J16" s="23">
        <f t="shared" si="7"/>
        <v>353</v>
      </c>
      <c r="K16" s="23">
        <f t="shared" si="7"/>
        <v>154</v>
      </c>
      <c r="L16" s="23">
        <f t="shared" si="7"/>
        <v>47</v>
      </c>
      <c r="M16" s="24">
        <f t="shared" si="7"/>
        <v>85</v>
      </c>
    </row>
    <row r="17" spans="1:13" ht="21.95" customHeight="1" x14ac:dyDescent="0.2">
      <c r="B17" s="1" t="s">
        <v>8</v>
      </c>
      <c r="E17" s="23">
        <f>SUM(E18,E25,E21)</f>
        <v>8583</v>
      </c>
      <c r="F17" s="23" t="s">
        <v>25</v>
      </c>
      <c r="G17" s="23">
        <f t="shared" ref="G17:M17" si="8">SUM(G18,G25,G21)</f>
        <v>37</v>
      </c>
      <c r="H17" s="23">
        <f t="shared" si="8"/>
        <v>2127</v>
      </c>
      <c r="I17" s="23">
        <f t="shared" si="8"/>
        <v>2489</v>
      </c>
      <c r="J17" s="23">
        <f t="shared" si="8"/>
        <v>2132</v>
      </c>
      <c r="K17" s="23">
        <f t="shared" si="8"/>
        <v>1235</v>
      </c>
      <c r="L17" s="23">
        <f t="shared" si="8"/>
        <v>453</v>
      </c>
      <c r="M17" s="24">
        <f t="shared" si="8"/>
        <v>110</v>
      </c>
    </row>
    <row r="18" spans="1:13" ht="15.95" customHeight="1" x14ac:dyDescent="0.2">
      <c r="C18" s="1" t="s">
        <v>26</v>
      </c>
      <c r="E18" s="23">
        <f>SUM(E19:E20)</f>
        <v>3116</v>
      </c>
      <c r="F18" s="23" t="s">
        <v>25</v>
      </c>
      <c r="G18" s="23">
        <f t="shared" ref="G18:M18" si="9">SUM(G19:G20)</f>
        <v>10</v>
      </c>
      <c r="H18" s="23">
        <f t="shared" si="9"/>
        <v>919</v>
      </c>
      <c r="I18" s="23">
        <f t="shared" si="9"/>
        <v>918</v>
      </c>
      <c r="J18" s="23">
        <f t="shared" si="9"/>
        <v>660</v>
      </c>
      <c r="K18" s="23">
        <f t="shared" si="9"/>
        <v>419</v>
      </c>
      <c r="L18" s="23">
        <f t="shared" si="9"/>
        <v>147</v>
      </c>
      <c r="M18" s="24">
        <f t="shared" si="9"/>
        <v>43</v>
      </c>
    </row>
    <row r="19" spans="1:13" ht="15.95" customHeight="1" x14ac:dyDescent="0.2">
      <c r="D19" s="1" t="s">
        <v>7</v>
      </c>
      <c r="E19" s="23">
        <f>SUM(F19:M19)</f>
        <v>1689</v>
      </c>
      <c r="F19" s="23" t="s">
        <v>25</v>
      </c>
      <c r="G19" s="23">
        <f>SUM(G63,G107)</f>
        <v>9</v>
      </c>
      <c r="H19" s="23">
        <f t="shared" ref="H19:M19" si="10">SUM(H63,H107)</f>
        <v>533</v>
      </c>
      <c r="I19" s="23">
        <f t="shared" si="10"/>
        <v>480</v>
      </c>
      <c r="J19" s="23">
        <f t="shared" si="10"/>
        <v>335</v>
      </c>
      <c r="K19" s="23">
        <f t="shared" si="10"/>
        <v>225</v>
      </c>
      <c r="L19" s="23">
        <f t="shared" si="10"/>
        <v>82</v>
      </c>
      <c r="M19" s="24">
        <f t="shared" si="10"/>
        <v>25</v>
      </c>
    </row>
    <row r="20" spans="1:13" ht="15.95" customHeight="1" x14ac:dyDescent="0.2">
      <c r="D20" s="4" t="s">
        <v>9</v>
      </c>
      <c r="E20" s="23">
        <f>SUM(F20:M20)</f>
        <v>1427</v>
      </c>
      <c r="F20" s="23" t="s">
        <v>25</v>
      </c>
      <c r="G20" s="23">
        <f>SUM(G64,G108)</f>
        <v>1</v>
      </c>
      <c r="H20" s="23">
        <f t="shared" ref="H20:M20" si="11">SUM(H64,H108)</f>
        <v>386</v>
      </c>
      <c r="I20" s="23">
        <f t="shared" si="11"/>
        <v>438</v>
      </c>
      <c r="J20" s="23">
        <f t="shared" si="11"/>
        <v>325</v>
      </c>
      <c r="K20" s="23">
        <f t="shared" si="11"/>
        <v>194</v>
      </c>
      <c r="L20" s="23">
        <f t="shared" si="11"/>
        <v>65</v>
      </c>
      <c r="M20" s="24">
        <f t="shared" si="11"/>
        <v>18</v>
      </c>
    </row>
    <row r="21" spans="1:13" ht="15.95" customHeight="1" x14ac:dyDescent="0.2">
      <c r="C21" s="1" t="s">
        <v>31</v>
      </c>
      <c r="E21" s="23">
        <f>SUM(E22:E24)</f>
        <v>5452</v>
      </c>
      <c r="F21" s="23" t="s">
        <v>25</v>
      </c>
      <c r="G21" s="23">
        <f t="shared" ref="G21:M21" si="12">SUM(G22:G24)</f>
        <v>27</v>
      </c>
      <c r="H21" s="23">
        <f t="shared" si="12"/>
        <v>1206</v>
      </c>
      <c r="I21" s="23">
        <f t="shared" si="12"/>
        <v>1561</v>
      </c>
      <c r="J21" s="23">
        <f t="shared" si="12"/>
        <v>1469</v>
      </c>
      <c r="K21" s="23">
        <f t="shared" si="12"/>
        <v>816</v>
      </c>
      <c r="L21" s="23">
        <f t="shared" si="12"/>
        <v>306</v>
      </c>
      <c r="M21" s="24">
        <f t="shared" si="12"/>
        <v>67</v>
      </c>
    </row>
    <row r="22" spans="1:13" ht="15.95" customHeight="1" x14ac:dyDescent="0.2">
      <c r="D22" s="1" t="s">
        <v>10</v>
      </c>
      <c r="E22" s="23">
        <f>SUM(F22:M22)</f>
        <v>3761</v>
      </c>
      <c r="F22" s="23" t="s">
        <v>25</v>
      </c>
      <c r="G22" s="23">
        <f>SUM(G66,G110)</f>
        <v>25</v>
      </c>
      <c r="H22" s="23">
        <f t="shared" ref="H22:M22" si="13">SUM(H66,H110)</f>
        <v>966</v>
      </c>
      <c r="I22" s="23">
        <f t="shared" si="13"/>
        <v>1052</v>
      </c>
      <c r="J22" s="23">
        <f t="shared" si="13"/>
        <v>913</v>
      </c>
      <c r="K22" s="23">
        <f t="shared" si="13"/>
        <v>561</v>
      </c>
      <c r="L22" s="23">
        <f t="shared" si="13"/>
        <v>192</v>
      </c>
      <c r="M22" s="24">
        <f t="shared" si="13"/>
        <v>52</v>
      </c>
    </row>
    <row r="23" spans="1:13" ht="15.95" customHeight="1" x14ac:dyDescent="0.2">
      <c r="D23" s="1" t="s">
        <v>11</v>
      </c>
      <c r="E23" s="23">
        <f>SUM(F23:M23)</f>
        <v>1654</v>
      </c>
      <c r="F23" s="23" t="s">
        <v>25</v>
      </c>
      <c r="G23" s="23">
        <f>SUM(G67,G111)</f>
        <v>2</v>
      </c>
      <c r="H23" s="23">
        <f t="shared" ref="H23:M23" si="14">SUM(H67,H111)</f>
        <v>235</v>
      </c>
      <c r="I23" s="23">
        <f t="shared" si="14"/>
        <v>497</v>
      </c>
      <c r="J23" s="23">
        <f t="shared" si="14"/>
        <v>544</v>
      </c>
      <c r="K23" s="23">
        <f t="shared" si="14"/>
        <v>250</v>
      </c>
      <c r="L23" s="23">
        <f t="shared" si="14"/>
        <v>113</v>
      </c>
      <c r="M23" s="24">
        <f t="shared" si="14"/>
        <v>13</v>
      </c>
    </row>
    <row r="24" spans="1:13" ht="15.95" customHeight="1" x14ac:dyDescent="0.2">
      <c r="D24" s="4" t="s">
        <v>12</v>
      </c>
      <c r="E24" s="23">
        <f>SUM(F24:M24)</f>
        <v>37</v>
      </c>
      <c r="F24" s="23" t="s">
        <v>25</v>
      </c>
      <c r="G24" s="23" t="s">
        <v>25</v>
      </c>
      <c r="H24" s="23">
        <f t="shared" ref="H24:M24" si="15">SUM(H68)</f>
        <v>5</v>
      </c>
      <c r="I24" s="23">
        <f t="shared" si="15"/>
        <v>12</v>
      </c>
      <c r="J24" s="23">
        <f t="shared" si="15"/>
        <v>12</v>
      </c>
      <c r="K24" s="23">
        <f t="shared" si="15"/>
        <v>5</v>
      </c>
      <c r="L24" s="23">
        <f t="shared" si="15"/>
        <v>1</v>
      </c>
      <c r="M24" s="24">
        <f t="shared" si="15"/>
        <v>2</v>
      </c>
    </row>
    <row r="25" spans="1:13" ht="15.95" customHeight="1" x14ac:dyDescent="0.2">
      <c r="A25" s="8"/>
      <c r="C25" s="8" t="s">
        <v>13</v>
      </c>
      <c r="E25" s="23">
        <f>SUM(F25:M25)</f>
        <v>15</v>
      </c>
      <c r="F25" s="23" t="s">
        <v>25</v>
      </c>
      <c r="G25" s="23" t="s">
        <v>25</v>
      </c>
      <c r="H25" s="23">
        <f>SUM(H69,H112)</f>
        <v>2</v>
      </c>
      <c r="I25" s="23">
        <f>SUM(I69,I112)</f>
        <v>10</v>
      </c>
      <c r="J25" s="23">
        <f>SUM(J69,J112)</f>
        <v>3</v>
      </c>
      <c r="K25" s="23" t="s">
        <v>25</v>
      </c>
      <c r="L25" s="23" t="s">
        <v>25</v>
      </c>
      <c r="M25" s="24" t="s">
        <v>25</v>
      </c>
    </row>
    <row r="26" spans="1:13" ht="21.95" customHeight="1" x14ac:dyDescent="0.2">
      <c r="B26" s="1" t="s">
        <v>14</v>
      </c>
      <c r="E26" s="23">
        <f>SUM(E27:E30)</f>
        <v>9794</v>
      </c>
      <c r="F26" s="23" t="s">
        <v>25</v>
      </c>
      <c r="G26" s="23">
        <f t="shared" ref="G26:M26" si="16">SUM(G27:G30)</f>
        <v>10</v>
      </c>
      <c r="H26" s="23">
        <f t="shared" si="16"/>
        <v>1586</v>
      </c>
      <c r="I26" s="23">
        <f t="shared" si="16"/>
        <v>2735</v>
      </c>
      <c r="J26" s="23">
        <f t="shared" si="16"/>
        <v>2465</v>
      </c>
      <c r="K26" s="23">
        <f t="shared" si="16"/>
        <v>1802</v>
      </c>
      <c r="L26" s="23">
        <f t="shared" si="16"/>
        <v>1066</v>
      </c>
      <c r="M26" s="25">
        <f t="shared" si="16"/>
        <v>130</v>
      </c>
    </row>
    <row r="27" spans="1:13" ht="15.95" customHeight="1" x14ac:dyDescent="0.2">
      <c r="C27" s="1" t="s">
        <v>27</v>
      </c>
      <c r="E27" s="23">
        <f>SUM(F27:M27)</f>
        <v>200</v>
      </c>
      <c r="F27" s="23" t="s">
        <v>25</v>
      </c>
      <c r="G27" s="23" t="s">
        <v>25</v>
      </c>
      <c r="H27" s="23">
        <f t="shared" ref="H27:M27" si="17">SUM(H71,H114)</f>
        <v>31</v>
      </c>
      <c r="I27" s="23">
        <f t="shared" si="17"/>
        <v>41</v>
      </c>
      <c r="J27" s="23">
        <f t="shared" si="17"/>
        <v>56</v>
      </c>
      <c r="K27" s="23">
        <f t="shared" si="17"/>
        <v>46</v>
      </c>
      <c r="L27" s="23">
        <f>SUM(L71,L114)</f>
        <v>24</v>
      </c>
      <c r="M27" s="24">
        <f t="shared" si="17"/>
        <v>2</v>
      </c>
    </row>
    <row r="28" spans="1:13" ht="15.95" customHeight="1" x14ac:dyDescent="0.2">
      <c r="C28" s="1" t="s">
        <v>28</v>
      </c>
      <c r="E28" s="23">
        <f>SUM(F28:M28)</f>
        <v>9321</v>
      </c>
      <c r="F28" s="23">
        <v>0</v>
      </c>
      <c r="G28" s="23">
        <f t="shared" ref="G28:M29" si="18">SUM(G72,G115)</f>
        <v>10</v>
      </c>
      <c r="H28" s="23">
        <f t="shared" si="18"/>
        <v>1510</v>
      </c>
      <c r="I28" s="23">
        <f t="shared" si="18"/>
        <v>2641</v>
      </c>
      <c r="J28" s="23">
        <f t="shared" si="18"/>
        <v>2340</v>
      </c>
      <c r="K28" s="23">
        <f t="shared" si="18"/>
        <v>1696</v>
      </c>
      <c r="L28" s="23">
        <f t="shared" si="18"/>
        <v>1001</v>
      </c>
      <c r="M28" s="24">
        <f t="shared" si="18"/>
        <v>123</v>
      </c>
    </row>
    <row r="29" spans="1:13" ht="15.95" customHeight="1" x14ac:dyDescent="0.2">
      <c r="C29" s="1" t="s">
        <v>29</v>
      </c>
      <c r="E29" s="23">
        <f>SUM(F29:M29)</f>
        <v>252</v>
      </c>
      <c r="F29" s="23" t="s">
        <v>25</v>
      </c>
      <c r="G29" s="23" t="s">
        <v>25</v>
      </c>
      <c r="H29" s="23">
        <f t="shared" si="18"/>
        <v>42</v>
      </c>
      <c r="I29" s="23">
        <f t="shared" si="18"/>
        <v>47</v>
      </c>
      <c r="J29" s="23">
        <f t="shared" si="18"/>
        <v>61</v>
      </c>
      <c r="K29" s="23">
        <f t="shared" si="18"/>
        <v>56</v>
      </c>
      <c r="L29" s="23">
        <f t="shared" si="18"/>
        <v>41</v>
      </c>
      <c r="M29" s="24">
        <f t="shared" si="18"/>
        <v>5</v>
      </c>
    </row>
    <row r="30" spans="1:13" ht="15.95" customHeight="1" x14ac:dyDescent="0.2">
      <c r="C30" s="1" t="s">
        <v>7</v>
      </c>
      <c r="E30" s="23">
        <f>SUM(F30:M30)</f>
        <v>21</v>
      </c>
      <c r="F30" s="23" t="s">
        <v>25</v>
      </c>
      <c r="G30" s="23" t="s">
        <v>25</v>
      </c>
      <c r="H30" s="23">
        <f>SUM(H74)</f>
        <v>3</v>
      </c>
      <c r="I30" s="23">
        <f>SUM(I74)</f>
        <v>6</v>
      </c>
      <c r="J30" s="23">
        <f>SUM(J74)</f>
        <v>8</v>
      </c>
      <c r="K30" s="23">
        <f>SUM(K74)</f>
        <v>4</v>
      </c>
      <c r="L30" s="23" t="s">
        <v>25</v>
      </c>
      <c r="M30" s="24" t="s">
        <v>25</v>
      </c>
    </row>
    <row r="31" spans="1:13" ht="21.95" customHeight="1" x14ac:dyDescent="0.2">
      <c r="B31" s="1" t="s">
        <v>15</v>
      </c>
      <c r="E31" s="23">
        <f>SUM(E32:E33)</f>
        <v>88</v>
      </c>
      <c r="F31" s="23" t="s">
        <v>25</v>
      </c>
      <c r="G31" s="23">
        <f t="shared" ref="G31:M31" si="19">SUM(G32:G33)</f>
        <v>1</v>
      </c>
      <c r="H31" s="23">
        <f t="shared" si="19"/>
        <v>15</v>
      </c>
      <c r="I31" s="23">
        <f t="shared" si="19"/>
        <v>25</v>
      </c>
      <c r="J31" s="23">
        <f t="shared" si="19"/>
        <v>22</v>
      </c>
      <c r="K31" s="23">
        <f t="shared" si="19"/>
        <v>16</v>
      </c>
      <c r="L31" s="23">
        <f t="shared" si="19"/>
        <v>7</v>
      </c>
      <c r="M31" s="24">
        <f t="shared" si="19"/>
        <v>2</v>
      </c>
    </row>
    <row r="32" spans="1:13" ht="15.95" customHeight="1" x14ac:dyDescent="0.2">
      <c r="C32" s="1" t="s">
        <v>7</v>
      </c>
      <c r="E32" s="23">
        <f>SUM(F32:M32)</f>
        <v>63</v>
      </c>
      <c r="F32" s="26" t="s">
        <v>25</v>
      </c>
      <c r="G32" s="23">
        <f>SUM(G76,G117)</f>
        <v>1</v>
      </c>
      <c r="H32" s="23">
        <f t="shared" ref="H32:M32" si="20">SUM(H76,H117)</f>
        <v>11</v>
      </c>
      <c r="I32" s="23">
        <f t="shared" si="20"/>
        <v>18</v>
      </c>
      <c r="J32" s="23">
        <f t="shared" si="20"/>
        <v>15</v>
      </c>
      <c r="K32" s="23">
        <f t="shared" si="20"/>
        <v>12</v>
      </c>
      <c r="L32" s="23">
        <f t="shared" si="20"/>
        <v>5</v>
      </c>
      <c r="M32" s="24">
        <f t="shared" si="20"/>
        <v>1</v>
      </c>
    </row>
    <row r="33" spans="1:13" ht="15.95" customHeight="1" x14ac:dyDescent="0.2">
      <c r="C33" s="4" t="s">
        <v>9</v>
      </c>
      <c r="E33" s="23">
        <f>SUM(F33:M33)</f>
        <v>25</v>
      </c>
      <c r="F33" s="26" t="s">
        <v>25</v>
      </c>
      <c r="G33" s="23" t="s">
        <v>25</v>
      </c>
      <c r="H33" s="23">
        <f t="shared" ref="H33:M33" si="21">SUM(H77)</f>
        <v>4</v>
      </c>
      <c r="I33" s="23">
        <f t="shared" si="21"/>
        <v>7</v>
      </c>
      <c r="J33" s="23">
        <f t="shared" si="21"/>
        <v>7</v>
      </c>
      <c r="K33" s="23">
        <f t="shared" si="21"/>
        <v>4</v>
      </c>
      <c r="L33" s="23">
        <f t="shared" si="21"/>
        <v>2</v>
      </c>
      <c r="M33" s="24">
        <f t="shared" si="21"/>
        <v>1</v>
      </c>
    </row>
    <row r="34" spans="1:13" ht="21.95" customHeight="1" x14ac:dyDescent="0.2">
      <c r="B34" s="1" t="s">
        <v>38</v>
      </c>
      <c r="E34" s="23"/>
      <c r="F34" s="26"/>
      <c r="G34" s="26"/>
      <c r="H34" s="26"/>
      <c r="I34" s="26"/>
      <c r="J34" s="26"/>
      <c r="K34" s="26"/>
      <c r="L34" s="26"/>
      <c r="M34" s="27"/>
    </row>
    <row r="35" spans="1:13" ht="13.5" customHeight="1" x14ac:dyDescent="0.2">
      <c r="B35" s="1" t="s">
        <v>39</v>
      </c>
      <c r="E35" s="23">
        <f>SUM(E36,E46:E48,E42:E43,)</f>
        <v>3692</v>
      </c>
      <c r="F35" s="23">
        <f t="shared" ref="F35:M35" si="22">SUM(F36,F46:F48,F42:F43,)</f>
        <v>0</v>
      </c>
      <c r="G35" s="23">
        <f t="shared" si="22"/>
        <v>3</v>
      </c>
      <c r="H35" s="23">
        <f t="shared" si="22"/>
        <v>680</v>
      </c>
      <c r="I35" s="23">
        <f t="shared" si="22"/>
        <v>1163</v>
      </c>
      <c r="J35" s="23">
        <f t="shared" si="22"/>
        <v>850</v>
      </c>
      <c r="K35" s="23">
        <f t="shared" si="22"/>
        <v>639</v>
      </c>
      <c r="L35" s="23">
        <f t="shared" si="22"/>
        <v>313</v>
      </c>
      <c r="M35" s="24">
        <f t="shared" si="22"/>
        <v>44</v>
      </c>
    </row>
    <row r="36" spans="1:13" ht="15.95" customHeight="1" x14ac:dyDescent="0.2">
      <c r="C36" s="1" t="s">
        <v>26</v>
      </c>
      <c r="E36" s="23">
        <f>SUM(E37:E41)</f>
        <v>3342</v>
      </c>
      <c r="F36" s="23">
        <f t="shared" ref="F36:M36" si="23">SUM(F37:F41)</f>
        <v>0</v>
      </c>
      <c r="G36" s="23">
        <f t="shared" si="23"/>
        <v>2</v>
      </c>
      <c r="H36" s="23">
        <f t="shared" si="23"/>
        <v>607</v>
      </c>
      <c r="I36" s="23">
        <f t="shared" si="23"/>
        <v>1047</v>
      </c>
      <c r="J36" s="23">
        <f t="shared" si="23"/>
        <v>769</v>
      </c>
      <c r="K36" s="23">
        <f t="shared" si="23"/>
        <v>579</v>
      </c>
      <c r="L36" s="23">
        <f t="shared" si="23"/>
        <v>301</v>
      </c>
      <c r="M36" s="24">
        <f t="shared" si="23"/>
        <v>37</v>
      </c>
    </row>
    <row r="37" spans="1:13" ht="15.95" customHeight="1" x14ac:dyDescent="0.2">
      <c r="D37" s="1" t="s">
        <v>27</v>
      </c>
      <c r="E37" s="23">
        <f t="shared" ref="E37:E42" si="24">SUM(F37:M37)</f>
        <v>305</v>
      </c>
      <c r="F37" s="26" t="s">
        <v>25</v>
      </c>
      <c r="G37" s="23">
        <f>SUM(G81,G121)</f>
        <v>1</v>
      </c>
      <c r="H37" s="23">
        <v>42</v>
      </c>
      <c r="I37" s="23">
        <v>83</v>
      </c>
      <c r="J37" s="23">
        <v>78</v>
      </c>
      <c r="K37" s="23">
        <v>67</v>
      </c>
      <c r="L37" s="23">
        <v>29</v>
      </c>
      <c r="M37" s="25">
        <v>5</v>
      </c>
    </row>
    <row r="38" spans="1:13" ht="15.95" customHeight="1" x14ac:dyDescent="0.2">
      <c r="D38" s="1" t="s">
        <v>28</v>
      </c>
      <c r="E38" s="23">
        <f t="shared" si="24"/>
        <v>273</v>
      </c>
      <c r="F38" s="26" t="s">
        <v>25</v>
      </c>
      <c r="G38" s="23" t="s">
        <v>25</v>
      </c>
      <c r="H38" s="23">
        <v>65</v>
      </c>
      <c r="I38" s="23">
        <v>79</v>
      </c>
      <c r="J38" s="23">
        <v>74</v>
      </c>
      <c r="K38" s="23">
        <v>28</v>
      </c>
      <c r="L38" s="23">
        <v>24</v>
      </c>
      <c r="M38" s="24">
        <v>3</v>
      </c>
    </row>
    <row r="39" spans="1:13" ht="15.95" customHeight="1" x14ac:dyDescent="0.2">
      <c r="D39" s="1" t="s">
        <v>29</v>
      </c>
      <c r="E39" s="23">
        <f t="shared" si="24"/>
        <v>1117</v>
      </c>
      <c r="F39" s="26" t="s">
        <v>25</v>
      </c>
      <c r="G39" s="23">
        <f>SUM(G83,G123)</f>
        <v>1</v>
      </c>
      <c r="H39" s="23">
        <v>239</v>
      </c>
      <c r="I39" s="23">
        <v>320</v>
      </c>
      <c r="J39" s="23">
        <v>255</v>
      </c>
      <c r="K39" s="23">
        <v>194</v>
      </c>
      <c r="L39" s="23">
        <v>97</v>
      </c>
      <c r="M39" s="25">
        <v>11</v>
      </c>
    </row>
    <row r="40" spans="1:13" ht="15.95" customHeight="1" x14ac:dyDescent="0.2">
      <c r="D40" s="1" t="s">
        <v>7</v>
      </c>
      <c r="E40" s="23">
        <f t="shared" si="24"/>
        <v>141</v>
      </c>
      <c r="F40" s="26" t="s">
        <v>25</v>
      </c>
      <c r="G40" s="23" t="s">
        <v>25</v>
      </c>
      <c r="H40" s="23">
        <v>17</v>
      </c>
      <c r="I40" s="23">
        <v>34</v>
      </c>
      <c r="J40" s="23">
        <v>41</v>
      </c>
      <c r="K40" s="23">
        <v>36</v>
      </c>
      <c r="L40" s="23">
        <v>12</v>
      </c>
      <c r="M40" s="24">
        <v>1</v>
      </c>
    </row>
    <row r="41" spans="1:13" ht="15.95" customHeight="1" x14ac:dyDescent="0.2">
      <c r="D41" s="4" t="s">
        <v>9</v>
      </c>
      <c r="E41" s="23">
        <f t="shared" si="24"/>
        <v>1506</v>
      </c>
      <c r="F41" s="26" t="s">
        <v>25</v>
      </c>
      <c r="G41" s="23" t="s">
        <v>25</v>
      </c>
      <c r="H41" s="23">
        <v>244</v>
      </c>
      <c r="I41" s="23">
        <v>531</v>
      </c>
      <c r="J41" s="23">
        <v>321</v>
      </c>
      <c r="K41" s="23">
        <v>254</v>
      </c>
      <c r="L41" s="23">
        <v>139</v>
      </c>
      <c r="M41" s="25">
        <v>17</v>
      </c>
    </row>
    <row r="42" spans="1:13" ht="15.95" customHeight="1" x14ac:dyDescent="0.2">
      <c r="C42" s="1" t="s">
        <v>30</v>
      </c>
      <c r="E42" s="23">
        <f t="shared" si="24"/>
        <v>48</v>
      </c>
      <c r="F42" s="26" t="s">
        <v>25</v>
      </c>
      <c r="G42" s="23" t="s">
        <v>25</v>
      </c>
      <c r="H42" s="23">
        <v>7</v>
      </c>
      <c r="I42" s="23">
        <v>15</v>
      </c>
      <c r="J42" s="23">
        <v>14</v>
      </c>
      <c r="K42" s="23">
        <v>11</v>
      </c>
      <c r="L42" s="23">
        <v>1</v>
      </c>
      <c r="M42" s="24" t="s">
        <v>25</v>
      </c>
    </row>
    <row r="43" spans="1:13" ht="15.95" customHeight="1" x14ac:dyDescent="0.2">
      <c r="A43" s="2"/>
      <c r="C43" s="2" t="s">
        <v>31</v>
      </c>
      <c r="E43" s="23">
        <f>SUM(E44:E45)</f>
        <v>132</v>
      </c>
      <c r="F43" s="23" t="s">
        <v>25</v>
      </c>
      <c r="G43" s="23">
        <f t="shared" ref="G43:M43" si="25">SUM(G44:G45)</f>
        <v>1</v>
      </c>
      <c r="H43" s="23">
        <f t="shared" si="25"/>
        <v>9</v>
      </c>
      <c r="I43" s="23">
        <f t="shared" si="25"/>
        <v>33</v>
      </c>
      <c r="J43" s="23">
        <f t="shared" si="25"/>
        <v>30</v>
      </c>
      <c r="K43" s="23">
        <f t="shared" si="25"/>
        <v>43</v>
      </c>
      <c r="L43" s="23">
        <f t="shared" si="25"/>
        <v>11</v>
      </c>
      <c r="M43" s="24">
        <f t="shared" si="25"/>
        <v>5</v>
      </c>
    </row>
    <row r="44" spans="1:13" ht="15.95" customHeight="1" x14ac:dyDescent="0.2">
      <c r="D44" s="1" t="s">
        <v>10</v>
      </c>
      <c r="E44" s="23">
        <f t="shared" ref="E44:E50" si="26">SUM(F44:M44)</f>
        <v>125</v>
      </c>
      <c r="F44" s="26" t="s">
        <v>25</v>
      </c>
      <c r="G44" s="23">
        <f>SUM(G88,G128)</f>
        <v>1</v>
      </c>
      <c r="H44" s="23">
        <f t="shared" ref="H44:M44" si="27">SUM(H88,H128)</f>
        <v>9</v>
      </c>
      <c r="I44" s="23">
        <f t="shared" si="27"/>
        <v>30</v>
      </c>
      <c r="J44" s="23">
        <f t="shared" si="27"/>
        <v>29</v>
      </c>
      <c r="K44" s="23">
        <f t="shared" si="27"/>
        <v>40</v>
      </c>
      <c r="L44" s="23">
        <f t="shared" si="27"/>
        <v>11</v>
      </c>
      <c r="M44" s="24">
        <f t="shared" si="27"/>
        <v>5</v>
      </c>
    </row>
    <row r="45" spans="1:13" ht="15.95" customHeight="1" x14ac:dyDescent="0.2">
      <c r="D45" s="1" t="s">
        <v>11</v>
      </c>
      <c r="E45" s="23">
        <f t="shared" si="26"/>
        <v>7</v>
      </c>
      <c r="F45" s="26" t="s">
        <v>25</v>
      </c>
      <c r="G45" s="23" t="s">
        <v>25</v>
      </c>
      <c r="H45" s="23" t="s">
        <v>25</v>
      </c>
      <c r="I45" s="23">
        <f t="shared" ref="H45:K47" si="28">SUM(I89,I129)</f>
        <v>3</v>
      </c>
      <c r="J45" s="23">
        <f t="shared" si="28"/>
        <v>1</v>
      </c>
      <c r="K45" s="23">
        <f t="shared" si="28"/>
        <v>3</v>
      </c>
      <c r="L45" s="23" t="s">
        <v>25</v>
      </c>
      <c r="M45" s="24" t="s">
        <v>25</v>
      </c>
    </row>
    <row r="46" spans="1:13" ht="15.95" customHeight="1" x14ac:dyDescent="0.2">
      <c r="A46" s="8"/>
      <c r="C46" s="8" t="s">
        <v>13</v>
      </c>
      <c r="E46" s="23">
        <f>SUM(F46:M46)</f>
        <v>28</v>
      </c>
      <c r="F46" s="26" t="s">
        <v>25</v>
      </c>
      <c r="G46" s="23" t="s">
        <v>25</v>
      </c>
      <c r="H46" s="23">
        <f t="shared" si="28"/>
        <v>6</v>
      </c>
      <c r="I46" s="23">
        <f t="shared" si="28"/>
        <v>10</v>
      </c>
      <c r="J46" s="23">
        <f t="shared" si="28"/>
        <v>6</v>
      </c>
      <c r="K46" s="23">
        <f t="shared" si="28"/>
        <v>6</v>
      </c>
      <c r="L46" s="23" t="s">
        <v>25</v>
      </c>
      <c r="M46" s="24" t="s">
        <v>25</v>
      </c>
    </row>
    <row r="47" spans="1:13" ht="15.95" customHeight="1" x14ac:dyDescent="0.2">
      <c r="A47" s="8"/>
      <c r="C47" s="8" t="s">
        <v>22</v>
      </c>
      <c r="E47" s="23">
        <f t="shared" si="26"/>
        <v>4</v>
      </c>
      <c r="F47" s="26" t="s">
        <v>25</v>
      </c>
      <c r="G47" s="23" t="s">
        <v>25</v>
      </c>
      <c r="H47" s="23">
        <f t="shared" si="28"/>
        <v>1</v>
      </c>
      <c r="I47" s="23">
        <f t="shared" si="28"/>
        <v>2</v>
      </c>
      <c r="J47" s="23">
        <f t="shared" si="28"/>
        <v>1</v>
      </c>
      <c r="K47" s="23" t="s">
        <v>25</v>
      </c>
      <c r="L47" s="23" t="s">
        <v>25</v>
      </c>
      <c r="M47" s="24" t="s">
        <v>25</v>
      </c>
    </row>
    <row r="48" spans="1:13" ht="15.95" customHeight="1" x14ac:dyDescent="0.2">
      <c r="A48" s="8"/>
      <c r="C48" s="8" t="s">
        <v>23</v>
      </c>
      <c r="E48" s="23">
        <f t="shared" si="26"/>
        <v>138</v>
      </c>
      <c r="F48" s="26" t="s">
        <v>25</v>
      </c>
      <c r="G48" s="23" t="s">
        <v>25</v>
      </c>
      <c r="H48" s="23">
        <f t="shared" ref="H48:M48" si="29">SUM(H92,H132)</f>
        <v>50</v>
      </c>
      <c r="I48" s="23">
        <f t="shared" si="29"/>
        <v>56</v>
      </c>
      <c r="J48" s="23">
        <f t="shared" si="29"/>
        <v>30</v>
      </c>
      <c r="K48" s="23" t="s">
        <v>25</v>
      </c>
      <c r="L48" s="23" t="s">
        <v>25</v>
      </c>
      <c r="M48" s="24">
        <f t="shared" si="29"/>
        <v>2</v>
      </c>
    </row>
    <row r="49" spans="1:13" ht="18" customHeight="1" x14ac:dyDescent="0.2">
      <c r="B49" s="2" t="s">
        <v>16</v>
      </c>
      <c r="E49" s="23">
        <f t="shared" si="26"/>
        <v>13</v>
      </c>
      <c r="F49" s="26" t="s">
        <v>25</v>
      </c>
      <c r="G49" s="23" t="s">
        <v>25</v>
      </c>
      <c r="H49" s="23">
        <f t="shared" ref="H49:L50" si="30">SUM(H93,H133)</f>
        <v>2</v>
      </c>
      <c r="I49" s="23">
        <f t="shared" si="30"/>
        <v>4</v>
      </c>
      <c r="J49" s="23">
        <f t="shared" si="30"/>
        <v>2</v>
      </c>
      <c r="K49" s="23">
        <f t="shared" si="30"/>
        <v>3</v>
      </c>
      <c r="L49" s="23">
        <f t="shared" si="30"/>
        <v>2</v>
      </c>
      <c r="M49" s="24" t="s">
        <v>25</v>
      </c>
    </row>
    <row r="50" spans="1:13" ht="18" customHeight="1" x14ac:dyDescent="0.2">
      <c r="B50" s="2" t="s">
        <v>18</v>
      </c>
      <c r="E50" s="23">
        <f t="shared" si="26"/>
        <v>6</v>
      </c>
      <c r="F50" s="26" t="s">
        <v>25</v>
      </c>
      <c r="G50" s="23" t="s">
        <v>25</v>
      </c>
      <c r="H50" s="23">
        <f t="shared" si="30"/>
        <v>2</v>
      </c>
      <c r="I50" s="23">
        <f t="shared" si="30"/>
        <v>1</v>
      </c>
      <c r="J50" s="23">
        <f t="shared" si="30"/>
        <v>2</v>
      </c>
      <c r="K50" s="23">
        <f t="shared" si="30"/>
        <v>1</v>
      </c>
      <c r="L50" s="23" t="s">
        <v>25</v>
      </c>
      <c r="M50" s="24" t="s">
        <v>25</v>
      </c>
    </row>
    <row r="51" spans="1:13" ht="18" customHeight="1" x14ac:dyDescent="0.2">
      <c r="B51" s="2" t="s">
        <v>37</v>
      </c>
      <c r="E51" s="23">
        <f>SUM(F51:M51)</f>
        <v>70</v>
      </c>
      <c r="F51" s="26" t="s">
        <v>25</v>
      </c>
      <c r="G51" s="23" t="s">
        <v>25</v>
      </c>
      <c r="H51" s="23">
        <f t="shared" ref="H51:M51" si="31">SUM(H95,H135)</f>
        <v>9</v>
      </c>
      <c r="I51" s="23">
        <f t="shared" si="31"/>
        <v>10</v>
      </c>
      <c r="J51" s="23">
        <f t="shared" si="31"/>
        <v>24</v>
      </c>
      <c r="K51" s="23">
        <f t="shared" si="31"/>
        <v>16</v>
      </c>
      <c r="L51" s="23">
        <f t="shared" si="31"/>
        <v>8</v>
      </c>
      <c r="M51" s="24">
        <f t="shared" si="31"/>
        <v>3</v>
      </c>
    </row>
    <row r="52" spans="1:13" ht="24.95" customHeight="1" x14ac:dyDescent="0.2">
      <c r="A52" s="22" t="s">
        <v>19</v>
      </c>
      <c r="E52" s="23">
        <f>SUM(E53,E61,E70,E75,E79,E93,E94,E95)</f>
        <v>64358</v>
      </c>
      <c r="F52" s="23">
        <f t="shared" ref="F52:M52" si="32">SUM(F53,F61,F70,F75,F79,F93,F94,F95)</f>
        <v>39</v>
      </c>
      <c r="G52" s="23">
        <f t="shared" si="32"/>
        <v>888</v>
      </c>
      <c r="H52" s="23">
        <f t="shared" si="32"/>
        <v>16165</v>
      </c>
      <c r="I52" s="23">
        <f t="shared" si="32"/>
        <v>18508</v>
      </c>
      <c r="J52" s="23">
        <f t="shared" si="32"/>
        <v>13253</v>
      </c>
      <c r="K52" s="23">
        <f t="shared" si="32"/>
        <v>8860</v>
      </c>
      <c r="L52" s="23">
        <f t="shared" si="32"/>
        <v>5530</v>
      </c>
      <c r="M52" s="24">
        <f t="shared" si="32"/>
        <v>1115</v>
      </c>
    </row>
    <row r="53" spans="1:13" ht="18" customHeight="1" x14ac:dyDescent="0.2">
      <c r="B53" s="1" t="s">
        <v>6</v>
      </c>
      <c r="E53" s="23">
        <f>SUM(E54,E58:E60)</f>
        <v>42616</v>
      </c>
      <c r="F53" s="23">
        <f t="shared" ref="F53:M53" si="33">SUM(F54,F58:F60)</f>
        <v>39</v>
      </c>
      <c r="G53" s="23">
        <f t="shared" si="33"/>
        <v>838</v>
      </c>
      <c r="H53" s="23">
        <f t="shared" si="33"/>
        <v>11834</v>
      </c>
      <c r="I53" s="23">
        <f t="shared" si="33"/>
        <v>12252</v>
      </c>
      <c r="J53" s="23">
        <f t="shared" si="33"/>
        <v>7881</v>
      </c>
      <c r="K53" s="23">
        <f t="shared" si="33"/>
        <v>5232</v>
      </c>
      <c r="L53" s="23">
        <f t="shared" si="33"/>
        <v>3702</v>
      </c>
      <c r="M53" s="24">
        <f t="shared" si="33"/>
        <v>838</v>
      </c>
    </row>
    <row r="54" spans="1:13" ht="15.95" customHeight="1" x14ac:dyDescent="0.2">
      <c r="C54" s="1" t="s">
        <v>26</v>
      </c>
      <c r="E54" s="23">
        <f>SUM(E55:E57)</f>
        <v>38357</v>
      </c>
      <c r="F54" s="23">
        <f t="shared" ref="F54:M54" si="34">SUM(F55:F57)</f>
        <v>1</v>
      </c>
      <c r="G54" s="23">
        <f t="shared" si="34"/>
        <v>721</v>
      </c>
      <c r="H54" s="23">
        <f t="shared" si="34"/>
        <v>10249</v>
      </c>
      <c r="I54" s="23">
        <f t="shared" si="34"/>
        <v>10967</v>
      </c>
      <c r="J54" s="23">
        <f t="shared" si="34"/>
        <v>7262</v>
      </c>
      <c r="K54" s="23">
        <f t="shared" si="34"/>
        <v>4875</v>
      </c>
      <c r="L54" s="23">
        <f t="shared" si="34"/>
        <v>3559</v>
      </c>
      <c r="M54" s="24">
        <f t="shared" si="34"/>
        <v>723</v>
      </c>
    </row>
    <row r="55" spans="1:13" ht="15.95" customHeight="1" x14ac:dyDescent="0.2">
      <c r="D55" s="1" t="s">
        <v>27</v>
      </c>
      <c r="E55" s="23">
        <f t="shared" ref="E55:E60" si="35">SUM(F55:M55)</f>
        <v>10799</v>
      </c>
      <c r="F55" s="26" t="s">
        <v>25</v>
      </c>
      <c r="G55" s="26">
        <v>210</v>
      </c>
      <c r="H55" s="26">
        <v>2251</v>
      </c>
      <c r="I55" s="26">
        <v>2866</v>
      </c>
      <c r="J55" s="26">
        <v>2285</v>
      </c>
      <c r="K55" s="26">
        <v>1625</v>
      </c>
      <c r="L55" s="26">
        <v>1366</v>
      </c>
      <c r="M55" s="27">
        <v>196</v>
      </c>
    </row>
    <row r="56" spans="1:13" ht="15.95" customHeight="1" x14ac:dyDescent="0.2">
      <c r="D56" s="1" t="s">
        <v>28</v>
      </c>
      <c r="E56" s="23">
        <f t="shared" si="35"/>
        <v>19744</v>
      </c>
      <c r="F56" s="26">
        <v>1</v>
      </c>
      <c r="G56" s="26">
        <v>380</v>
      </c>
      <c r="H56" s="26">
        <v>6288</v>
      </c>
      <c r="I56" s="26">
        <v>6084</v>
      </c>
      <c r="J56" s="26">
        <v>3375</v>
      </c>
      <c r="K56" s="26">
        <v>1999</v>
      </c>
      <c r="L56" s="26">
        <v>1236</v>
      </c>
      <c r="M56" s="27">
        <v>381</v>
      </c>
    </row>
    <row r="57" spans="1:13" ht="15.95" customHeight="1" x14ac:dyDescent="0.2">
      <c r="D57" s="1" t="s">
        <v>29</v>
      </c>
      <c r="E57" s="23">
        <f t="shared" si="35"/>
        <v>7814</v>
      </c>
      <c r="F57" s="26" t="s">
        <v>25</v>
      </c>
      <c r="G57" s="26">
        <v>131</v>
      </c>
      <c r="H57" s="26">
        <v>1710</v>
      </c>
      <c r="I57" s="26">
        <v>2017</v>
      </c>
      <c r="J57" s="26">
        <v>1602</v>
      </c>
      <c r="K57" s="26">
        <v>1251</v>
      </c>
      <c r="L57" s="26">
        <v>957</v>
      </c>
      <c r="M57" s="27">
        <v>146</v>
      </c>
    </row>
    <row r="58" spans="1:13" ht="15.95" customHeight="1" x14ac:dyDescent="0.2">
      <c r="C58" s="1" t="s">
        <v>30</v>
      </c>
      <c r="D58" s="2"/>
      <c r="E58" s="23">
        <f t="shared" si="35"/>
        <v>1424</v>
      </c>
      <c r="F58" s="26" t="s">
        <v>25</v>
      </c>
      <c r="G58" s="26">
        <v>13</v>
      </c>
      <c r="H58" s="26">
        <v>498</v>
      </c>
      <c r="I58" s="26">
        <v>414</v>
      </c>
      <c r="J58" s="26">
        <v>255</v>
      </c>
      <c r="K58" s="26">
        <v>156</v>
      </c>
      <c r="L58" s="26">
        <v>71</v>
      </c>
      <c r="M58" s="28">
        <v>17</v>
      </c>
    </row>
    <row r="59" spans="1:13" ht="15.95" customHeight="1" x14ac:dyDescent="0.2">
      <c r="C59" s="29" t="s">
        <v>22</v>
      </c>
      <c r="D59" s="30"/>
      <c r="E59" s="23">
        <f t="shared" si="35"/>
        <v>342</v>
      </c>
      <c r="F59" s="26">
        <v>37</v>
      </c>
      <c r="G59" s="26">
        <v>51</v>
      </c>
      <c r="H59" s="26">
        <v>72</v>
      </c>
      <c r="I59" s="26">
        <v>53</v>
      </c>
      <c r="J59" s="26">
        <v>36</v>
      </c>
      <c r="K59" s="26">
        <v>51</v>
      </c>
      <c r="L59" s="26">
        <v>27</v>
      </c>
      <c r="M59" s="28">
        <v>15</v>
      </c>
    </row>
    <row r="60" spans="1:13" ht="15.95" customHeight="1" x14ac:dyDescent="0.2">
      <c r="C60" s="29" t="s">
        <v>23</v>
      </c>
      <c r="D60" s="30" t="s">
        <v>32</v>
      </c>
      <c r="E60" s="24">
        <f t="shared" si="35"/>
        <v>2493</v>
      </c>
      <c r="F60" s="26">
        <v>1</v>
      </c>
      <c r="G60" s="26">
        <v>53</v>
      </c>
      <c r="H60" s="26">
        <v>1015</v>
      </c>
      <c r="I60" s="26">
        <v>818</v>
      </c>
      <c r="J60" s="26">
        <v>328</v>
      </c>
      <c r="K60" s="26">
        <v>150</v>
      </c>
      <c r="L60" s="26">
        <v>45</v>
      </c>
      <c r="M60" s="28">
        <v>83</v>
      </c>
    </row>
    <row r="61" spans="1:13" ht="20.85" customHeight="1" x14ac:dyDescent="0.2">
      <c r="B61" s="1" t="s">
        <v>8</v>
      </c>
      <c r="E61" s="23">
        <f>SUM(E62,E69,E65)</f>
        <v>8469</v>
      </c>
      <c r="F61" s="23" t="s">
        <v>25</v>
      </c>
      <c r="G61" s="23">
        <f t="shared" ref="G61:M61" si="36">SUM(G62,G69,G65)</f>
        <v>37</v>
      </c>
      <c r="H61" s="23">
        <f t="shared" si="36"/>
        <v>2102</v>
      </c>
      <c r="I61" s="23">
        <f t="shared" si="36"/>
        <v>2455</v>
      </c>
      <c r="J61" s="23">
        <f t="shared" si="36"/>
        <v>2102</v>
      </c>
      <c r="K61" s="23">
        <f t="shared" si="36"/>
        <v>1217</v>
      </c>
      <c r="L61" s="23">
        <f t="shared" si="36"/>
        <v>447</v>
      </c>
      <c r="M61" s="24">
        <f t="shared" si="36"/>
        <v>109</v>
      </c>
    </row>
    <row r="62" spans="1:13" ht="15.95" customHeight="1" x14ac:dyDescent="0.2">
      <c r="C62" s="1" t="s">
        <v>26</v>
      </c>
      <c r="E62" s="23">
        <f>SUM(E63:E64)</f>
        <v>3054</v>
      </c>
      <c r="F62" s="23" t="s">
        <v>25</v>
      </c>
      <c r="G62" s="23">
        <f t="shared" ref="G62:M62" si="37">SUM(G63:G64)</f>
        <v>10</v>
      </c>
      <c r="H62" s="23">
        <f t="shared" si="37"/>
        <v>905</v>
      </c>
      <c r="I62" s="23">
        <f t="shared" si="37"/>
        <v>902</v>
      </c>
      <c r="J62" s="23">
        <f t="shared" si="37"/>
        <v>644</v>
      </c>
      <c r="K62" s="23">
        <f t="shared" si="37"/>
        <v>406</v>
      </c>
      <c r="L62" s="23">
        <f t="shared" si="37"/>
        <v>144</v>
      </c>
      <c r="M62" s="24">
        <f t="shared" si="37"/>
        <v>43</v>
      </c>
    </row>
    <row r="63" spans="1:13" ht="15.95" customHeight="1" x14ac:dyDescent="0.2">
      <c r="D63" s="1" t="s">
        <v>7</v>
      </c>
      <c r="E63" s="23">
        <f>SUM(F63:M63)</f>
        <v>1647</v>
      </c>
      <c r="F63" s="26" t="s">
        <v>25</v>
      </c>
      <c r="G63" s="26">
        <v>9</v>
      </c>
      <c r="H63" s="26">
        <v>525</v>
      </c>
      <c r="I63" s="26">
        <v>468</v>
      </c>
      <c r="J63" s="26">
        <v>322</v>
      </c>
      <c r="K63" s="26">
        <v>218</v>
      </c>
      <c r="L63" s="26">
        <v>80</v>
      </c>
      <c r="M63" s="27">
        <v>25</v>
      </c>
    </row>
    <row r="64" spans="1:13" ht="15.95" customHeight="1" x14ac:dyDescent="0.2">
      <c r="D64" s="4" t="s">
        <v>9</v>
      </c>
      <c r="E64" s="23">
        <f>SUM(F64:M64)</f>
        <v>1407</v>
      </c>
      <c r="F64" s="26" t="s">
        <v>25</v>
      </c>
      <c r="G64" s="26">
        <v>1</v>
      </c>
      <c r="H64" s="26">
        <v>380</v>
      </c>
      <c r="I64" s="26">
        <v>434</v>
      </c>
      <c r="J64" s="26">
        <v>322</v>
      </c>
      <c r="K64" s="26">
        <v>188</v>
      </c>
      <c r="L64" s="26">
        <v>64</v>
      </c>
      <c r="M64" s="27">
        <v>18</v>
      </c>
    </row>
    <row r="65" spans="2:13" ht="15.95" customHeight="1" x14ac:dyDescent="0.2">
      <c r="C65" s="29" t="s">
        <v>31</v>
      </c>
      <c r="D65" s="30"/>
      <c r="E65" s="23">
        <f>SUM(E66:E68)</f>
        <v>5402</v>
      </c>
      <c r="F65" s="23" t="s">
        <v>25</v>
      </c>
      <c r="G65" s="23">
        <f t="shared" ref="G65:M65" si="38">SUM(G66:G68)</f>
        <v>27</v>
      </c>
      <c r="H65" s="23">
        <f t="shared" si="38"/>
        <v>1195</v>
      </c>
      <c r="I65" s="23">
        <f t="shared" si="38"/>
        <v>1545</v>
      </c>
      <c r="J65" s="23">
        <f t="shared" si="38"/>
        <v>1455</v>
      </c>
      <c r="K65" s="23">
        <f t="shared" si="38"/>
        <v>811</v>
      </c>
      <c r="L65" s="23">
        <f t="shared" si="38"/>
        <v>303</v>
      </c>
      <c r="M65" s="24">
        <f t="shared" si="38"/>
        <v>66</v>
      </c>
    </row>
    <row r="66" spans="2:13" ht="15.95" customHeight="1" x14ac:dyDescent="0.2">
      <c r="D66" s="1" t="s">
        <v>10</v>
      </c>
      <c r="E66" s="23">
        <f>SUM(F66:M66)</f>
        <v>3720</v>
      </c>
      <c r="F66" s="26" t="s">
        <v>25</v>
      </c>
      <c r="G66" s="26">
        <v>25</v>
      </c>
      <c r="H66" s="26">
        <v>958</v>
      </c>
      <c r="I66" s="26">
        <v>1037</v>
      </c>
      <c r="J66" s="26">
        <v>903</v>
      </c>
      <c r="K66" s="26">
        <v>556</v>
      </c>
      <c r="L66" s="26">
        <v>190</v>
      </c>
      <c r="M66" s="27">
        <v>51</v>
      </c>
    </row>
    <row r="67" spans="2:13" ht="15.95" customHeight="1" x14ac:dyDescent="0.2">
      <c r="D67" s="1" t="s">
        <v>11</v>
      </c>
      <c r="E67" s="23">
        <f>SUM(F67:M67)</f>
        <v>1645</v>
      </c>
      <c r="F67" s="26" t="s">
        <v>25</v>
      </c>
      <c r="G67" s="26">
        <v>2</v>
      </c>
      <c r="H67" s="26">
        <v>232</v>
      </c>
      <c r="I67" s="26">
        <v>496</v>
      </c>
      <c r="J67" s="26">
        <v>540</v>
      </c>
      <c r="K67" s="26">
        <v>250</v>
      </c>
      <c r="L67" s="26">
        <v>112</v>
      </c>
      <c r="M67" s="27">
        <v>13</v>
      </c>
    </row>
    <row r="68" spans="2:13" ht="15.95" customHeight="1" x14ac:dyDescent="0.2">
      <c r="D68" s="4" t="s">
        <v>12</v>
      </c>
      <c r="E68" s="23">
        <f>SUM(F68:M68)</f>
        <v>37</v>
      </c>
      <c r="F68" s="26" t="s">
        <v>25</v>
      </c>
      <c r="G68" s="26" t="s">
        <v>25</v>
      </c>
      <c r="H68" s="26">
        <v>5</v>
      </c>
      <c r="I68" s="26">
        <v>12</v>
      </c>
      <c r="J68" s="26">
        <v>12</v>
      </c>
      <c r="K68" s="26">
        <v>5</v>
      </c>
      <c r="L68" s="26">
        <v>1</v>
      </c>
      <c r="M68" s="28">
        <v>2</v>
      </c>
    </row>
    <row r="69" spans="2:13" ht="15.95" customHeight="1" x14ac:dyDescent="0.2">
      <c r="C69" s="1" t="s">
        <v>13</v>
      </c>
      <c r="E69" s="23">
        <f>SUM(F69:M69)</f>
        <v>13</v>
      </c>
      <c r="F69" s="26" t="s">
        <v>25</v>
      </c>
      <c r="G69" s="26" t="s">
        <v>25</v>
      </c>
      <c r="H69" s="26">
        <v>2</v>
      </c>
      <c r="I69" s="26">
        <v>8</v>
      </c>
      <c r="J69" s="26">
        <v>3</v>
      </c>
      <c r="K69" s="26" t="s">
        <v>25</v>
      </c>
      <c r="L69" s="26" t="s">
        <v>25</v>
      </c>
      <c r="M69" s="28" t="s">
        <v>25</v>
      </c>
    </row>
    <row r="70" spans="2:13" ht="20.85" customHeight="1" x14ac:dyDescent="0.2">
      <c r="B70" s="2" t="s">
        <v>14</v>
      </c>
      <c r="E70" s="23">
        <f t="shared" ref="E70:M70" si="39">SUM(E71:E74)</f>
        <v>9604</v>
      </c>
      <c r="F70" s="23" t="s">
        <v>25</v>
      </c>
      <c r="G70" s="23">
        <f t="shared" si="39"/>
        <v>10</v>
      </c>
      <c r="H70" s="23">
        <f t="shared" si="39"/>
        <v>1554</v>
      </c>
      <c r="I70" s="23">
        <f t="shared" si="39"/>
        <v>2672</v>
      </c>
      <c r="J70" s="23">
        <f t="shared" si="39"/>
        <v>2417</v>
      </c>
      <c r="K70" s="23">
        <f t="shared" si="39"/>
        <v>1772</v>
      </c>
      <c r="L70" s="23">
        <f t="shared" si="39"/>
        <v>1057</v>
      </c>
      <c r="M70" s="24">
        <f t="shared" si="39"/>
        <v>122</v>
      </c>
    </row>
    <row r="71" spans="2:13" ht="15.95" customHeight="1" x14ac:dyDescent="0.2">
      <c r="C71" s="1" t="s">
        <v>27</v>
      </c>
      <c r="E71" s="23">
        <f>SUM(F71:M71)</f>
        <v>195</v>
      </c>
      <c r="F71" s="26" t="s">
        <v>25</v>
      </c>
      <c r="G71" s="26" t="s">
        <v>25</v>
      </c>
      <c r="H71" s="26">
        <v>30</v>
      </c>
      <c r="I71" s="26">
        <v>39</v>
      </c>
      <c r="J71" s="26">
        <v>56</v>
      </c>
      <c r="K71" s="26">
        <v>45</v>
      </c>
      <c r="L71" s="26">
        <v>24</v>
      </c>
      <c r="M71" s="27">
        <v>1</v>
      </c>
    </row>
    <row r="72" spans="2:13" ht="15.95" customHeight="1" x14ac:dyDescent="0.2">
      <c r="C72" s="1" t="s">
        <v>28</v>
      </c>
      <c r="E72" s="23">
        <f>SUM(F72:M72)</f>
        <v>9140</v>
      </c>
      <c r="F72" s="26" t="s">
        <v>25</v>
      </c>
      <c r="G72" s="26">
        <v>10</v>
      </c>
      <c r="H72" s="26">
        <v>1481</v>
      </c>
      <c r="I72" s="26">
        <v>2580</v>
      </c>
      <c r="J72" s="26">
        <v>2293</v>
      </c>
      <c r="K72" s="26">
        <v>1667</v>
      </c>
      <c r="L72" s="26">
        <v>992</v>
      </c>
      <c r="M72" s="27">
        <v>117</v>
      </c>
    </row>
    <row r="73" spans="2:13" ht="15.95" customHeight="1" x14ac:dyDescent="0.2">
      <c r="C73" s="1" t="s">
        <v>29</v>
      </c>
      <c r="E73" s="23">
        <f>SUM(F73:M73)</f>
        <v>248</v>
      </c>
      <c r="F73" s="26" t="s">
        <v>25</v>
      </c>
      <c r="G73" s="26" t="s">
        <v>25</v>
      </c>
      <c r="H73" s="26">
        <v>40</v>
      </c>
      <c r="I73" s="26">
        <v>47</v>
      </c>
      <c r="J73" s="26">
        <v>60</v>
      </c>
      <c r="K73" s="26">
        <v>56</v>
      </c>
      <c r="L73" s="26">
        <v>41</v>
      </c>
      <c r="M73" s="27">
        <v>4</v>
      </c>
    </row>
    <row r="74" spans="2:13" ht="15.95" customHeight="1" x14ac:dyDescent="0.2">
      <c r="C74" s="1" t="s">
        <v>7</v>
      </c>
      <c r="E74" s="23">
        <f>SUM(F74:M74)</f>
        <v>21</v>
      </c>
      <c r="F74" s="26" t="s">
        <v>25</v>
      </c>
      <c r="G74" s="26" t="s">
        <v>25</v>
      </c>
      <c r="H74" s="26">
        <v>3</v>
      </c>
      <c r="I74" s="26">
        <v>6</v>
      </c>
      <c r="J74" s="26">
        <v>8</v>
      </c>
      <c r="K74" s="26">
        <v>4</v>
      </c>
      <c r="L74" s="26" t="s">
        <v>25</v>
      </c>
      <c r="M74" s="28" t="s">
        <v>25</v>
      </c>
    </row>
    <row r="75" spans="2:13" ht="20.85" customHeight="1" x14ac:dyDescent="0.2">
      <c r="B75" s="2" t="s">
        <v>15</v>
      </c>
      <c r="E75" s="23">
        <f>SUM(E76:E77)</f>
        <v>78</v>
      </c>
      <c r="F75" s="23" t="s">
        <v>25</v>
      </c>
      <c r="G75" s="23">
        <f t="shared" ref="G75:M75" si="40">SUM(G76:G77)</f>
        <v>1</v>
      </c>
      <c r="H75" s="23">
        <f t="shared" si="40"/>
        <v>15</v>
      </c>
      <c r="I75" s="23">
        <f t="shared" si="40"/>
        <v>23</v>
      </c>
      <c r="J75" s="23">
        <f t="shared" si="40"/>
        <v>18</v>
      </c>
      <c r="K75" s="23">
        <f t="shared" si="40"/>
        <v>13</v>
      </c>
      <c r="L75" s="23">
        <f t="shared" si="40"/>
        <v>6</v>
      </c>
      <c r="M75" s="24">
        <f t="shared" si="40"/>
        <v>2</v>
      </c>
    </row>
    <row r="76" spans="2:13" ht="15.95" customHeight="1" x14ac:dyDescent="0.2">
      <c r="C76" s="1" t="s">
        <v>7</v>
      </c>
      <c r="E76" s="23">
        <f>SUM(F76:M76)</f>
        <v>53</v>
      </c>
      <c r="F76" s="26" t="s">
        <v>25</v>
      </c>
      <c r="G76" s="26">
        <v>1</v>
      </c>
      <c r="H76" s="26">
        <v>11</v>
      </c>
      <c r="I76" s="26">
        <v>16</v>
      </c>
      <c r="J76" s="26">
        <v>11</v>
      </c>
      <c r="K76" s="26">
        <v>9</v>
      </c>
      <c r="L76" s="26">
        <v>4</v>
      </c>
      <c r="M76" s="28">
        <v>1</v>
      </c>
    </row>
    <row r="77" spans="2:13" ht="15.95" customHeight="1" x14ac:dyDescent="0.2">
      <c r="C77" s="4" t="s">
        <v>9</v>
      </c>
      <c r="E77" s="23">
        <f>SUM(F77:M77)</f>
        <v>25</v>
      </c>
      <c r="F77" s="26" t="s">
        <v>25</v>
      </c>
      <c r="G77" s="26" t="s">
        <v>25</v>
      </c>
      <c r="H77" s="26">
        <v>4</v>
      </c>
      <c r="I77" s="26">
        <v>7</v>
      </c>
      <c r="J77" s="26">
        <v>7</v>
      </c>
      <c r="K77" s="26">
        <v>4</v>
      </c>
      <c r="L77" s="26">
        <v>2</v>
      </c>
      <c r="M77" s="28">
        <v>1</v>
      </c>
    </row>
    <row r="78" spans="2:13" ht="21.95" customHeight="1" x14ac:dyDescent="0.2">
      <c r="B78" s="2" t="s">
        <v>38</v>
      </c>
      <c r="E78" s="23"/>
      <c r="F78" s="23"/>
      <c r="G78" s="23"/>
      <c r="H78" s="23"/>
      <c r="I78" s="23"/>
      <c r="J78" s="23"/>
      <c r="K78" s="23"/>
      <c r="L78" s="23"/>
      <c r="M78" s="24"/>
    </row>
    <row r="79" spans="2:13" ht="13.5" customHeight="1" x14ac:dyDescent="0.2">
      <c r="B79" s="1" t="s">
        <v>39</v>
      </c>
      <c r="E79" s="23">
        <f>SUM(E80,E90:E92,E86:E87)</f>
        <v>3506</v>
      </c>
      <c r="F79" s="23">
        <f t="shared" ref="F79:M79" si="41">SUM(F80,F90:F92,F86:F87)</f>
        <v>0</v>
      </c>
      <c r="G79" s="23">
        <f t="shared" si="41"/>
        <v>2</v>
      </c>
      <c r="H79" s="23">
        <f t="shared" si="41"/>
        <v>647</v>
      </c>
      <c r="I79" s="23">
        <f t="shared" si="41"/>
        <v>1092</v>
      </c>
      <c r="J79" s="23">
        <f t="shared" si="41"/>
        <v>809</v>
      </c>
      <c r="K79" s="23">
        <f t="shared" si="41"/>
        <v>606</v>
      </c>
      <c r="L79" s="23">
        <f t="shared" si="41"/>
        <v>308</v>
      </c>
      <c r="M79" s="24">
        <f t="shared" si="41"/>
        <v>42</v>
      </c>
    </row>
    <row r="80" spans="2:13" ht="15.95" customHeight="1" x14ac:dyDescent="0.2">
      <c r="C80" s="1" t="s">
        <v>26</v>
      </c>
      <c r="E80" s="23">
        <f>SUM(E81:E85)</f>
        <v>3170</v>
      </c>
      <c r="F80" s="23">
        <f t="shared" ref="F80:M80" si="42">SUM(F81:F85)</f>
        <v>0</v>
      </c>
      <c r="G80" s="23">
        <f t="shared" si="42"/>
        <v>2</v>
      </c>
      <c r="H80" s="23">
        <f t="shared" si="42"/>
        <v>575</v>
      </c>
      <c r="I80" s="23">
        <f t="shared" si="42"/>
        <v>987</v>
      </c>
      <c r="J80" s="23">
        <f t="shared" si="42"/>
        <v>729</v>
      </c>
      <c r="K80" s="23">
        <f t="shared" si="42"/>
        <v>546</v>
      </c>
      <c r="L80" s="23">
        <f t="shared" si="42"/>
        <v>296</v>
      </c>
      <c r="M80" s="24">
        <f t="shared" si="42"/>
        <v>35</v>
      </c>
    </row>
    <row r="81" spans="1:13" ht="15.95" customHeight="1" x14ac:dyDescent="0.2">
      <c r="D81" s="1" t="s">
        <v>27</v>
      </c>
      <c r="E81" s="23">
        <f t="shared" ref="E81:E86" si="43">SUM(F81:M81)</f>
        <v>290</v>
      </c>
      <c r="F81" s="26" t="s">
        <v>25</v>
      </c>
      <c r="G81" s="26">
        <v>1</v>
      </c>
      <c r="H81" s="26">
        <v>40</v>
      </c>
      <c r="I81" s="26">
        <v>83</v>
      </c>
      <c r="J81" s="26">
        <v>74</v>
      </c>
      <c r="K81" s="26">
        <v>60</v>
      </c>
      <c r="L81" s="26">
        <v>28</v>
      </c>
      <c r="M81" s="28">
        <v>4</v>
      </c>
    </row>
    <row r="82" spans="1:13" ht="15.95" customHeight="1" x14ac:dyDescent="0.2">
      <c r="D82" s="1" t="s">
        <v>28</v>
      </c>
      <c r="E82" s="23">
        <f t="shared" si="43"/>
        <v>262</v>
      </c>
      <c r="F82" s="26" t="s">
        <v>25</v>
      </c>
      <c r="G82" s="26" t="s">
        <v>25</v>
      </c>
      <c r="H82" s="26">
        <v>62</v>
      </c>
      <c r="I82" s="26">
        <v>75</v>
      </c>
      <c r="J82" s="26">
        <v>72</v>
      </c>
      <c r="K82" s="26">
        <v>26</v>
      </c>
      <c r="L82" s="26">
        <v>24</v>
      </c>
      <c r="M82" s="28">
        <v>3</v>
      </c>
    </row>
    <row r="83" spans="1:13" ht="15.95" customHeight="1" x14ac:dyDescent="0.2">
      <c r="D83" s="1" t="s">
        <v>29</v>
      </c>
      <c r="E83" s="23">
        <f t="shared" si="43"/>
        <v>1097</v>
      </c>
      <c r="F83" s="26" t="s">
        <v>25</v>
      </c>
      <c r="G83" s="26">
        <v>1</v>
      </c>
      <c r="H83" s="26">
        <v>236</v>
      </c>
      <c r="I83" s="26">
        <v>313</v>
      </c>
      <c r="J83" s="26">
        <v>251</v>
      </c>
      <c r="K83" s="26">
        <v>190</v>
      </c>
      <c r="L83" s="26">
        <v>96</v>
      </c>
      <c r="M83" s="28">
        <v>10</v>
      </c>
    </row>
    <row r="84" spans="1:13" ht="15.95" customHeight="1" x14ac:dyDescent="0.2">
      <c r="D84" s="1" t="s">
        <v>7</v>
      </c>
      <c r="E84" s="23">
        <f>SUM(F84:M84)</f>
        <v>138</v>
      </c>
      <c r="F84" s="26" t="s">
        <v>25</v>
      </c>
      <c r="G84" s="26" t="s">
        <v>25</v>
      </c>
      <c r="H84" s="26">
        <v>16</v>
      </c>
      <c r="I84" s="26">
        <v>33</v>
      </c>
      <c r="J84" s="26">
        <v>41</v>
      </c>
      <c r="K84" s="26">
        <v>35</v>
      </c>
      <c r="L84" s="26">
        <v>12</v>
      </c>
      <c r="M84" s="28">
        <v>1</v>
      </c>
    </row>
    <row r="85" spans="1:13" ht="15.95" customHeight="1" x14ac:dyDescent="0.2">
      <c r="D85" s="4" t="s">
        <v>9</v>
      </c>
      <c r="E85" s="23">
        <f>SUM(F85:M85)</f>
        <v>1383</v>
      </c>
      <c r="F85" s="26" t="s">
        <v>25</v>
      </c>
      <c r="G85" s="26" t="s">
        <v>25</v>
      </c>
      <c r="H85" s="26">
        <v>221</v>
      </c>
      <c r="I85" s="26">
        <v>483</v>
      </c>
      <c r="J85" s="26">
        <v>291</v>
      </c>
      <c r="K85" s="26">
        <v>235</v>
      </c>
      <c r="L85" s="26">
        <v>136</v>
      </c>
      <c r="M85" s="28">
        <v>17</v>
      </c>
    </row>
    <row r="86" spans="1:13" ht="15.95" customHeight="1" x14ac:dyDescent="0.2">
      <c r="A86" s="2"/>
      <c r="C86" s="2" t="s">
        <v>30</v>
      </c>
      <c r="E86" s="23">
        <f t="shared" si="43"/>
        <v>47</v>
      </c>
      <c r="F86" s="26" t="s">
        <v>25</v>
      </c>
      <c r="G86" s="26" t="s">
        <v>25</v>
      </c>
      <c r="H86" s="26">
        <v>7</v>
      </c>
      <c r="I86" s="26">
        <v>14</v>
      </c>
      <c r="J86" s="26">
        <v>14</v>
      </c>
      <c r="K86" s="26">
        <v>11</v>
      </c>
      <c r="L86" s="26">
        <v>1</v>
      </c>
      <c r="M86" s="28" t="s">
        <v>25</v>
      </c>
    </row>
    <row r="87" spans="1:13" ht="15.95" customHeight="1" x14ac:dyDescent="0.2">
      <c r="A87" s="2"/>
      <c r="C87" s="2" t="s">
        <v>31</v>
      </c>
      <c r="E87" s="23">
        <f>SUM(E88:E89)</f>
        <v>129</v>
      </c>
      <c r="F87" s="23" t="s">
        <v>25</v>
      </c>
      <c r="G87" s="23" t="s">
        <v>25</v>
      </c>
      <c r="H87" s="23">
        <f t="shared" ref="H87:M87" si="44">SUM(H88:H89)</f>
        <v>8</v>
      </c>
      <c r="I87" s="23">
        <f t="shared" si="44"/>
        <v>33</v>
      </c>
      <c r="J87" s="23">
        <f t="shared" si="44"/>
        <v>29</v>
      </c>
      <c r="K87" s="23">
        <f t="shared" si="44"/>
        <v>43</v>
      </c>
      <c r="L87" s="23">
        <f t="shared" si="44"/>
        <v>11</v>
      </c>
      <c r="M87" s="24">
        <f t="shared" si="44"/>
        <v>5</v>
      </c>
    </row>
    <row r="88" spans="1:13" ht="15.95" customHeight="1" x14ac:dyDescent="0.2">
      <c r="D88" s="1" t="s">
        <v>10</v>
      </c>
      <c r="E88" s="23">
        <f t="shared" ref="E88:E95" si="45">SUM(F88:M88)</f>
        <v>123</v>
      </c>
      <c r="F88" s="26" t="s">
        <v>25</v>
      </c>
      <c r="G88" s="26" t="s">
        <v>25</v>
      </c>
      <c r="H88" s="26">
        <v>8</v>
      </c>
      <c r="I88" s="26">
        <v>30</v>
      </c>
      <c r="J88" s="26">
        <v>29</v>
      </c>
      <c r="K88" s="26">
        <v>40</v>
      </c>
      <c r="L88" s="26">
        <v>11</v>
      </c>
      <c r="M88" s="28">
        <v>5</v>
      </c>
    </row>
    <row r="89" spans="1:13" ht="15.95" customHeight="1" x14ac:dyDescent="0.2">
      <c r="D89" s="1" t="s">
        <v>11</v>
      </c>
      <c r="E89" s="23">
        <f>SUM(F89:M89)</f>
        <v>6</v>
      </c>
      <c r="F89" s="26" t="s">
        <v>25</v>
      </c>
      <c r="G89" s="26" t="s">
        <v>25</v>
      </c>
      <c r="H89" s="26" t="s">
        <v>25</v>
      </c>
      <c r="I89" s="26">
        <v>3</v>
      </c>
      <c r="J89" s="26" t="s">
        <v>25</v>
      </c>
      <c r="K89" s="26">
        <v>3</v>
      </c>
      <c r="L89" s="26" t="s">
        <v>25</v>
      </c>
      <c r="M89" s="28" t="s">
        <v>25</v>
      </c>
    </row>
    <row r="90" spans="1:13" ht="15.95" customHeight="1" x14ac:dyDescent="0.2">
      <c r="C90" s="1" t="s">
        <v>13</v>
      </c>
      <c r="D90" s="8"/>
      <c r="E90" s="23">
        <f t="shared" si="45"/>
        <v>26</v>
      </c>
      <c r="F90" s="26" t="s">
        <v>25</v>
      </c>
      <c r="G90" s="26" t="s">
        <v>25</v>
      </c>
      <c r="H90" s="26">
        <v>6</v>
      </c>
      <c r="I90" s="26">
        <v>8</v>
      </c>
      <c r="J90" s="26">
        <v>6</v>
      </c>
      <c r="K90" s="26">
        <v>6</v>
      </c>
      <c r="L90" s="26" t="s">
        <v>25</v>
      </c>
      <c r="M90" s="28" t="s">
        <v>25</v>
      </c>
    </row>
    <row r="91" spans="1:13" ht="15.95" customHeight="1" x14ac:dyDescent="0.2">
      <c r="A91" s="8"/>
      <c r="C91" s="8" t="s">
        <v>22</v>
      </c>
      <c r="E91" s="23">
        <f t="shared" si="45"/>
        <v>3</v>
      </c>
      <c r="F91" s="26" t="s">
        <v>25</v>
      </c>
      <c r="G91" s="26" t="s">
        <v>25</v>
      </c>
      <c r="H91" s="26">
        <v>1</v>
      </c>
      <c r="I91" s="26">
        <v>1</v>
      </c>
      <c r="J91" s="26">
        <v>1</v>
      </c>
      <c r="K91" s="26" t="s">
        <v>25</v>
      </c>
      <c r="L91" s="26" t="s">
        <v>25</v>
      </c>
      <c r="M91" s="28" t="s">
        <v>25</v>
      </c>
    </row>
    <row r="92" spans="1:13" ht="15.95" customHeight="1" x14ac:dyDescent="0.2">
      <c r="A92" s="8"/>
      <c r="C92" s="8" t="s">
        <v>23</v>
      </c>
      <c r="E92" s="23">
        <f t="shared" si="45"/>
        <v>131</v>
      </c>
      <c r="F92" s="26" t="s">
        <v>25</v>
      </c>
      <c r="G92" s="26" t="s">
        <v>25</v>
      </c>
      <c r="H92" s="26">
        <v>50</v>
      </c>
      <c r="I92" s="26">
        <v>49</v>
      </c>
      <c r="J92" s="26">
        <v>30</v>
      </c>
      <c r="K92" s="26" t="s">
        <v>25</v>
      </c>
      <c r="L92" s="26" t="s">
        <v>25</v>
      </c>
      <c r="M92" s="28">
        <v>2</v>
      </c>
    </row>
    <row r="93" spans="1:13" ht="18" customHeight="1" x14ac:dyDescent="0.2">
      <c r="B93" s="2" t="s">
        <v>16</v>
      </c>
      <c r="E93" s="23">
        <f t="shared" si="45"/>
        <v>12</v>
      </c>
      <c r="F93" s="26" t="s">
        <v>25</v>
      </c>
      <c r="G93" s="26" t="s">
        <v>25</v>
      </c>
      <c r="H93" s="26">
        <v>2</v>
      </c>
      <c r="I93" s="26">
        <v>3</v>
      </c>
      <c r="J93" s="26">
        <v>2</v>
      </c>
      <c r="K93" s="26">
        <v>3</v>
      </c>
      <c r="L93" s="26">
        <v>2</v>
      </c>
      <c r="M93" s="28" t="s">
        <v>25</v>
      </c>
    </row>
    <row r="94" spans="1:13" ht="18" customHeight="1" x14ac:dyDescent="0.2">
      <c r="B94" s="2" t="s">
        <v>18</v>
      </c>
      <c r="E94" s="23">
        <f t="shared" si="45"/>
        <v>5</v>
      </c>
      <c r="F94" s="26" t="s">
        <v>25</v>
      </c>
      <c r="G94" s="26" t="s">
        <v>25</v>
      </c>
      <c r="H94" s="26">
        <v>2</v>
      </c>
      <c r="I94" s="26">
        <v>1</v>
      </c>
      <c r="J94" s="26">
        <v>1</v>
      </c>
      <c r="K94" s="26">
        <v>1</v>
      </c>
      <c r="L94" s="26" t="s">
        <v>25</v>
      </c>
      <c r="M94" s="28" t="s">
        <v>25</v>
      </c>
    </row>
    <row r="95" spans="1:13" ht="18" customHeight="1" x14ac:dyDescent="0.2">
      <c r="B95" s="2" t="s">
        <v>37</v>
      </c>
      <c r="E95" s="23">
        <f t="shared" si="45"/>
        <v>68</v>
      </c>
      <c r="F95" s="26" t="s">
        <v>25</v>
      </c>
      <c r="G95" s="26" t="s">
        <v>25</v>
      </c>
      <c r="H95" s="26">
        <v>9</v>
      </c>
      <c r="I95" s="26">
        <v>10</v>
      </c>
      <c r="J95" s="26">
        <v>23</v>
      </c>
      <c r="K95" s="26">
        <v>16</v>
      </c>
      <c r="L95" s="26">
        <v>8</v>
      </c>
      <c r="M95" s="28">
        <v>2</v>
      </c>
    </row>
    <row r="96" spans="1:13" ht="24.95" customHeight="1" x14ac:dyDescent="0.2">
      <c r="A96" s="22" t="s">
        <v>20</v>
      </c>
      <c r="E96" s="23">
        <f>SUM(E97,E105,E113,E117,E119,E133,E134,E135)</f>
        <v>12849</v>
      </c>
      <c r="F96" s="23">
        <f t="shared" ref="F96:M96" si="46">SUM(F97,F105,F113,F117,F119,F133,F134,F135)</f>
        <v>11</v>
      </c>
      <c r="G96" s="23">
        <f t="shared" si="46"/>
        <v>162</v>
      </c>
      <c r="H96" s="23">
        <f t="shared" si="46"/>
        <v>3155</v>
      </c>
      <c r="I96" s="23">
        <f t="shared" si="46"/>
        <v>4183</v>
      </c>
      <c r="J96" s="23">
        <f t="shared" si="46"/>
        <v>2855</v>
      </c>
      <c r="K96" s="23">
        <f t="shared" si="46"/>
        <v>1545</v>
      </c>
      <c r="L96" s="23">
        <f t="shared" si="46"/>
        <v>806</v>
      </c>
      <c r="M96" s="24">
        <f t="shared" si="46"/>
        <v>132</v>
      </c>
    </row>
    <row r="97" spans="1:13" ht="18" customHeight="1" x14ac:dyDescent="0.2">
      <c r="B97" s="1" t="s">
        <v>6</v>
      </c>
      <c r="E97" s="23">
        <f>SUM(E98,E102:E104)</f>
        <v>12345</v>
      </c>
      <c r="F97" s="23">
        <f t="shared" ref="F97:M97" si="47">SUM(F98,F102:F104)</f>
        <v>11</v>
      </c>
      <c r="G97" s="23">
        <f t="shared" si="47"/>
        <v>161</v>
      </c>
      <c r="H97" s="23">
        <f t="shared" si="47"/>
        <v>3065</v>
      </c>
      <c r="I97" s="23">
        <f t="shared" si="47"/>
        <v>4012</v>
      </c>
      <c r="J97" s="23">
        <f t="shared" si="47"/>
        <v>2730</v>
      </c>
      <c r="K97" s="23">
        <f t="shared" si="47"/>
        <v>1461</v>
      </c>
      <c r="L97" s="23">
        <f t="shared" si="47"/>
        <v>785</v>
      </c>
      <c r="M97" s="24">
        <f t="shared" si="47"/>
        <v>120</v>
      </c>
    </row>
    <row r="98" spans="1:13" ht="15.95" customHeight="1" x14ac:dyDescent="0.2">
      <c r="C98" s="1" t="s">
        <v>26</v>
      </c>
      <c r="E98" s="23">
        <f>SUM(E99:E101)</f>
        <v>12080</v>
      </c>
      <c r="F98" s="23">
        <f t="shared" ref="F98:M98" si="48">SUM(F99:F101)</f>
        <v>2</v>
      </c>
      <c r="G98" s="23">
        <f t="shared" si="48"/>
        <v>157</v>
      </c>
      <c r="H98" s="23">
        <f t="shared" si="48"/>
        <v>2977</v>
      </c>
      <c r="I98" s="23">
        <f t="shared" si="48"/>
        <v>3914</v>
      </c>
      <c r="J98" s="23">
        <f t="shared" si="48"/>
        <v>2684</v>
      </c>
      <c r="K98" s="23">
        <f t="shared" si="48"/>
        <v>1451</v>
      </c>
      <c r="L98" s="23">
        <f t="shared" si="48"/>
        <v>778</v>
      </c>
      <c r="M98" s="24">
        <f t="shared" si="48"/>
        <v>117</v>
      </c>
    </row>
    <row r="99" spans="1:13" ht="15.95" customHeight="1" x14ac:dyDescent="0.2">
      <c r="D99" s="1" t="s">
        <v>27</v>
      </c>
      <c r="E99" s="23">
        <f t="shared" ref="E99:E104" si="49">SUM(F99:M99)</f>
        <v>4988</v>
      </c>
      <c r="F99" s="26">
        <v>1</v>
      </c>
      <c r="G99" s="26">
        <v>78</v>
      </c>
      <c r="H99" s="26">
        <v>970</v>
      </c>
      <c r="I99" s="26">
        <v>1508</v>
      </c>
      <c r="J99" s="26">
        <v>1192</v>
      </c>
      <c r="K99" s="26">
        <v>743</v>
      </c>
      <c r="L99" s="26">
        <v>444</v>
      </c>
      <c r="M99" s="27">
        <v>52</v>
      </c>
    </row>
    <row r="100" spans="1:13" ht="15.95" customHeight="1" x14ac:dyDescent="0.2">
      <c r="D100" s="1" t="s">
        <v>28</v>
      </c>
      <c r="E100" s="23">
        <f t="shared" si="49"/>
        <v>6456</v>
      </c>
      <c r="F100" s="26">
        <v>1</v>
      </c>
      <c r="G100" s="26">
        <v>72</v>
      </c>
      <c r="H100" s="26">
        <v>1834</v>
      </c>
      <c r="I100" s="26">
        <v>2200</v>
      </c>
      <c r="J100" s="26">
        <v>1362</v>
      </c>
      <c r="K100" s="26">
        <v>639</v>
      </c>
      <c r="L100" s="26">
        <v>287</v>
      </c>
      <c r="M100" s="27">
        <v>61</v>
      </c>
    </row>
    <row r="101" spans="1:13" ht="15.95" customHeight="1" x14ac:dyDescent="0.2">
      <c r="D101" s="1" t="s">
        <v>29</v>
      </c>
      <c r="E101" s="23">
        <f t="shared" si="49"/>
        <v>636</v>
      </c>
      <c r="F101" s="26" t="s">
        <v>25</v>
      </c>
      <c r="G101" s="26">
        <v>7</v>
      </c>
      <c r="H101" s="26">
        <v>173</v>
      </c>
      <c r="I101" s="26">
        <v>206</v>
      </c>
      <c r="J101" s="26">
        <v>130</v>
      </c>
      <c r="K101" s="26">
        <v>69</v>
      </c>
      <c r="L101" s="26">
        <v>47</v>
      </c>
      <c r="M101" s="27">
        <v>4</v>
      </c>
    </row>
    <row r="102" spans="1:13" ht="15.95" customHeight="1" x14ac:dyDescent="0.2">
      <c r="A102" s="2"/>
      <c r="C102" s="2" t="s">
        <v>30</v>
      </c>
      <c r="E102" s="23">
        <f t="shared" si="49"/>
        <v>61</v>
      </c>
      <c r="F102" s="26" t="s">
        <v>25</v>
      </c>
      <c r="G102" s="26" t="s">
        <v>25</v>
      </c>
      <c r="H102" s="26">
        <v>14</v>
      </c>
      <c r="I102" s="26">
        <v>20</v>
      </c>
      <c r="J102" s="26">
        <v>19</v>
      </c>
      <c r="K102" s="26">
        <v>3</v>
      </c>
      <c r="L102" s="26">
        <v>5</v>
      </c>
      <c r="M102" s="28" t="s">
        <v>25</v>
      </c>
    </row>
    <row r="103" spans="1:13" ht="15.95" customHeight="1" x14ac:dyDescent="0.2">
      <c r="A103" s="8"/>
      <c r="C103" s="8" t="s">
        <v>22</v>
      </c>
      <c r="E103" s="23">
        <f t="shared" si="49"/>
        <v>30</v>
      </c>
      <c r="F103" s="26">
        <v>8</v>
      </c>
      <c r="G103" s="26">
        <v>2</v>
      </c>
      <c r="H103" s="26">
        <v>8</v>
      </c>
      <c r="I103" s="26">
        <v>6</v>
      </c>
      <c r="J103" s="26">
        <v>2</v>
      </c>
      <c r="K103" s="26">
        <v>3</v>
      </c>
      <c r="L103" s="26" t="s">
        <v>25</v>
      </c>
      <c r="M103" s="28">
        <v>1</v>
      </c>
    </row>
    <row r="104" spans="1:13" ht="15.95" customHeight="1" x14ac:dyDescent="0.2">
      <c r="A104" s="8"/>
      <c r="C104" s="8" t="s">
        <v>23</v>
      </c>
      <c r="E104" s="24">
        <f t="shared" si="49"/>
        <v>174</v>
      </c>
      <c r="F104" s="26">
        <v>1</v>
      </c>
      <c r="G104" s="26">
        <v>2</v>
      </c>
      <c r="H104" s="26">
        <v>66</v>
      </c>
      <c r="I104" s="26">
        <v>72</v>
      </c>
      <c r="J104" s="26">
        <v>25</v>
      </c>
      <c r="K104" s="26">
        <v>4</v>
      </c>
      <c r="L104" s="26">
        <v>2</v>
      </c>
      <c r="M104" s="28">
        <v>2</v>
      </c>
    </row>
    <row r="105" spans="1:13" ht="21.95" customHeight="1" x14ac:dyDescent="0.2">
      <c r="B105" s="1" t="s">
        <v>8</v>
      </c>
      <c r="E105" s="23">
        <f>SUM(E106,E112,E109)</f>
        <v>114</v>
      </c>
      <c r="F105" s="23">
        <f t="shared" ref="F105:M105" si="50">SUM(F106,F112,F109)</f>
        <v>0</v>
      </c>
      <c r="G105" s="23">
        <f t="shared" si="50"/>
        <v>0</v>
      </c>
      <c r="H105" s="23">
        <f t="shared" si="50"/>
        <v>25</v>
      </c>
      <c r="I105" s="23">
        <f t="shared" si="50"/>
        <v>34</v>
      </c>
      <c r="J105" s="23">
        <f t="shared" si="50"/>
        <v>30</v>
      </c>
      <c r="K105" s="23">
        <f t="shared" si="50"/>
        <v>18</v>
      </c>
      <c r="L105" s="23">
        <f t="shared" si="50"/>
        <v>6</v>
      </c>
      <c r="M105" s="24">
        <f t="shared" si="50"/>
        <v>1</v>
      </c>
    </row>
    <row r="106" spans="1:13" ht="15.95" customHeight="1" x14ac:dyDescent="0.2">
      <c r="C106" s="1" t="s">
        <v>26</v>
      </c>
      <c r="E106" s="23">
        <f>SUM(E107:E108)</f>
        <v>62</v>
      </c>
      <c r="F106" s="23" t="s">
        <v>25</v>
      </c>
      <c r="G106" s="23" t="s">
        <v>25</v>
      </c>
      <c r="H106" s="23">
        <f>SUM(H107:H108)</f>
        <v>14</v>
      </c>
      <c r="I106" s="23">
        <f>SUM(I107:I108)</f>
        <v>16</v>
      </c>
      <c r="J106" s="23">
        <f>SUM(J107:J108)</f>
        <v>16</v>
      </c>
      <c r="K106" s="23">
        <f>SUM(K107:K108)</f>
        <v>13</v>
      </c>
      <c r="L106" s="23">
        <f>SUM(L107:L108)</f>
        <v>3</v>
      </c>
      <c r="M106" s="24" t="s">
        <v>25</v>
      </c>
    </row>
    <row r="107" spans="1:13" ht="15.95" customHeight="1" x14ac:dyDescent="0.2">
      <c r="D107" s="1" t="s">
        <v>7</v>
      </c>
      <c r="E107" s="23">
        <f>SUM(F107:M107)</f>
        <v>42</v>
      </c>
      <c r="F107" s="26" t="s">
        <v>25</v>
      </c>
      <c r="G107" s="26" t="s">
        <v>25</v>
      </c>
      <c r="H107" s="26">
        <v>8</v>
      </c>
      <c r="I107" s="26">
        <v>12</v>
      </c>
      <c r="J107" s="26">
        <v>13</v>
      </c>
      <c r="K107" s="26">
        <v>7</v>
      </c>
      <c r="L107" s="26">
        <v>2</v>
      </c>
      <c r="M107" s="28" t="s">
        <v>25</v>
      </c>
    </row>
    <row r="108" spans="1:13" ht="15.95" customHeight="1" x14ac:dyDescent="0.2">
      <c r="D108" s="4" t="s">
        <v>9</v>
      </c>
      <c r="E108" s="23">
        <f>SUM(F108:M108)</f>
        <v>20</v>
      </c>
      <c r="F108" s="26" t="s">
        <v>25</v>
      </c>
      <c r="G108" s="26" t="s">
        <v>25</v>
      </c>
      <c r="H108" s="26">
        <v>6</v>
      </c>
      <c r="I108" s="26">
        <v>4</v>
      </c>
      <c r="J108" s="26">
        <v>3</v>
      </c>
      <c r="K108" s="26">
        <v>6</v>
      </c>
      <c r="L108" s="26">
        <v>1</v>
      </c>
      <c r="M108" s="28" t="s">
        <v>25</v>
      </c>
    </row>
    <row r="109" spans="1:13" ht="15.95" customHeight="1" x14ac:dyDescent="0.2">
      <c r="A109" s="2"/>
      <c r="C109" s="2" t="s">
        <v>31</v>
      </c>
      <c r="E109" s="23">
        <f>SUM(E110:E111)</f>
        <v>50</v>
      </c>
      <c r="F109" s="23" t="s">
        <v>25</v>
      </c>
      <c r="G109" s="23" t="s">
        <v>25</v>
      </c>
      <c r="H109" s="23">
        <f t="shared" ref="H109:M109" si="51">SUM(H110:H111)</f>
        <v>11</v>
      </c>
      <c r="I109" s="23">
        <f t="shared" si="51"/>
        <v>16</v>
      </c>
      <c r="J109" s="23">
        <f t="shared" si="51"/>
        <v>14</v>
      </c>
      <c r="K109" s="23">
        <f t="shared" si="51"/>
        <v>5</v>
      </c>
      <c r="L109" s="23">
        <f t="shared" si="51"/>
        <v>3</v>
      </c>
      <c r="M109" s="24">
        <f t="shared" si="51"/>
        <v>1</v>
      </c>
    </row>
    <row r="110" spans="1:13" ht="15.95" customHeight="1" x14ac:dyDescent="0.2">
      <c r="D110" s="1" t="s">
        <v>10</v>
      </c>
      <c r="E110" s="23">
        <f>SUM(F110:M110)</f>
        <v>41</v>
      </c>
      <c r="F110" s="26" t="s">
        <v>25</v>
      </c>
      <c r="G110" s="26" t="s">
        <v>25</v>
      </c>
      <c r="H110" s="26">
        <v>8</v>
      </c>
      <c r="I110" s="26">
        <v>15</v>
      </c>
      <c r="J110" s="26">
        <v>10</v>
      </c>
      <c r="K110" s="26">
        <v>5</v>
      </c>
      <c r="L110" s="26">
        <v>2</v>
      </c>
      <c r="M110" s="27">
        <v>1</v>
      </c>
    </row>
    <row r="111" spans="1:13" ht="15.95" customHeight="1" x14ac:dyDescent="0.2">
      <c r="D111" s="1" t="s">
        <v>11</v>
      </c>
      <c r="E111" s="23">
        <f>SUM(F111:M111)</f>
        <v>9</v>
      </c>
      <c r="F111" s="26" t="s">
        <v>25</v>
      </c>
      <c r="G111" s="26" t="s">
        <v>25</v>
      </c>
      <c r="H111" s="26">
        <v>3</v>
      </c>
      <c r="I111" s="26">
        <v>1</v>
      </c>
      <c r="J111" s="26">
        <v>4</v>
      </c>
      <c r="K111" s="26" t="s">
        <v>25</v>
      </c>
      <c r="L111" s="26">
        <v>1</v>
      </c>
      <c r="M111" s="28" t="s">
        <v>25</v>
      </c>
    </row>
    <row r="112" spans="1:13" ht="15.95" customHeight="1" x14ac:dyDescent="0.2">
      <c r="C112" s="1" t="s">
        <v>13</v>
      </c>
      <c r="E112" s="23">
        <f>SUM(F112:M112)</f>
        <v>2</v>
      </c>
      <c r="F112" s="26" t="s">
        <v>25</v>
      </c>
      <c r="G112" s="26" t="s">
        <v>25</v>
      </c>
      <c r="H112" s="26" t="s">
        <v>25</v>
      </c>
      <c r="I112" s="26">
        <v>2</v>
      </c>
      <c r="J112" s="26" t="s">
        <v>25</v>
      </c>
      <c r="K112" s="26" t="s">
        <v>25</v>
      </c>
      <c r="L112" s="26" t="s">
        <v>25</v>
      </c>
      <c r="M112" s="28" t="s">
        <v>25</v>
      </c>
    </row>
    <row r="113" spans="1:13" ht="21.95" customHeight="1" x14ac:dyDescent="0.2">
      <c r="B113" s="2" t="s">
        <v>14</v>
      </c>
      <c r="E113" s="23">
        <f>SUM(E114:E116)</f>
        <v>190</v>
      </c>
      <c r="F113" s="23" t="s">
        <v>25</v>
      </c>
      <c r="G113" s="23" t="s">
        <v>25</v>
      </c>
      <c r="H113" s="23">
        <f t="shared" ref="H113:M113" si="52">SUM(H114:H116)</f>
        <v>32</v>
      </c>
      <c r="I113" s="23">
        <f t="shared" si="52"/>
        <v>63</v>
      </c>
      <c r="J113" s="23">
        <f t="shared" si="52"/>
        <v>48</v>
      </c>
      <c r="K113" s="23">
        <f t="shared" si="52"/>
        <v>30</v>
      </c>
      <c r="L113" s="23">
        <f t="shared" si="52"/>
        <v>9</v>
      </c>
      <c r="M113" s="24">
        <f t="shared" si="52"/>
        <v>8</v>
      </c>
    </row>
    <row r="114" spans="1:13" ht="15.95" customHeight="1" x14ac:dyDescent="0.2">
      <c r="C114" s="1" t="s">
        <v>27</v>
      </c>
      <c r="E114" s="23">
        <f>SUM(F114:M114)</f>
        <v>5</v>
      </c>
      <c r="F114" s="26" t="s">
        <v>25</v>
      </c>
      <c r="G114" s="26" t="s">
        <v>25</v>
      </c>
      <c r="H114" s="26">
        <v>1</v>
      </c>
      <c r="I114" s="26">
        <v>2</v>
      </c>
      <c r="J114" s="26" t="s">
        <v>25</v>
      </c>
      <c r="K114" s="26">
        <v>1</v>
      </c>
      <c r="L114" s="26" t="s">
        <v>25</v>
      </c>
      <c r="M114" s="27">
        <v>1</v>
      </c>
    </row>
    <row r="115" spans="1:13" ht="15.95" customHeight="1" x14ac:dyDescent="0.2">
      <c r="C115" s="1" t="s">
        <v>28</v>
      </c>
      <c r="E115" s="23">
        <f>SUM(F115:M115)</f>
        <v>181</v>
      </c>
      <c r="F115" s="26" t="s">
        <v>25</v>
      </c>
      <c r="G115" s="26" t="s">
        <v>25</v>
      </c>
      <c r="H115" s="26">
        <v>29</v>
      </c>
      <c r="I115" s="26">
        <v>61</v>
      </c>
      <c r="J115" s="26">
        <v>47</v>
      </c>
      <c r="K115" s="26">
        <v>29</v>
      </c>
      <c r="L115" s="26">
        <v>9</v>
      </c>
      <c r="M115" s="27">
        <v>6</v>
      </c>
    </row>
    <row r="116" spans="1:13" ht="15.95" customHeight="1" x14ac:dyDescent="0.2">
      <c r="C116" s="1" t="s">
        <v>29</v>
      </c>
      <c r="E116" s="23">
        <f>SUM(F116:M116)</f>
        <v>4</v>
      </c>
      <c r="F116" s="26" t="s">
        <v>25</v>
      </c>
      <c r="G116" s="26" t="s">
        <v>25</v>
      </c>
      <c r="H116" s="26">
        <v>2</v>
      </c>
      <c r="I116" s="26" t="s">
        <v>25</v>
      </c>
      <c r="J116" s="26">
        <v>1</v>
      </c>
      <c r="K116" s="26" t="s">
        <v>25</v>
      </c>
      <c r="L116" s="26" t="s">
        <v>25</v>
      </c>
      <c r="M116" s="27">
        <v>1</v>
      </c>
    </row>
    <row r="117" spans="1:13" ht="21.95" customHeight="1" x14ac:dyDescent="0.2">
      <c r="B117" s="2" t="s">
        <v>36</v>
      </c>
      <c r="E117" s="23">
        <f>SUM(F117:M117)</f>
        <v>10</v>
      </c>
      <c r="F117" s="26" t="s">
        <v>25</v>
      </c>
      <c r="G117" s="26" t="s">
        <v>25</v>
      </c>
      <c r="H117" s="26" t="s">
        <v>25</v>
      </c>
      <c r="I117" s="26">
        <v>2</v>
      </c>
      <c r="J117" s="26">
        <v>4</v>
      </c>
      <c r="K117" s="26">
        <v>3</v>
      </c>
      <c r="L117" s="26">
        <v>1</v>
      </c>
      <c r="M117" s="28" t="s">
        <v>25</v>
      </c>
    </row>
    <row r="118" spans="1:13" ht="21.95" customHeight="1" x14ac:dyDescent="0.2">
      <c r="B118" s="2" t="s">
        <v>38</v>
      </c>
      <c r="E118" s="23"/>
      <c r="F118" s="23"/>
      <c r="G118" s="23"/>
      <c r="H118" s="23"/>
      <c r="I118" s="23"/>
      <c r="J118" s="23"/>
      <c r="K118" s="23"/>
      <c r="L118" s="23"/>
      <c r="M118" s="24"/>
    </row>
    <row r="119" spans="1:13" ht="13.5" customHeight="1" x14ac:dyDescent="0.2">
      <c r="B119" s="1" t="s">
        <v>39</v>
      </c>
      <c r="E119" s="23">
        <f>SUM(E120,E130:E132,E126:E127)</f>
        <v>186</v>
      </c>
      <c r="F119" s="23">
        <f t="shared" ref="F119:M119" si="53">SUM(F120,F130:F132,F126:F127)</f>
        <v>0</v>
      </c>
      <c r="G119" s="23">
        <f t="shared" si="53"/>
        <v>1</v>
      </c>
      <c r="H119" s="23">
        <f t="shared" si="53"/>
        <v>33</v>
      </c>
      <c r="I119" s="23">
        <f t="shared" si="53"/>
        <v>71</v>
      </c>
      <c r="J119" s="23">
        <f t="shared" si="53"/>
        <v>41</v>
      </c>
      <c r="K119" s="23">
        <f t="shared" si="53"/>
        <v>33</v>
      </c>
      <c r="L119" s="23">
        <f t="shared" si="53"/>
        <v>5</v>
      </c>
      <c r="M119" s="24">
        <f t="shared" si="53"/>
        <v>2</v>
      </c>
    </row>
    <row r="120" spans="1:13" ht="15.95" customHeight="1" x14ac:dyDescent="0.2">
      <c r="C120" s="1" t="s">
        <v>26</v>
      </c>
      <c r="E120" s="23">
        <f>SUM(E121:E125)</f>
        <v>172</v>
      </c>
      <c r="F120" s="23">
        <f t="shared" ref="F120:M120" si="54">SUM(F121:F125)</f>
        <v>0</v>
      </c>
      <c r="G120" s="23">
        <f t="shared" si="54"/>
        <v>0</v>
      </c>
      <c r="H120" s="23">
        <f t="shared" si="54"/>
        <v>32</v>
      </c>
      <c r="I120" s="23">
        <f t="shared" si="54"/>
        <v>60</v>
      </c>
      <c r="J120" s="23">
        <f t="shared" si="54"/>
        <v>40</v>
      </c>
      <c r="K120" s="23">
        <f t="shared" si="54"/>
        <v>33</v>
      </c>
      <c r="L120" s="23">
        <f t="shared" si="54"/>
        <v>5</v>
      </c>
      <c r="M120" s="24">
        <f t="shared" si="54"/>
        <v>2</v>
      </c>
    </row>
    <row r="121" spans="1:13" ht="15.95" customHeight="1" x14ac:dyDescent="0.2">
      <c r="D121" s="1" t="s">
        <v>27</v>
      </c>
      <c r="E121" s="23">
        <f t="shared" ref="E121:E126" si="55">SUM(F121:M121)</f>
        <v>15</v>
      </c>
      <c r="F121" s="26" t="s">
        <v>25</v>
      </c>
      <c r="G121" s="26" t="s">
        <v>25</v>
      </c>
      <c r="H121" s="26">
        <v>2</v>
      </c>
      <c r="I121" s="26">
        <v>0</v>
      </c>
      <c r="J121" s="26">
        <v>4</v>
      </c>
      <c r="K121" s="26">
        <v>7</v>
      </c>
      <c r="L121" s="26">
        <v>1</v>
      </c>
      <c r="M121" s="28">
        <v>1</v>
      </c>
    </row>
    <row r="122" spans="1:13" ht="15.95" customHeight="1" x14ac:dyDescent="0.2">
      <c r="D122" s="1" t="s">
        <v>28</v>
      </c>
      <c r="E122" s="23">
        <f t="shared" si="55"/>
        <v>11</v>
      </c>
      <c r="F122" s="26" t="s">
        <v>25</v>
      </c>
      <c r="G122" s="26" t="s">
        <v>25</v>
      </c>
      <c r="H122" s="26">
        <v>3</v>
      </c>
      <c r="I122" s="26">
        <v>4</v>
      </c>
      <c r="J122" s="26">
        <v>2</v>
      </c>
      <c r="K122" s="26">
        <v>2</v>
      </c>
      <c r="L122" s="26" t="s">
        <v>25</v>
      </c>
      <c r="M122" s="28" t="s">
        <v>25</v>
      </c>
    </row>
    <row r="123" spans="1:13" ht="15.95" customHeight="1" x14ac:dyDescent="0.2">
      <c r="D123" s="1" t="s">
        <v>29</v>
      </c>
      <c r="E123" s="23">
        <f t="shared" si="55"/>
        <v>20</v>
      </c>
      <c r="F123" s="26" t="s">
        <v>25</v>
      </c>
      <c r="G123" s="26" t="s">
        <v>25</v>
      </c>
      <c r="H123" s="26">
        <v>3</v>
      </c>
      <c r="I123" s="26">
        <v>7</v>
      </c>
      <c r="J123" s="26">
        <v>4</v>
      </c>
      <c r="K123" s="26">
        <v>4</v>
      </c>
      <c r="L123" s="26">
        <v>1</v>
      </c>
      <c r="M123" s="28">
        <v>1</v>
      </c>
    </row>
    <row r="124" spans="1:13" ht="15.95" customHeight="1" x14ac:dyDescent="0.2">
      <c r="D124" s="1" t="s">
        <v>7</v>
      </c>
      <c r="E124" s="23">
        <f>SUM(F124:M124)</f>
        <v>3</v>
      </c>
      <c r="F124" s="26" t="s">
        <v>25</v>
      </c>
      <c r="G124" s="26" t="s">
        <v>25</v>
      </c>
      <c r="H124" s="26">
        <v>1</v>
      </c>
      <c r="I124" s="26">
        <v>1</v>
      </c>
      <c r="J124" s="26" t="s">
        <v>25</v>
      </c>
      <c r="K124" s="26">
        <v>1</v>
      </c>
      <c r="L124" s="26" t="s">
        <v>25</v>
      </c>
      <c r="M124" s="28" t="s">
        <v>25</v>
      </c>
    </row>
    <row r="125" spans="1:13" ht="15.95" customHeight="1" x14ac:dyDescent="0.2">
      <c r="D125" s="4" t="s">
        <v>9</v>
      </c>
      <c r="E125" s="23">
        <f>SUM(F125:M125)</f>
        <v>123</v>
      </c>
      <c r="F125" s="26" t="s">
        <v>25</v>
      </c>
      <c r="G125" s="26" t="s">
        <v>25</v>
      </c>
      <c r="H125" s="26">
        <v>23</v>
      </c>
      <c r="I125" s="26">
        <v>48</v>
      </c>
      <c r="J125" s="26">
        <v>30</v>
      </c>
      <c r="K125" s="26">
        <v>19</v>
      </c>
      <c r="L125" s="26">
        <v>3</v>
      </c>
      <c r="M125" s="28" t="s">
        <v>25</v>
      </c>
    </row>
    <row r="126" spans="1:13" ht="15.95" customHeight="1" x14ac:dyDescent="0.2">
      <c r="A126" s="2"/>
      <c r="C126" s="2" t="s">
        <v>30</v>
      </c>
      <c r="D126" s="2"/>
      <c r="E126" s="23">
        <f t="shared" si="55"/>
        <v>1</v>
      </c>
      <c r="F126" s="26" t="s">
        <v>25</v>
      </c>
      <c r="G126" s="26" t="s">
        <v>25</v>
      </c>
      <c r="H126" s="26" t="s">
        <v>25</v>
      </c>
      <c r="I126" s="26">
        <v>1</v>
      </c>
      <c r="J126" s="26" t="s">
        <v>25</v>
      </c>
      <c r="K126" s="26" t="s">
        <v>25</v>
      </c>
      <c r="L126" s="26" t="s">
        <v>25</v>
      </c>
      <c r="M126" s="28" t="s">
        <v>25</v>
      </c>
    </row>
    <row r="127" spans="1:13" ht="15.95" customHeight="1" x14ac:dyDescent="0.2">
      <c r="A127" s="2"/>
      <c r="C127" s="2" t="s">
        <v>31</v>
      </c>
      <c r="E127" s="23">
        <f>SUM(E128:E129)</f>
        <v>3</v>
      </c>
      <c r="F127" s="23" t="s">
        <v>25</v>
      </c>
      <c r="G127" s="23">
        <f>SUM(G128:G129)</f>
        <v>1</v>
      </c>
      <c r="H127" s="23">
        <f>SUM(H128:H129)</f>
        <v>1</v>
      </c>
      <c r="I127" s="23" t="s">
        <v>25</v>
      </c>
      <c r="J127" s="23">
        <f>SUM(J128:J129)</f>
        <v>1</v>
      </c>
      <c r="K127" s="23" t="s">
        <v>25</v>
      </c>
      <c r="L127" s="23" t="s">
        <v>25</v>
      </c>
      <c r="M127" s="24" t="s">
        <v>25</v>
      </c>
    </row>
    <row r="128" spans="1:13" ht="15.95" customHeight="1" x14ac:dyDescent="0.2">
      <c r="D128" s="1" t="s">
        <v>10</v>
      </c>
      <c r="E128" s="23">
        <f>SUM(F128:M128)</f>
        <v>2</v>
      </c>
      <c r="F128" s="26" t="s">
        <v>25</v>
      </c>
      <c r="G128" s="26">
        <v>1</v>
      </c>
      <c r="H128" s="26">
        <v>1</v>
      </c>
      <c r="I128" s="26" t="s">
        <v>25</v>
      </c>
      <c r="J128" s="26" t="s">
        <v>25</v>
      </c>
      <c r="K128" s="26" t="s">
        <v>25</v>
      </c>
      <c r="L128" s="26" t="s">
        <v>25</v>
      </c>
      <c r="M128" s="28" t="s">
        <v>25</v>
      </c>
    </row>
    <row r="129" spans="1:13" ht="15.95" customHeight="1" x14ac:dyDescent="0.2">
      <c r="D129" s="1" t="s">
        <v>11</v>
      </c>
      <c r="E129" s="23">
        <f>SUM(F129:M129)</f>
        <v>1</v>
      </c>
      <c r="F129" s="26" t="s">
        <v>25</v>
      </c>
      <c r="G129" s="26" t="s">
        <v>25</v>
      </c>
      <c r="H129" s="26" t="s">
        <v>25</v>
      </c>
      <c r="I129" s="26" t="s">
        <v>25</v>
      </c>
      <c r="J129" s="26">
        <v>1</v>
      </c>
      <c r="K129" s="26" t="s">
        <v>25</v>
      </c>
      <c r="L129" s="26" t="s">
        <v>25</v>
      </c>
      <c r="M129" s="28" t="s">
        <v>25</v>
      </c>
    </row>
    <row r="130" spans="1:13" ht="15.95" customHeight="1" x14ac:dyDescent="0.2">
      <c r="A130" s="8"/>
      <c r="C130" s="8" t="s">
        <v>13</v>
      </c>
      <c r="E130" s="23">
        <f t="shared" ref="E130:E134" si="56">SUM(F130:M130)</f>
        <v>2</v>
      </c>
      <c r="F130" s="26" t="s">
        <v>25</v>
      </c>
      <c r="G130" s="26" t="s">
        <v>25</v>
      </c>
      <c r="H130" s="26" t="s">
        <v>25</v>
      </c>
      <c r="I130" s="26">
        <v>2</v>
      </c>
      <c r="J130" s="26" t="s">
        <v>25</v>
      </c>
      <c r="K130" s="26" t="s">
        <v>25</v>
      </c>
      <c r="L130" s="26" t="s">
        <v>25</v>
      </c>
      <c r="M130" s="28" t="s">
        <v>25</v>
      </c>
    </row>
    <row r="131" spans="1:13" ht="15.95" customHeight="1" x14ac:dyDescent="0.2">
      <c r="A131" s="8"/>
      <c r="C131" s="8" t="s">
        <v>22</v>
      </c>
      <c r="E131" s="23">
        <f t="shared" si="56"/>
        <v>1</v>
      </c>
      <c r="F131" s="26" t="s">
        <v>25</v>
      </c>
      <c r="G131" s="26" t="s">
        <v>25</v>
      </c>
      <c r="H131" s="26" t="s">
        <v>25</v>
      </c>
      <c r="I131" s="26">
        <v>1</v>
      </c>
      <c r="J131" s="26" t="s">
        <v>25</v>
      </c>
      <c r="K131" s="26" t="s">
        <v>25</v>
      </c>
      <c r="L131" s="26" t="s">
        <v>25</v>
      </c>
      <c r="M131" s="28" t="s">
        <v>25</v>
      </c>
    </row>
    <row r="132" spans="1:13" ht="15.95" customHeight="1" x14ac:dyDescent="0.2">
      <c r="A132" s="8"/>
      <c r="C132" s="8" t="s">
        <v>23</v>
      </c>
      <c r="E132" s="23">
        <f t="shared" si="56"/>
        <v>7</v>
      </c>
      <c r="F132" s="26" t="s">
        <v>25</v>
      </c>
      <c r="G132" s="26" t="s">
        <v>25</v>
      </c>
      <c r="H132" s="26" t="s">
        <v>25</v>
      </c>
      <c r="I132" s="26">
        <v>7</v>
      </c>
      <c r="J132" s="26" t="s">
        <v>25</v>
      </c>
      <c r="K132" s="26" t="s">
        <v>25</v>
      </c>
      <c r="L132" s="26" t="s">
        <v>25</v>
      </c>
      <c r="M132" s="28" t="s">
        <v>25</v>
      </c>
    </row>
    <row r="133" spans="1:13" ht="18" customHeight="1" x14ac:dyDescent="0.2">
      <c r="B133" s="2" t="s">
        <v>16</v>
      </c>
      <c r="E133" s="23">
        <f t="shared" si="56"/>
        <v>1</v>
      </c>
      <c r="F133" s="26" t="s">
        <v>25</v>
      </c>
      <c r="G133" s="26" t="s">
        <v>25</v>
      </c>
      <c r="H133" s="26" t="s">
        <v>25</v>
      </c>
      <c r="I133" s="26">
        <v>1</v>
      </c>
      <c r="J133" s="26" t="s">
        <v>25</v>
      </c>
      <c r="K133" s="26" t="s">
        <v>25</v>
      </c>
      <c r="L133" s="26" t="s">
        <v>25</v>
      </c>
      <c r="M133" s="28" t="s">
        <v>25</v>
      </c>
    </row>
    <row r="134" spans="1:13" ht="18" customHeight="1" x14ac:dyDescent="0.2">
      <c r="B134" s="2" t="s">
        <v>18</v>
      </c>
      <c r="E134" s="23">
        <f t="shared" si="56"/>
        <v>1</v>
      </c>
      <c r="F134" s="26" t="s">
        <v>25</v>
      </c>
      <c r="G134" s="26" t="s">
        <v>25</v>
      </c>
      <c r="H134" s="26" t="s">
        <v>25</v>
      </c>
      <c r="I134" s="26" t="s">
        <v>25</v>
      </c>
      <c r="J134" s="26">
        <v>1</v>
      </c>
      <c r="K134" s="26" t="s">
        <v>25</v>
      </c>
      <c r="L134" s="26" t="s">
        <v>25</v>
      </c>
      <c r="M134" s="28" t="s">
        <v>25</v>
      </c>
    </row>
    <row r="135" spans="1:13" ht="18" customHeight="1" x14ac:dyDescent="0.2">
      <c r="B135" s="2" t="s">
        <v>37</v>
      </c>
      <c r="E135" s="23">
        <f>SUM(F135:M135)</f>
        <v>2</v>
      </c>
      <c r="F135" s="26" t="s">
        <v>25</v>
      </c>
      <c r="G135" s="26" t="s">
        <v>25</v>
      </c>
      <c r="H135" s="26" t="s">
        <v>25</v>
      </c>
      <c r="I135" s="26" t="s">
        <v>25</v>
      </c>
      <c r="J135" s="26">
        <v>1</v>
      </c>
      <c r="K135" s="26" t="s">
        <v>25</v>
      </c>
      <c r="L135" s="26" t="s">
        <v>25</v>
      </c>
      <c r="M135" s="28">
        <v>1</v>
      </c>
    </row>
    <row r="136" spans="1:13" ht="12.2" customHeight="1" x14ac:dyDescent="0.2">
      <c r="A136" s="20"/>
      <c r="B136" s="20"/>
      <c r="C136" s="20"/>
      <c r="D136" s="19"/>
      <c r="E136" s="10"/>
      <c r="F136" s="11"/>
      <c r="G136" s="11"/>
      <c r="H136" s="5"/>
      <c r="I136" s="5"/>
      <c r="J136" s="5"/>
      <c r="K136" s="5"/>
      <c r="L136" s="12"/>
      <c r="M136" s="13"/>
    </row>
    <row r="137" spans="1:13" ht="12.2" customHeight="1" x14ac:dyDescent="0.2">
      <c r="D137" s="2"/>
      <c r="E137" s="7"/>
      <c r="F137" s="9"/>
      <c r="G137" s="9"/>
      <c r="L137" s="3"/>
      <c r="M137" s="9"/>
    </row>
    <row r="138" spans="1:13" ht="15" customHeight="1" x14ac:dyDescent="0.2">
      <c r="A138" s="21" t="s">
        <v>35</v>
      </c>
    </row>
    <row r="139" spans="1:13" ht="15" customHeight="1" x14ac:dyDescent="0.2">
      <c r="A139" s="1" t="s">
        <v>24</v>
      </c>
    </row>
    <row r="140" spans="1:13" ht="15" customHeight="1" x14ac:dyDescent="0.2"/>
    <row r="141" spans="1:13" ht="15" customHeight="1" x14ac:dyDescent="0.2"/>
    <row r="142" spans="1:13" ht="15" customHeight="1" x14ac:dyDescent="0.2"/>
    <row r="143" spans="1:13" ht="15" customHeight="1" x14ac:dyDescent="0.2"/>
    <row r="144" spans="1:13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</sheetData>
  <mergeCells count="11">
    <mergeCell ref="B3:M3"/>
    <mergeCell ref="C59:D59"/>
    <mergeCell ref="C60:D60"/>
    <mergeCell ref="A1:M1"/>
    <mergeCell ref="A2:M2"/>
    <mergeCell ref="C65:D65"/>
    <mergeCell ref="E4:M4"/>
    <mergeCell ref="E5:E6"/>
    <mergeCell ref="F5:M5"/>
    <mergeCell ref="A4:D6"/>
    <mergeCell ref="A8:D8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H43:L43 H87:L87 H65:J65 I109 H80:L80 H98:L98 H97:K97 I119:I120 H36:L36 G53:M53 G54:M54 H79:J79" formulaRange="1"/>
    <ignoredError sqref="E87 E75 E70 E65 E43 E127 G21:H21 L21:M21 E109 H26:J26 E21 E26 E113" formula="1"/>
    <ignoredError sqref="G70 I21:J21 K2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451-25</vt:lpstr>
      <vt:lpstr>'451-25'!Títulos_a_imprimir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2022-05-16T16:51:42Z</cp:lastPrinted>
  <dcterms:created xsi:type="dcterms:W3CDTF">2017-11-21T18:43:02Z</dcterms:created>
  <dcterms:modified xsi:type="dcterms:W3CDTF">2022-06-07T23:27:36Z</dcterms:modified>
</cp:coreProperties>
</file>