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0" windowWidth="15195" windowHeight="8670" tabRatio="935" firstSheet="2" activeTab="2"/>
  </bookViews>
  <sheets>
    <sheet name="221-03" sheetId="34" state="hidden" r:id="rId1"/>
    <sheet name="221-03  con form" sheetId="33" state="hidden" r:id="rId2"/>
    <sheet name="221- 03" sheetId="41" r:id="rId3"/>
    <sheet name="221-03 R" sheetId="26" state="hidden" r:id="rId4"/>
    <sheet name="Tabla Res. 2015" sheetId="30" state="hidden" r:id="rId5"/>
    <sheet name="Tabla Ocurr. 2015" sheetId="31" state="hidden" r:id="rId6"/>
  </sheets>
  <definedNames>
    <definedName name="_xlnm.Print_Area" localSheetId="2">'221- 03'!$A$1:$J$111</definedName>
    <definedName name="_xlnm.Print_Area" localSheetId="1">'221-03  con form'!$A$1:$J$152</definedName>
    <definedName name="_xlnm.Print_Area" localSheetId="3">'221-03 R'!$A$1:$J$151</definedName>
    <definedName name="_xlnm.Database" localSheetId="2">#REF!</definedName>
    <definedName name="_xlnm.Database" localSheetId="0">#REF!</definedName>
    <definedName name="_xlnm.Database" localSheetId="1">#REF!</definedName>
    <definedName name="_xlnm.Database">#REF!</definedName>
    <definedName name="_xlnm.Print_Titles" localSheetId="2">'221- 03'!$1:$9</definedName>
  </definedNames>
  <calcPr calcId="145621"/>
</workbook>
</file>

<file path=xl/calcChain.xml><?xml version="1.0" encoding="utf-8"?>
<calcChain xmlns="http://schemas.openxmlformats.org/spreadsheetml/2006/main">
  <c r="J104" i="41" l="1"/>
  <c r="F104" i="41"/>
  <c r="B104" i="41"/>
  <c r="J103" i="41"/>
  <c r="F103" i="41"/>
  <c r="B103" i="41"/>
  <c r="J102" i="41"/>
  <c r="F102" i="41"/>
  <c r="B102" i="41"/>
  <c r="J101" i="41"/>
  <c r="F101" i="41"/>
  <c r="B101" i="41"/>
  <c r="J100" i="41"/>
  <c r="F100" i="41"/>
  <c r="B100" i="41"/>
  <c r="J99" i="41"/>
  <c r="F99" i="41"/>
  <c r="B99" i="41"/>
  <c r="J98" i="41"/>
  <c r="F98" i="41"/>
  <c r="B98" i="41"/>
  <c r="J97" i="41"/>
  <c r="F97" i="41"/>
  <c r="B97" i="41"/>
  <c r="J96" i="41"/>
  <c r="F96" i="41"/>
  <c r="B96" i="41"/>
  <c r="I95" i="41"/>
  <c r="H95" i="41"/>
  <c r="E95" i="41"/>
  <c r="D95" i="41"/>
  <c r="J94" i="41"/>
  <c r="F94" i="41"/>
  <c r="B94" i="41"/>
  <c r="J93" i="41"/>
  <c r="F93" i="41"/>
  <c r="B93" i="41"/>
  <c r="I92" i="41"/>
  <c r="H92" i="41"/>
  <c r="E92" i="41"/>
  <c r="D92" i="41"/>
  <c r="J91" i="41"/>
  <c r="F91" i="41"/>
  <c r="B91" i="41"/>
  <c r="J90" i="41"/>
  <c r="F90" i="41"/>
  <c r="B90" i="41"/>
  <c r="J89" i="41"/>
  <c r="F89" i="41"/>
  <c r="B89" i="41"/>
  <c r="J88" i="41"/>
  <c r="F88" i="41"/>
  <c r="B88" i="41"/>
  <c r="J87" i="41"/>
  <c r="F87" i="41"/>
  <c r="B87" i="41"/>
  <c r="J86" i="41"/>
  <c r="F86" i="41"/>
  <c r="B86" i="41"/>
  <c r="J85" i="41"/>
  <c r="F85" i="41"/>
  <c r="J84" i="41"/>
  <c r="F84" i="41"/>
  <c r="J83" i="41"/>
  <c r="F83" i="41"/>
  <c r="B83" i="41"/>
  <c r="J82" i="41"/>
  <c r="F82" i="41"/>
  <c r="B82" i="41"/>
  <c r="J81" i="41"/>
  <c r="F81" i="41"/>
  <c r="B81" i="41"/>
  <c r="J80" i="41"/>
  <c r="F80" i="41"/>
  <c r="B80" i="41"/>
  <c r="J79" i="41"/>
  <c r="F79" i="41"/>
  <c r="B79" i="41"/>
  <c r="I78" i="41"/>
  <c r="H78" i="41"/>
  <c r="J78" i="41" s="1"/>
  <c r="E78" i="41"/>
  <c r="D78" i="41"/>
  <c r="B78" i="41" s="1"/>
  <c r="J77" i="41"/>
  <c r="F77" i="41"/>
  <c r="B77" i="41"/>
  <c r="J76" i="41"/>
  <c r="F76" i="41"/>
  <c r="B76" i="41"/>
  <c r="J75" i="41"/>
  <c r="F75" i="41"/>
  <c r="B75" i="41"/>
  <c r="J74" i="41"/>
  <c r="F74" i="41"/>
  <c r="B74" i="41"/>
  <c r="J73" i="41"/>
  <c r="F73" i="41"/>
  <c r="B73" i="41"/>
  <c r="I72" i="41"/>
  <c r="H72" i="41"/>
  <c r="E72" i="41"/>
  <c r="D72" i="41"/>
  <c r="J71" i="41"/>
  <c r="F71" i="41"/>
  <c r="J70" i="41"/>
  <c r="F70" i="41"/>
  <c r="B70" i="41"/>
  <c r="J69" i="41"/>
  <c r="F69" i="41"/>
  <c r="B69" i="41"/>
  <c r="J68" i="41"/>
  <c r="F68" i="41"/>
  <c r="B68" i="41"/>
  <c r="J67" i="41"/>
  <c r="F67" i="41"/>
  <c r="B67" i="41"/>
  <c r="J66" i="41"/>
  <c r="F66" i="41"/>
  <c r="I65" i="41"/>
  <c r="H65" i="41"/>
  <c r="F65" i="41"/>
  <c r="E65" i="41"/>
  <c r="D65" i="41"/>
  <c r="B65" i="41" s="1"/>
  <c r="J64" i="41"/>
  <c r="F64" i="41"/>
  <c r="B64" i="41"/>
  <c r="J63" i="41"/>
  <c r="F63" i="41"/>
  <c r="J62" i="41"/>
  <c r="F62" i="41"/>
  <c r="J61" i="41"/>
  <c r="F61" i="41"/>
  <c r="B61" i="41"/>
  <c r="J60" i="41"/>
  <c r="F60" i="41"/>
  <c r="J59" i="41"/>
  <c r="F59" i="41"/>
  <c r="B59" i="41"/>
  <c r="J58" i="41"/>
  <c r="F58" i="41"/>
  <c r="I57" i="41"/>
  <c r="H57" i="41"/>
  <c r="E57" i="41"/>
  <c r="D57" i="41"/>
  <c r="B57" i="41"/>
  <c r="J56" i="41"/>
  <c r="F56" i="41"/>
  <c r="B56" i="41"/>
  <c r="J55" i="41"/>
  <c r="F55" i="41"/>
  <c r="J54" i="41"/>
  <c r="F54" i="41"/>
  <c r="J53" i="41"/>
  <c r="F53" i="41"/>
  <c r="B53" i="41"/>
  <c r="J52" i="41"/>
  <c r="F52" i="41"/>
  <c r="J51" i="41"/>
  <c r="F51" i="41"/>
  <c r="B51" i="41"/>
  <c r="J50" i="41"/>
  <c r="F50" i="41"/>
  <c r="B50" i="41"/>
  <c r="I49" i="41"/>
  <c r="H49" i="41"/>
  <c r="J49" i="41" s="1"/>
  <c r="E49" i="41"/>
  <c r="D49" i="41"/>
  <c r="B49" i="41" s="1"/>
  <c r="J48" i="41"/>
  <c r="F48" i="41"/>
  <c r="B48" i="41"/>
  <c r="J47" i="41"/>
  <c r="F47" i="41"/>
  <c r="B47" i="41"/>
  <c r="I46" i="41"/>
  <c r="H46" i="41"/>
  <c r="E46" i="41"/>
  <c r="D46" i="41"/>
  <c r="J45" i="41"/>
  <c r="F45" i="41"/>
  <c r="B45" i="41"/>
  <c r="J44" i="41"/>
  <c r="F44" i="41"/>
  <c r="B44" i="41"/>
  <c r="J43" i="41"/>
  <c r="F43" i="41"/>
  <c r="B43" i="41"/>
  <c r="J42" i="41"/>
  <c r="F42" i="41"/>
  <c r="B42" i="41"/>
  <c r="J41" i="41"/>
  <c r="F41" i="41"/>
  <c r="J40" i="41"/>
  <c r="F40" i="41"/>
  <c r="J39" i="41"/>
  <c r="F39" i="41"/>
  <c r="B39" i="41"/>
  <c r="J38" i="41"/>
  <c r="F38" i="41"/>
  <c r="B38" i="41"/>
  <c r="J37" i="41"/>
  <c r="F37" i="41"/>
  <c r="B37" i="41"/>
  <c r="J36" i="41"/>
  <c r="F36" i="41"/>
  <c r="B36" i="41"/>
  <c r="J35" i="41"/>
  <c r="F35" i="41"/>
  <c r="J34" i="41"/>
  <c r="F34" i="41"/>
  <c r="B34" i="41"/>
  <c r="J33" i="41"/>
  <c r="F33" i="41"/>
  <c r="B33" i="41"/>
  <c r="I32" i="41"/>
  <c r="H32" i="41"/>
  <c r="E32" i="41"/>
  <c r="D32" i="41"/>
  <c r="J31" i="41"/>
  <c r="F31" i="41"/>
  <c r="B31" i="41"/>
  <c r="J30" i="41"/>
  <c r="F30" i="41"/>
  <c r="B30" i="41"/>
  <c r="J29" i="41"/>
  <c r="F29" i="41"/>
  <c r="B29" i="41"/>
  <c r="J28" i="41"/>
  <c r="F28" i="41"/>
  <c r="B28" i="41"/>
  <c r="J27" i="41"/>
  <c r="F27" i="41"/>
  <c r="B27" i="41"/>
  <c r="I26" i="41"/>
  <c r="H26" i="41"/>
  <c r="B26" i="41"/>
  <c r="J25" i="41"/>
  <c r="F25" i="41"/>
  <c r="B25" i="41"/>
  <c r="J24" i="41"/>
  <c r="F24" i="41"/>
  <c r="B24" i="41"/>
  <c r="J23" i="41"/>
  <c r="F23" i="41"/>
  <c r="B23" i="41"/>
  <c r="J22" i="41"/>
  <c r="F22" i="41"/>
  <c r="B22" i="41"/>
  <c r="J21" i="41"/>
  <c r="F21" i="41"/>
  <c r="B21" i="41"/>
  <c r="J20" i="41"/>
  <c r="F20" i="41"/>
  <c r="B20" i="41"/>
  <c r="I19" i="41"/>
  <c r="H19" i="41"/>
  <c r="B19" i="41"/>
  <c r="J18" i="41"/>
  <c r="F18" i="41"/>
  <c r="B18" i="41"/>
  <c r="J17" i="41"/>
  <c r="F17" i="41"/>
  <c r="B17" i="41"/>
  <c r="J16" i="41"/>
  <c r="F16" i="41"/>
  <c r="B16" i="41"/>
  <c r="I15" i="41"/>
  <c r="H15" i="41"/>
  <c r="F15" i="41" s="1"/>
  <c r="B15" i="41"/>
  <c r="J14" i="41"/>
  <c r="F14" i="41"/>
  <c r="B14" i="41"/>
  <c r="J13" i="41"/>
  <c r="F13" i="41"/>
  <c r="B13" i="41"/>
  <c r="J12" i="41"/>
  <c r="F12" i="41"/>
  <c r="B12" i="41"/>
  <c r="J11" i="41"/>
  <c r="F11" i="41"/>
  <c r="B11" i="41"/>
  <c r="I10" i="41"/>
  <c r="H10" i="41"/>
  <c r="E10" i="41"/>
  <c r="D10" i="41"/>
  <c r="B10" i="41" l="1"/>
  <c r="F10" i="41"/>
  <c r="G17" i="41" s="1"/>
  <c r="F72" i="41"/>
  <c r="F92" i="41"/>
  <c r="J19" i="41"/>
  <c r="F26" i="41"/>
  <c r="J32" i="41"/>
  <c r="J46" i="41"/>
  <c r="J57" i="41"/>
  <c r="B72" i="41"/>
  <c r="B92" i="41"/>
  <c r="B95" i="41"/>
  <c r="F95" i="41"/>
  <c r="J10" i="41"/>
  <c r="C11" i="41"/>
  <c r="C13" i="41"/>
  <c r="C15" i="41"/>
  <c r="J15" i="41"/>
  <c r="F19" i="41"/>
  <c r="G19" i="41" s="1"/>
  <c r="C21" i="41"/>
  <c r="C23" i="41"/>
  <c r="C25" i="41"/>
  <c r="B32" i="41"/>
  <c r="F32" i="41"/>
  <c r="B46" i="41"/>
  <c r="C46" i="41" s="1"/>
  <c r="F46" i="41"/>
  <c r="F49" i="41"/>
  <c r="F57" i="41"/>
  <c r="J65" i="41"/>
  <c r="J72" i="41"/>
  <c r="F78" i="41"/>
  <c r="G78" i="41" s="1"/>
  <c r="J92" i="41"/>
  <c r="J95" i="41"/>
  <c r="C103" i="41"/>
  <c r="C101" i="41"/>
  <c r="C99" i="41"/>
  <c r="C97" i="41"/>
  <c r="C93" i="41"/>
  <c r="C91" i="41"/>
  <c r="C89" i="41"/>
  <c r="C87" i="41"/>
  <c r="C83" i="41"/>
  <c r="C81" i="41"/>
  <c r="C79" i="41"/>
  <c r="C77" i="41"/>
  <c r="C75" i="41"/>
  <c r="C73" i="41"/>
  <c r="C69" i="41"/>
  <c r="C67" i="41"/>
  <c r="C64" i="41"/>
  <c r="C56" i="41"/>
  <c r="C50" i="41"/>
  <c r="C48" i="41"/>
  <c r="C44" i="41"/>
  <c r="C42" i="41"/>
  <c r="C34" i="41"/>
  <c r="C32" i="41"/>
  <c r="C24" i="41"/>
  <c r="C22" i="41"/>
  <c r="C20" i="41"/>
  <c r="C18" i="41"/>
  <c r="C38" i="41"/>
  <c r="C36" i="41"/>
  <c r="C30" i="41"/>
  <c r="C28" i="41"/>
  <c r="C26" i="41"/>
  <c r="C16" i="41"/>
  <c r="C14" i="41"/>
  <c r="C12" i="41"/>
  <c r="C10" i="41"/>
  <c r="G103" i="41"/>
  <c r="G99" i="41"/>
  <c r="G93" i="41"/>
  <c r="G89" i="41"/>
  <c r="G85" i="41"/>
  <c r="G81" i="41"/>
  <c r="G77" i="41"/>
  <c r="G73" i="41"/>
  <c r="G69" i="41"/>
  <c r="G64" i="41"/>
  <c r="G60" i="41"/>
  <c r="G56" i="41"/>
  <c r="G52" i="41"/>
  <c r="G48" i="41"/>
  <c r="G42" i="41"/>
  <c r="G26" i="41"/>
  <c r="G22" i="41"/>
  <c r="G18" i="41"/>
  <c r="G14" i="41"/>
  <c r="G38" i="41"/>
  <c r="G32" i="41"/>
  <c r="G28" i="41"/>
  <c r="G10" i="41"/>
  <c r="G13" i="41"/>
  <c r="C17" i="41"/>
  <c r="C19" i="41"/>
  <c r="G21" i="41"/>
  <c r="J26" i="41"/>
  <c r="C27" i="41"/>
  <c r="C29" i="41"/>
  <c r="C31" i="41"/>
  <c r="G33" i="41"/>
  <c r="C37" i="41"/>
  <c r="C39" i="41"/>
  <c r="G43" i="41"/>
  <c r="C47" i="41"/>
  <c r="C49" i="41"/>
  <c r="G51" i="41"/>
  <c r="C53" i="41"/>
  <c r="C57" i="41"/>
  <c r="C59" i="41"/>
  <c r="G61" i="41"/>
  <c r="G65" i="41"/>
  <c r="C68" i="41"/>
  <c r="C70" i="41"/>
  <c r="C74" i="41"/>
  <c r="C76" i="41"/>
  <c r="C78" i="41"/>
  <c r="G82" i="41"/>
  <c r="G88" i="41"/>
  <c r="G92" i="41"/>
  <c r="C94" i="41"/>
  <c r="C95" i="41"/>
  <c r="G96" i="41"/>
  <c r="G100" i="41"/>
  <c r="G104" i="41"/>
  <c r="G27" i="41"/>
  <c r="G31" i="41"/>
  <c r="C33" i="41"/>
  <c r="G35" i="41"/>
  <c r="G39" i="41"/>
  <c r="C43" i="41"/>
  <c r="C45" i="41"/>
  <c r="G46" i="41"/>
  <c r="G49" i="41"/>
  <c r="C51" i="41"/>
  <c r="G53" i="41"/>
  <c r="G57" i="41"/>
  <c r="C61" i="41"/>
  <c r="C65" i="41"/>
  <c r="G68" i="41"/>
  <c r="C72" i="41"/>
  <c r="G76" i="41"/>
  <c r="C80" i="41"/>
  <c r="C82" i="41"/>
  <c r="G84" i="41"/>
  <c r="C86" i="41"/>
  <c r="C88" i="41"/>
  <c r="C90" i="41"/>
  <c r="C92" i="41"/>
  <c r="C96" i="41"/>
  <c r="C98" i="41"/>
  <c r="C100" i="41"/>
  <c r="C102" i="41"/>
  <c r="C104" i="41"/>
  <c r="G94" i="41" l="1"/>
  <c r="G74" i="41"/>
  <c r="G70" i="41"/>
  <c r="G59" i="41"/>
  <c r="G55" i="41"/>
  <c r="G47" i="41"/>
  <c r="G37" i="41"/>
  <c r="G29" i="41"/>
  <c r="G25" i="41"/>
  <c r="G102" i="41"/>
  <c r="G98" i="41"/>
  <c r="G95" i="41"/>
  <c r="G90" i="41"/>
  <c r="G86" i="41"/>
  <c r="G80" i="41"/>
  <c r="G72" i="41"/>
  <c r="G63" i="41"/>
  <c r="G45" i="41"/>
  <c r="G41" i="41"/>
  <c r="G23" i="41"/>
  <c r="G15" i="41"/>
  <c r="G11" i="41"/>
  <c r="G12" i="41"/>
  <c r="G30" i="41"/>
  <c r="G36" i="41"/>
  <c r="G40" i="41"/>
  <c r="G16" i="41"/>
  <c r="G20" i="41"/>
  <c r="G24" i="41"/>
  <c r="G34" i="41"/>
  <c r="G44" i="41"/>
  <c r="G50" i="41"/>
  <c r="G54" i="41"/>
  <c r="G58" i="41"/>
  <c r="G62" i="41"/>
  <c r="G67" i="41"/>
  <c r="G71" i="41"/>
  <c r="G75" i="41"/>
  <c r="G79" i="41"/>
  <c r="G83" i="41"/>
  <c r="G87" i="41"/>
  <c r="G91" i="41"/>
  <c r="G97" i="41"/>
  <c r="G101" i="41"/>
  <c r="F131" i="33" l="1"/>
  <c r="F132" i="33"/>
  <c r="F136" i="33"/>
  <c r="F137" i="33"/>
  <c r="F138" i="33"/>
  <c r="F139" i="33"/>
  <c r="F140" i="33"/>
  <c r="F141" i="33"/>
  <c r="F142" i="33"/>
  <c r="F143" i="33"/>
  <c r="F144" i="33"/>
  <c r="F127" i="33"/>
  <c r="F70" i="33"/>
  <c r="F71" i="33"/>
  <c r="F72" i="33"/>
  <c r="F73" i="33"/>
  <c r="F74" i="33"/>
  <c r="F75" i="33"/>
  <c r="F76" i="33"/>
  <c r="F80" i="33"/>
  <c r="F81" i="33"/>
  <c r="F82" i="33"/>
  <c r="F83" i="33"/>
  <c r="F84" i="33"/>
  <c r="F85" i="33"/>
  <c r="F86" i="33"/>
  <c r="F90" i="33"/>
  <c r="F91" i="33"/>
  <c r="F92" i="33"/>
  <c r="F93" i="33"/>
  <c r="F94" i="33"/>
  <c r="F95" i="33"/>
  <c r="F99" i="33"/>
  <c r="F100" i="33"/>
  <c r="F101" i="33"/>
  <c r="F102" i="33"/>
  <c r="F103" i="33"/>
  <c r="F107" i="33"/>
  <c r="F108" i="33"/>
  <c r="F109" i="33"/>
  <c r="F110" i="33"/>
  <c r="F111" i="33"/>
  <c r="F112" i="33"/>
  <c r="F113" i="33"/>
  <c r="F114" i="33"/>
  <c r="F115" i="33"/>
  <c r="F116" i="33"/>
  <c r="F117" i="33"/>
  <c r="F118" i="33"/>
  <c r="F11" i="33"/>
  <c r="F12" i="33"/>
  <c r="F14" i="33"/>
  <c r="F15" i="33"/>
  <c r="F19" i="33"/>
  <c r="F20" i="33"/>
  <c r="F21" i="33"/>
  <c r="F25" i="33"/>
  <c r="F26" i="33"/>
  <c r="F27" i="33"/>
  <c r="F28" i="33"/>
  <c r="F29" i="33"/>
  <c r="F30" i="33"/>
  <c r="F34" i="33"/>
  <c r="F35" i="33"/>
  <c r="F36" i="33"/>
  <c r="F37" i="33"/>
  <c r="F38" i="33"/>
  <c r="F42" i="33"/>
  <c r="F43" i="33"/>
  <c r="F44" i="33"/>
  <c r="F45" i="33"/>
  <c r="F46" i="33"/>
  <c r="F47" i="33"/>
  <c r="F48" i="33"/>
  <c r="F49" i="33"/>
  <c r="F50" i="33"/>
  <c r="F51" i="33"/>
  <c r="F52" i="33"/>
  <c r="F53" i="33"/>
  <c r="F54" i="33"/>
  <c r="F58" i="33"/>
  <c r="F59" i="33"/>
  <c r="B131" i="33" l="1"/>
  <c r="B132" i="33"/>
  <c r="B136" i="33"/>
  <c r="B137" i="33"/>
  <c r="B138" i="33"/>
  <c r="B139" i="33"/>
  <c r="B140" i="33"/>
  <c r="B141" i="33"/>
  <c r="B142" i="33"/>
  <c r="B143" i="33"/>
  <c r="B144" i="33"/>
  <c r="B127" i="33"/>
  <c r="B70" i="33"/>
  <c r="B73" i="33"/>
  <c r="B74" i="33"/>
  <c r="B75" i="33"/>
  <c r="B76" i="33"/>
  <c r="B81" i="33"/>
  <c r="B82" i="33"/>
  <c r="B83" i="33"/>
  <c r="B86" i="33"/>
  <c r="B91" i="33"/>
  <c r="B92" i="33"/>
  <c r="B93" i="33"/>
  <c r="B94" i="33"/>
  <c r="B95" i="33"/>
  <c r="B99" i="33"/>
  <c r="B100" i="33"/>
  <c r="B101" i="33"/>
  <c r="B102" i="33"/>
  <c r="B103" i="33"/>
  <c r="B107" i="33"/>
  <c r="B108" i="33"/>
  <c r="B109" i="33"/>
  <c r="B110" i="33"/>
  <c r="B111" i="33"/>
  <c r="B114" i="33"/>
  <c r="B115" i="33"/>
  <c r="B116" i="33"/>
  <c r="B117" i="33"/>
  <c r="B118" i="33"/>
  <c r="B11" i="33"/>
  <c r="B12" i="33"/>
  <c r="B14" i="33"/>
  <c r="B15" i="33"/>
  <c r="B19" i="33"/>
  <c r="B20" i="33"/>
  <c r="B21" i="33"/>
  <c r="B25" i="33"/>
  <c r="B26" i="33"/>
  <c r="B27" i="33"/>
  <c r="B28" i="33"/>
  <c r="B29" i="33"/>
  <c r="B30" i="33"/>
  <c r="B34" i="33"/>
  <c r="B35" i="33"/>
  <c r="B36" i="33"/>
  <c r="B37" i="33"/>
  <c r="B38" i="33"/>
  <c r="B43" i="33"/>
  <c r="B44" i="33"/>
  <c r="B45" i="33"/>
  <c r="B46" i="33"/>
  <c r="B47" i="33"/>
  <c r="B48" i="33"/>
  <c r="B50" i="33"/>
  <c r="B51" i="33"/>
  <c r="B52" i="33"/>
  <c r="B53" i="33"/>
  <c r="B54" i="33"/>
  <c r="B58" i="33"/>
  <c r="B59" i="33"/>
  <c r="E134" i="33"/>
  <c r="D134" i="33"/>
  <c r="E129" i="33"/>
  <c r="D129" i="33"/>
  <c r="E105" i="33"/>
  <c r="D105" i="33"/>
  <c r="E97" i="33"/>
  <c r="D97" i="33"/>
  <c r="E88" i="33"/>
  <c r="D88" i="33"/>
  <c r="E78" i="33"/>
  <c r="D78" i="33"/>
  <c r="E68" i="33"/>
  <c r="D68" i="33"/>
  <c r="E56" i="33"/>
  <c r="D56" i="33"/>
  <c r="E40" i="33"/>
  <c r="D40" i="33"/>
  <c r="E32" i="33"/>
  <c r="D32" i="33"/>
  <c r="E17" i="33"/>
  <c r="D17" i="33"/>
  <c r="E23" i="33"/>
  <c r="D23" i="33"/>
  <c r="J131" i="33"/>
  <c r="J132" i="33"/>
  <c r="J136" i="33"/>
  <c r="J137" i="33"/>
  <c r="J138" i="33"/>
  <c r="J139" i="33"/>
  <c r="J140" i="33"/>
  <c r="J141" i="33"/>
  <c r="J142" i="33"/>
  <c r="J143" i="33"/>
  <c r="J144" i="33"/>
  <c r="J127" i="33"/>
  <c r="J70" i="33"/>
  <c r="J71" i="33"/>
  <c r="J72" i="33"/>
  <c r="J73" i="33"/>
  <c r="J74" i="33"/>
  <c r="J75" i="33"/>
  <c r="J76" i="33"/>
  <c r="J80" i="33"/>
  <c r="J81" i="33"/>
  <c r="J82" i="33"/>
  <c r="J83" i="33"/>
  <c r="J84" i="33"/>
  <c r="J85" i="33"/>
  <c r="J86" i="33"/>
  <c r="J90" i="33"/>
  <c r="J91" i="33"/>
  <c r="J92" i="33"/>
  <c r="J93" i="33"/>
  <c r="J94" i="33"/>
  <c r="J95" i="33"/>
  <c r="J99" i="33"/>
  <c r="J100" i="33"/>
  <c r="J101" i="33"/>
  <c r="J102" i="33"/>
  <c r="J103" i="33"/>
  <c r="J107" i="33"/>
  <c r="J108" i="33"/>
  <c r="J109" i="33"/>
  <c r="J110" i="33"/>
  <c r="J111" i="33"/>
  <c r="J112" i="33"/>
  <c r="J113" i="33"/>
  <c r="J114" i="33"/>
  <c r="J115" i="33"/>
  <c r="J116" i="33"/>
  <c r="J117" i="33"/>
  <c r="J118" i="33"/>
  <c r="J11" i="33"/>
  <c r="J12" i="33"/>
  <c r="J14" i="33"/>
  <c r="J15" i="33"/>
  <c r="J19" i="33"/>
  <c r="J20" i="33"/>
  <c r="J21" i="33"/>
  <c r="J25" i="33"/>
  <c r="J26" i="33"/>
  <c r="J27" i="33"/>
  <c r="J28" i="33"/>
  <c r="J29" i="33"/>
  <c r="J30" i="33"/>
  <c r="J34" i="33"/>
  <c r="J35" i="33"/>
  <c r="J36" i="33"/>
  <c r="J37" i="33"/>
  <c r="J38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8" i="33"/>
  <c r="J59" i="33"/>
  <c r="I17" i="33"/>
  <c r="H17" i="33"/>
  <c r="I23" i="33"/>
  <c r="H23" i="33"/>
  <c r="I32" i="33"/>
  <c r="H32" i="33"/>
  <c r="I40" i="33"/>
  <c r="H40" i="33"/>
  <c r="I56" i="33"/>
  <c r="H56" i="33"/>
  <c r="I68" i="33"/>
  <c r="H68" i="33"/>
  <c r="I78" i="33"/>
  <c r="H78" i="33"/>
  <c r="I88" i="33"/>
  <c r="H88" i="33"/>
  <c r="I97" i="33"/>
  <c r="H97" i="33"/>
  <c r="I105" i="33"/>
  <c r="H105" i="33"/>
  <c r="I129" i="33"/>
  <c r="H129" i="33"/>
  <c r="I134" i="33"/>
  <c r="H134" i="33"/>
  <c r="I9" i="33" l="1"/>
  <c r="E9" i="33"/>
  <c r="F134" i="33"/>
  <c r="F129" i="33"/>
  <c r="F105" i="33"/>
  <c r="F97" i="33"/>
  <c r="F88" i="33"/>
  <c r="F78" i="33"/>
  <c r="F68" i="33"/>
  <c r="F56" i="33"/>
  <c r="F40" i="33"/>
  <c r="F32" i="33"/>
  <c r="F23" i="33"/>
  <c r="F17" i="33"/>
  <c r="B23" i="33"/>
  <c r="B17" i="33"/>
  <c r="B32" i="33"/>
  <c r="B40" i="33"/>
  <c r="B56" i="33"/>
  <c r="B68" i="33"/>
  <c r="B78" i="33"/>
  <c r="B88" i="33"/>
  <c r="B97" i="33"/>
  <c r="B105" i="33"/>
  <c r="B129" i="33"/>
  <c r="B134" i="33"/>
  <c r="J56" i="33"/>
  <c r="J40" i="33"/>
  <c r="J32" i="33"/>
  <c r="J68" i="33"/>
  <c r="J88" i="33"/>
  <c r="J78" i="33"/>
  <c r="J134" i="33"/>
  <c r="H9" i="33"/>
  <c r="J23" i="33"/>
  <c r="J17" i="33"/>
  <c r="J105" i="33"/>
  <c r="J97" i="33"/>
  <c r="J129" i="33"/>
  <c r="D9" i="33"/>
  <c r="B9" i="33" s="1"/>
  <c r="C9" i="33" s="1"/>
  <c r="B136" i="26"/>
  <c r="B137" i="26"/>
  <c r="B138" i="26"/>
  <c r="B139" i="26"/>
  <c r="B140" i="26"/>
  <c r="B141" i="26"/>
  <c r="B142" i="26"/>
  <c r="B143" i="26"/>
  <c r="B144" i="26"/>
  <c r="B131" i="26"/>
  <c r="B132" i="26"/>
  <c r="B127" i="26"/>
  <c r="B110" i="26"/>
  <c r="B107" i="26"/>
  <c r="B108" i="26"/>
  <c r="B109" i="26"/>
  <c r="B111" i="26"/>
  <c r="B114" i="26"/>
  <c r="B115" i="26"/>
  <c r="B116" i="26"/>
  <c r="B117" i="26"/>
  <c r="B118" i="26"/>
  <c r="B99" i="26"/>
  <c r="B100" i="26"/>
  <c r="B101" i="26"/>
  <c r="B102" i="26"/>
  <c r="B103" i="26"/>
  <c r="B96" i="26"/>
  <c r="B95" i="26"/>
  <c r="B91" i="26"/>
  <c r="B92" i="26"/>
  <c r="B93" i="26"/>
  <c r="B94" i="26"/>
  <c r="B77" i="26"/>
  <c r="B81" i="26"/>
  <c r="B82" i="26"/>
  <c r="B83" i="26"/>
  <c r="B86" i="26"/>
  <c r="B75" i="26"/>
  <c r="B74" i="26"/>
  <c r="B70" i="26"/>
  <c r="B73" i="26"/>
  <c r="B76" i="26"/>
  <c r="B58" i="26"/>
  <c r="B59" i="26"/>
  <c r="B50" i="26"/>
  <c r="B48" i="26"/>
  <c r="B44" i="26"/>
  <c r="B45" i="26"/>
  <c r="B46" i="26"/>
  <c r="B47" i="26"/>
  <c r="B51" i="26"/>
  <c r="B52" i="26"/>
  <c r="B53" i="26"/>
  <c r="B54" i="26"/>
  <c r="B43" i="26"/>
  <c r="B38" i="26"/>
  <c r="B37" i="26"/>
  <c r="B34" i="26"/>
  <c r="B35" i="26"/>
  <c r="B36" i="26"/>
  <c r="C136" i="33" l="1"/>
  <c r="C140" i="33"/>
  <c r="C144" i="33"/>
  <c r="C74" i="33"/>
  <c r="C82" i="33"/>
  <c r="C92" i="33"/>
  <c r="C99" i="33"/>
  <c r="C103" i="33"/>
  <c r="C110" i="33"/>
  <c r="C116" i="33"/>
  <c r="C12" i="33"/>
  <c r="C20" i="33"/>
  <c r="C27" i="33"/>
  <c r="C34" i="33"/>
  <c r="C38" i="33"/>
  <c r="C46" i="33"/>
  <c r="C51" i="33"/>
  <c r="C58" i="33"/>
  <c r="F9" i="33"/>
  <c r="J9" i="33"/>
  <c r="C137" i="33"/>
  <c r="C141" i="33"/>
  <c r="C127" i="33"/>
  <c r="C75" i="33"/>
  <c r="C83" i="33"/>
  <c r="C93" i="33"/>
  <c r="C100" i="33"/>
  <c r="C107" i="33"/>
  <c r="C111" i="33"/>
  <c r="C117" i="33"/>
  <c r="C14" i="33"/>
  <c r="C21" i="33"/>
  <c r="C28" i="33"/>
  <c r="C35" i="33"/>
  <c r="C43" i="33"/>
  <c r="C47" i="33"/>
  <c r="C52" i="33"/>
  <c r="C59" i="33"/>
  <c r="C129" i="33"/>
  <c r="C97" i="33"/>
  <c r="C78" i="33"/>
  <c r="C56" i="33"/>
  <c r="C32" i="33"/>
  <c r="C23" i="33"/>
  <c r="C131" i="33"/>
  <c r="C138" i="33"/>
  <c r="C142" i="33"/>
  <c r="C70" i="33"/>
  <c r="C76" i="33"/>
  <c r="C86" i="33"/>
  <c r="C94" i="33"/>
  <c r="C101" i="33"/>
  <c r="C108" i="33"/>
  <c r="C114" i="33"/>
  <c r="C118" i="33"/>
  <c r="C15" i="33"/>
  <c r="C25" i="33"/>
  <c r="C29" i="33"/>
  <c r="C36" i="33"/>
  <c r="C44" i="33"/>
  <c r="C48" i="33"/>
  <c r="C53" i="33"/>
  <c r="C132" i="33"/>
  <c r="C139" i="33"/>
  <c r="C143" i="33"/>
  <c r="C73" i="33"/>
  <c r="C81" i="33"/>
  <c r="C91" i="33"/>
  <c r="C95" i="33"/>
  <c r="C102" i="33"/>
  <c r="C109" i="33"/>
  <c r="C115" i="33"/>
  <c r="C11" i="33"/>
  <c r="C19" i="33"/>
  <c r="C26" i="33"/>
  <c r="C30" i="33"/>
  <c r="C37" i="33"/>
  <c r="C45" i="33"/>
  <c r="C50" i="33"/>
  <c r="C54" i="33"/>
  <c r="C134" i="33"/>
  <c r="C105" i="33"/>
  <c r="C88" i="33"/>
  <c r="C68" i="33"/>
  <c r="C40" i="33"/>
  <c r="C17" i="33"/>
  <c r="B26" i="26"/>
  <c r="B27" i="26"/>
  <c r="B28" i="26"/>
  <c r="B29" i="26"/>
  <c r="B30" i="26"/>
  <c r="B25" i="26"/>
  <c r="B14" i="26"/>
  <c r="B15" i="26"/>
  <c r="B12" i="26"/>
  <c r="B11" i="26"/>
  <c r="B20" i="26"/>
  <c r="B21" i="26"/>
  <c r="B19" i="26"/>
  <c r="J14" i="26"/>
  <c r="J15" i="26"/>
  <c r="J11" i="26"/>
  <c r="J12" i="26"/>
  <c r="F12" i="26"/>
  <c r="F11" i="26"/>
  <c r="F137" i="26"/>
  <c r="F138" i="26"/>
  <c r="F139" i="26"/>
  <c r="F140" i="26"/>
  <c r="F141" i="26"/>
  <c r="F142" i="26"/>
  <c r="F143" i="26"/>
  <c r="F144" i="26"/>
  <c r="F136" i="26"/>
  <c r="F132" i="26"/>
  <c r="F131" i="26"/>
  <c r="I129" i="26"/>
  <c r="H129" i="26"/>
  <c r="F127" i="26"/>
  <c r="F108" i="26"/>
  <c r="F109" i="26"/>
  <c r="F110" i="26"/>
  <c r="F111" i="26"/>
  <c r="F112" i="26"/>
  <c r="F113" i="26"/>
  <c r="F114" i="26"/>
  <c r="F115" i="26"/>
  <c r="F116" i="26"/>
  <c r="F117" i="26"/>
  <c r="F118" i="26"/>
  <c r="F107" i="26"/>
  <c r="F100" i="26"/>
  <c r="F101" i="26"/>
  <c r="F102" i="26"/>
  <c r="F103" i="26"/>
  <c r="F99" i="26"/>
  <c r="F91" i="26"/>
  <c r="F92" i="26"/>
  <c r="F93" i="26"/>
  <c r="F94" i="26"/>
  <c r="F95" i="26"/>
  <c r="F90" i="26"/>
  <c r="F81" i="26"/>
  <c r="F82" i="26"/>
  <c r="F83" i="26"/>
  <c r="F84" i="26"/>
  <c r="F85" i="26"/>
  <c r="F86" i="26"/>
  <c r="F80" i="26"/>
  <c r="F71" i="26"/>
  <c r="F72" i="26"/>
  <c r="F73" i="26"/>
  <c r="F74" i="26"/>
  <c r="F75" i="26"/>
  <c r="F76" i="26"/>
  <c r="F70" i="26"/>
  <c r="F59" i="26"/>
  <c r="F58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34" i="26"/>
  <c r="F35" i="26"/>
  <c r="F36" i="26"/>
  <c r="F37" i="26"/>
  <c r="F38" i="26"/>
  <c r="F26" i="26"/>
  <c r="F27" i="26"/>
  <c r="F28" i="26"/>
  <c r="F29" i="26"/>
  <c r="F30" i="26"/>
  <c r="F25" i="26"/>
  <c r="J25" i="26"/>
  <c r="J26" i="26"/>
  <c r="J27" i="26"/>
  <c r="J28" i="26"/>
  <c r="J29" i="26"/>
  <c r="J30" i="26"/>
  <c r="J19" i="26"/>
  <c r="J20" i="26"/>
  <c r="J21" i="26"/>
  <c r="G132" i="33" l="1"/>
  <c r="G131" i="33"/>
  <c r="G137" i="33"/>
  <c r="G139" i="33"/>
  <c r="G141" i="33"/>
  <c r="G143" i="33"/>
  <c r="G70" i="33"/>
  <c r="G72" i="33"/>
  <c r="G74" i="33"/>
  <c r="G76" i="33"/>
  <c r="G80" i="33"/>
  <c r="G82" i="33"/>
  <c r="G84" i="33"/>
  <c r="G86" i="33"/>
  <c r="G90" i="33"/>
  <c r="G92" i="33"/>
  <c r="G94" i="33"/>
  <c r="G100" i="33"/>
  <c r="G102" i="33"/>
  <c r="G108" i="33"/>
  <c r="G110" i="33"/>
  <c r="G112" i="33"/>
  <c r="G114" i="33"/>
  <c r="G116" i="33"/>
  <c r="G118" i="33"/>
  <c r="G127" i="33"/>
  <c r="G34" i="33"/>
  <c r="G36" i="33"/>
  <c r="G38" i="33"/>
  <c r="G42" i="33"/>
  <c r="G44" i="33"/>
  <c r="G46" i="33"/>
  <c r="G48" i="33"/>
  <c r="G136" i="33"/>
  <c r="G140" i="33"/>
  <c r="G144" i="33"/>
  <c r="G73" i="33"/>
  <c r="G83" i="33"/>
  <c r="G93" i="33"/>
  <c r="G99" i="33"/>
  <c r="G103" i="33"/>
  <c r="G109" i="33"/>
  <c r="G113" i="33"/>
  <c r="G117" i="33"/>
  <c r="G37" i="33"/>
  <c r="G43" i="33"/>
  <c r="G47" i="33"/>
  <c r="G50" i="33"/>
  <c r="G52" i="33"/>
  <c r="G54" i="33"/>
  <c r="G58" i="33"/>
  <c r="G20" i="33"/>
  <c r="G26" i="33"/>
  <c r="G28" i="33"/>
  <c r="G30" i="33"/>
  <c r="G14" i="33"/>
  <c r="G11" i="33"/>
  <c r="G138" i="33"/>
  <c r="G142" i="33"/>
  <c r="G71" i="33"/>
  <c r="G75" i="33"/>
  <c r="G81" i="33"/>
  <c r="G85" i="33"/>
  <c r="G91" i="33"/>
  <c r="G95" i="33"/>
  <c r="G101" i="33"/>
  <c r="G107" i="33"/>
  <c r="G111" i="33"/>
  <c r="G115" i="33"/>
  <c r="G35" i="33"/>
  <c r="G45" i="33"/>
  <c r="G49" i="33"/>
  <c r="G51" i="33"/>
  <c r="G53" i="33"/>
  <c r="G59" i="33"/>
  <c r="G19" i="33"/>
  <c r="G21" i="33"/>
  <c r="G25" i="33"/>
  <c r="G27" i="33"/>
  <c r="G29" i="33"/>
  <c r="G12" i="33"/>
  <c r="G15" i="33"/>
  <c r="G9" i="33"/>
  <c r="G88" i="33"/>
  <c r="G68" i="33"/>
  <c r="G40" i="33"/>
  <c r="G23" i="33"/>
  <c r="G134" i="33"/>
  <c r="G97" i="33"/>
  <c r="G78" i="33"/>
  <c r="G56" i="33"/>
  <c r="G32" i="33"/>
  <c r="G17" i="33"/>
  <c r="G105" i="33"/>
  <c r="G129" i="33"/>
  <c r="F129" i="26"/>
  <c r="J144" i="26" l="1"/>
  <c r="J143" i="26"/>
  <c r="J142" i="26"/>
  <c r="J141" i="26"/>
  <c r="J140" i="26"/>
  <c r="J139" i="26"/>
  <c r="J138" i="26"/>
  <c r="J137" i="26"/>
  <c r="J136" i="26"/>
  <c r="I134" i="26"/>
  <c r="H134" i="26"/>
  <c r="E134" i="26"/>
  <c r="D134" i="26"/>
  <c r="J132" i="26"/>
  <c r="J131" i="26"/>
  <c r="J129" i="26"/>
  <c r="E129" i="26"/>
  <c r="D129" i="26"/>
  <c r="B129" i="26" s="1"/>
  <c r="C129" i="26" s="1"/>
  <c r="J127" i="26"/>
  <c r="J118" i="26"/>
  <c r="J117" i="26"/>
  <c r="J116" i="26"/>
  <c r="J115" i="26"/>
  <c r="J114" i="26"/>
  <c r="J113" i="26"/>
  <c r="J112" i="26"/>
  <c r="J111" i="26"/>
  <c r="J110" i="26"/>
  <c r="J109" i="26"/>
  <c r="J108" i="26"/>
  <c r="J107" i="26"/>
  <c r="I105" i="26"/>
  <c r="J105" i="26" s="1"/>
  <c r="H105" i="26"/>
  <c r="E105" i="26"/>
  <c r="B105" i="26" s="1"/>
  <c r="C105" i="26" s="1"/>
  <c r="D105" i="26"/>
  <c r="J103" i="26"/>
  <c r="J102" i="26"/>
  <c r="J101" i="26"/>
  <c r="J100" i="26"/>
  <c r="J99" i="26"/>
  <c r="I97" i="26"/>
  <c r="H97" i="26"/>
  <c r="F97" i="26"/>
  <c r="E97" i="26"/>
  <c r="D97" i="26"/>
  <c r="J95" i="26"/>
  <c r="J94" i="26"/>
  <c r="J93" i="26"/>
  <c r="J92" i="26"/>
  <c r="J91" i="26"/>
  <c r="J90" i="26"/>
  <c r="I88" i="26"/>
  <c r="J88" i="26" s="1"/>
  <c r="H88" i="26"/>
  <c r="F88" i="26"/>
  <c r="G88" i="26" s="1"/>
  <c r="E88" i="26"/>
  <c r="D88" i="26"/>
  <c r="B88" i="26" s="1"/>
  <c r="C88" i="26" s="1"/>
  <c r="J86" i="26"/>
  <c r="J85" i="26"/>
  <c r="J84" i="26"/>
  <c r="J83" i="26"/>
  <c r="J82" i="26"/>
  <c r="J81" i="26"/>
  <c r="J80" i="26"/>
  <c r="I78" i="26"/>
  <c r="H78" i="26"/>
  <c r="F78" i="26"/>
  <c r="E78" i="26"/>
  <c r="D78" i="26"/>
  <c r="B78" i="26" s="1"/>
  <c r="K78" i="26" s="1"/>
  <c r="J76" i="26"/>
  <c r="J75" i="26"/>
  <c r="J74" i="26"/>
  <c r="J73" i="26"/>
  <c r="J72" i="26"/>
  <c r="J71" i="26"/>
  <c r="J70" i="26"/>
  <c r="I68" i="26"/>
  <c r="H68" i="26"/>
  <c r="F68" i="26"/>
  <c r="E68" i="26"/>
  <c r="D68" i="26"/>
  <c r="B68" i="26" s="1"/>
  <c r="K68" i="26" s="1"/>
  <c r="J59" i="26"/>
  <c r="J58" i="26"/>
  <c r="I56" i="26"/>
  <c r="H56" i="26"/>
  <c r="F56" i="26"/>
  <c r="E56" i="26"/>
  <c r="D56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I40" i="26"/>
  <c r="H40" i="26"/>
  <c r="F40" i="26" s="1"/>
  <c r="E40" i="26"/>
  <c r="D40" i="26"/>
  <c r="B40" i="26" s="1"/>
  <c r="J38" i="26"/>
  <c r="J37" i="26"/>
  <c r="J36" i="26"/>
  <c r="J35" i="26"/>
  <c r="J34" i="26"/>
  <c r="I32" i="26"/>
  <c r="H32" i="26"/>
  <c r="E32" i="26"/>
  <c r="D32" i="26"/>
  <c r="I23" i="26"/>
  <c r="H23" i="26"/>
  <c r="F23" i="26"/>
  <c r="E23" i="26"/>
  <c r="D23" i="26"/>
  <c r="B23" i="26"/>
  <c r="I17" i="26"/>
  <c r="H17" i="26"/>
  <c r="F17" i="26"/>
  <c r="E17" i="26"/>
  <c r="D17" i="26"/>
  <c r="B17" i="26"/>
  <c r="I9" i="26"/>
  <c r="H9" i="26"/>
  <c r="F9" i="26"/>
  <c r="G59" i="26" s="1"/>
  <c r="E9" i="26"/>
  <c r="D9" i="26"/>
  <c r="B9" i="26"/>
  <c r="J56" i="26"/>
  <c r="G111" i="26"/>
  <c r="G101" i="26"/>
  <c r="F105" i="26"/>
  <c r="G109" i="26"/>
  <c r="F134" i="26"/>
  <c r="C139" i="26"/>
  <c r="C143" i="26"/>
  <c r="G35" i="26"/>
  <c r="G132" i="26"/>
  <c r="C59" i="26"/>
  <c r="C81" i="26"/>
  <c r="G91" i="26"/>
  <c r="G58" i="26"/>
  <c r="G112" i="26"/>
  <c r="C141" i="26"/>
  <c r="C136" i="26"/>
  <c r="G68" i="26" l="1"/>
  <c r="G129" i="26"/>
  <c r="G110" i="26"/>
  <c r="G82" i="26"/>
  <c r="G74" i="26"/>
  <c r="G34" i="26"/>
  <c r="G99" i="26"/>
  <c r="G93" i="26"/>
  <c r="G15" i="26"/>
  <c r="G19" i="26"/>
  <c r="G21" i="26"/>
  <c r="G14" i="26"/>
  <c r="G26" i="26"/>
  <c r="G28" i="26"/>
  <c r="G30" i="26"/>
  <c r="G20" i="26"/>
  <c r="G11" i="26"/>
  <c r="G54" i="26"/>
  <c r="G50" i="26"/>
  <c r="G46" i="26"/>
  <c r="G42" i="26"/>
  <c r="G25" i="26"/>
  <c r="G27" i="26"/>
  <c r="G51" i="26"/>
  <c r="G47" i="26"/>
  <c r="G43" i="26"/>
  <c r="G52" i="26"/>
  <c r="G48" i="26"/>
  <c r="G44" i="26"/>
  <c r="G29" i="26"/>
  <c r="G53" i="26"/>
  <c r="G49" i="26"/>
  <c r="G45" i="26"/>
  <c r="G12" i="26"/>
  <c r="G36" i="26"/>
  <c r="G142" i="26"/>
  <c r="G115" i="26"/>
  <c r="G100" i="26"/>
  <c r="C78" i="26"/>
  <c r="G127" i="26"/>
  <c r="G102" i="26"/>
  <c r="G84" i="26"/>
  <c r="G71" i="26"/>
  <c r="G38" i="26"/>
  <c r="G9" i="26"/>
  <c r="G107" i="26"/>
  <c r="G92" i="26"/>
  <c r="G134" i="26"/>
  <c r="G105" i="26"/>
  <c r="G86" i="26"/>
  <c r="G37" i="26"/>
  <c r="G118" i="26"/>
  <c r="C107" i="26"/>
  <c r="C109" i="26"/>
  <c r="C91" i="26"/>
  <c r="C93" i="26"/>
  <c r="C38" i="26"/>
  <c r="C36" i="26"/>
  <c r="C94" i="26"/>
  <c r="C103" i="26"/>
  <c r="C99" i="26"/>
  <c r="C115" i="26"/>
  <c r="C108" i="26"/>
  <c r="C132" i="26"/>
  <c r="C37" i="26"/>
  <c r="C100" i="26"/>
  <c r="C116" i="26"/>
  <c r="C127" i="26"/>
  <c r="K76" i="26"/>
  <c r="K75" i="26"/>
  <c r="K81" i="26"/>
  <c r="K74" i="26"/>
  <c r="K82" i="26"/>
  <c r="C34" i="26"/>
  <c r="C92" i="26"/>
  <c r="C101" i="26"/>
  <c r="C117" i="26"/>
  <c r="C111" i="26"/>
  <c r="C110" i="26"/>
  <c r="C35" i="26"/>
  <c r="C102" i="26"/>
  <c r="C118" i="26"/>
  <c r="C114" i="26"/>
  <c r="C131" i="26"/>
  <c r="K70" i="26"/>
  <c r="K83" i="26"/>
  <c r="K73" i="26"/>
  <c r="K86" i="26"/>
  <c r="C95" i="26"/>
  <c r="C19" i="26"/>
  <c r="C12" i="26"/>
  <c r="C14" i="26"/>
  <c r="C28" i="26"/>
  <c r="C21" i="26"/>
  <c r="C15" i="26"/>
  <c r="C29" i="26"/>
  <c r="C20" i="26"/>
  <c r="C30" i="26"/>
  <c r="C26" i="26"/>
  <c r="C11" i="26"/>
  <c r="C25" i="26"/>
  <c r="C27" i="26"/>
  <c r="C23" i="26"/>
  <c r="B32" i="26"/>
  <c r="C32" i="26" s="1"/>
  <c r="J32" i="26"/>
  <c r="F32" i="26"/>
  <c r="B56" i="26"/>
  <c r="C56" i="26" s="1"/>
  <c r="J78" i="26"/>
  <c r="B97" i="26"/>
  <c r="C97" i="26" s="1"/>
  <c r="B134" i="26"/>
  <c r="J134" i="26"/>
  <c r="C73" i="26"/>
  <c r="C58" i="26"/>
  <c r="C82" i="26"/>
  <c r="C140" i="26"/>
  <c r="C75" i="26"/>
  <c r="C137" i="26"/>
  <c r="C86" i="26"/>
  <c r="C70" i="26"/>
  <c r="C144" i="26"/>
  <c r="C142" i="26"/>
  <c r="C138" i="26"/>
  <c r="C76" i="26"/>
  <c r="C134" i="26"/>
  <c r="C17" i="26"/>
  <c r="C43" i="26"/>
  <c r="C45" i="26"/>
  <c r="C47" i="26"/>
  <c r="C50" i="26"/>
  <c r="C52" i="26"/>
  <c r="C54" i="26"/>
  <c r="C9" i="26"/>
  <c r="C44" i="26"/>
  <c r="C46" i="26"/>
  <c r="C48" i="26"/>
  <c r="C51" i="26"/>
  <c r="C53" i="26"/>
  <c r="G94" i="26"/>
  <c r="G90" i="26"/>
  <c r="G81" i="26"/>
  <c r="G70" i="26"/>
  <c r="G103" i="26"/>
  <c r="G75" i="26"/>
  <c r="G143" i="26"/>
  <c r="G136" i="26"/>
  <c r="G17" i="26"/>
  <c r="G56" i="26"/>
  <c r="G95" i="26"/>
  <c r="G72" i="26"/>
  <c r="G114" i="26"/>
  <c r="G85" i="26"/>
  <c r="G108" i="26"/>
  <c r="G80" i="26"/>
  <c r="G78" i="26"/>
  <c r="J97" i="26"/>
  <c r="J68" i="26"/>
  <c r="J40" i="26"/>
  <c r="J23" i="26"/>
  <c r="J17" i="26"/>
  <c r="G131" i="26"/>
  <c r="J9" i="26"/>
  <c r="G40" i="26"/>
  <c r="C68" i="26"/>
  <c r="G137" i="26"/>
  <c r="G139" i="26"/>
  <c r="G144" i="26"/>
  <c r="C40" i="26"/>
  <c r="G97" i="26"/>
  <c r="G113" i="26"/>
  <c r="G23" i="26"/>
  <c r="G117" i="26"/>
  <c r="G138" i="26"/>
  <c r="G140" i="26"/>
  <c r="G116" i="26"/>
  <c r="G73" i="26"/>
  <c r="G32" i="26"/>
  <c r="G141" i="26"/>
  <c r="G83" i="26"/>
  <c r="G76" i="26"/>
</calcChain>
</file>

<file path=xl/connections.xml><?xml version="1.0" encoding="utf-8"?>
<connections xmlns="http://schemas.openxmlformats.org/spreadsheetml/2006/main">
  <connection id="1" sourceFile="T:\Nacimientos_y_fetales\2016\Base de datos\Base de datos 2016 - BOLETIN.accdb" keepAlive="1" name="Base de datos 2016 - BOLETIN" type="5" refreshedVersion="4">
    <dbPr connection="Provider=Microsoft.ACE.OLEDB.12.0;User ID=Admin;Data Source=T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2" sourceFile="Y:\Nacimientos_y_fetales\2016\Base de datos\Base de datos 2016 - BOLETIN.accdb" keepAlive="1" name="Base de datos 2016 - BOLETIN1" type="5" refreshedVersion="4">
    <dbPr connection="Provider=Microsoft.ACE.OLEDB.12.0;User ID=Admin;Data Source=Y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3" sourceFile="X:\Nacimientos_y_fetales\2015\Base de datos\Base de datos de 2015 (boletín).accdb" keepAlive="1" name="Base de datos de 2015 (boletín)" type="5" refreshedVersion="4" saveData="1">
    <dbPr connection="Provider=Microsoft.ACE.OLEDB.12.0;User ID=Admin;Data Source=X:\Nacimientos_y_fetales\2015\Base de datos\Base de datos de 2015 (boletí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(boletín)" commandType="3"/>
  </connection>
  <connection id="4" sourceFile="X:\Nacimientos_y_fetales\2015\Base de datos\Base de datos de 2015 (boletín).accdb" keepAlive="1" name="Base de datos de 2015 (boletín)1" type="5" refreshedVersion="4" saveData="1">
    <dbPr connection="Provider=Microsoft.ACE.OLEDB.12.0;User ID=Admin;Data Source=X:\Nacimientos_y_fetales\2015\Base de datos\Base de datos de 2015 (boletí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(boletín)" commandType="3"/>
  </connection>
  <connection id="5" sourceFile="Z:\Nacimientos y fetales\2014\DBO_BASE DE DATOS DE NAC Y FET 2014.accdb" keepAlive="1" name="DBO_BASE DE DATOS DE NAC Y FET 2014" type="5" refreshedVersion="4">
    <dbPr connection="Provider=Microsoft.ACE.OLEDB.12.0;User ID=Admin;Data Source=Z:\Nacimientos y fetales\2014\DBO_BASE DE DATOS DE NAC Y FET 2014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bo_V_TR_NACIMIENTOS (Cuadros)" commandType="3"/>
  </connection>
</connections>
</file>

<file path=xl/sharedStrings.xml><?xml version="1.0" encoding="utf-8"?>
<sst xmlns="http://schemas.openxmlformats.org/spreadsheetml/2006/main" count="1000" uniqueCount="369">
  <si>
    <t xml:space="preserve">  Cuadro 221-03. NACIMIENTOS VIVOS EN LA REPÚBLICA, POR LUGAR DE OCURRENCIA, RESIDENCIA Y SEXO,</t>
  </si>
  <si>
    <t>Nacimientos vivos</t>
  </si>
  <si>
    <t>Ocurrencia</t>
  </si>
  <si>
    <t>Residencia</t>
  </si>
  <si>
    <t>Índice de masculinidad (por 100 mujeres)</t>
  </si>
  <si>
    <t>Total</t>
  </si>
  <si>
    <t>Hombres</t>
  </si>
  <si>
    <t>Mujeres</t>
  </si>
  <si>
    <t>Número</t>
  </si>
  <si>
    <t xml:space="preserve">Porcen-taje </t>
  </si>
  <si>
    <t xml:space="preserve">               TOTAL.....................................................................</t>
  </si>
  <si>
    <t xml:space="preserve">            Área urbana..................................................</t>
  </si>
  <si>
    <t xml:space="preserve">            Área rural........................................</t>
  </si>
  <si>
    <t xml:space="preserve">       Ciudad de Panamá........................………………………………………..</t>
  </si>
  <si>
    <t xml:space="preserve">       Ciudad de Colón..................................................………………………………………..</t>
  </si>
  <si>
    <t xml:space="preserve">    Bocas del Toro.....................................................………………………………………..</t>
  </si>
  <si>
    <t xml:space="preserve">    Changuinola...........................................................………………………………………...</t>
  </si>
  <si>
    <t xml:space="preserve">    Chiriquí Grande.......................................................………………………………………..</t>
  </si>
  <si>
    <t xml:space="preserve">    Aguadulce.............................................................………………………………………..</t>
  </si>
  <si>
    <t xml:space="preserve">    Antón......................................................................………………………………………..</t>
  </si>
  <si>
    <t xml:space="preserve">    La Pintada.................................................................………………………………………..</t>
  </si>
  <si>
    <t xml:space="preserve">    Natá...........................................................................………………………………………..</t>
  </si>
  <si>
    <t xml:space="preserve">    Olá........................................................................………………………………………..</t>
  </si>
  <si>
    <t xml:space="preserve">    Penonomé..............................................................………………………………………..</t>
  </si>
  <si>
    <t xml:space="preserve">    Colón......................................................................………………………………………..</t>
  </si>
  <si>
    <t xml:space="preserve">    Chagres..................................................................………………………………………..</t>
  </si>
  <si>
    <t xml:space="preserve">    Donoso....................................................................………………………………………..</t>
  </si>
  <si>
    <t xml:space="preserve">    Portobelo.....................................................................………………………………………..</t>
  </si>
  <si>
    <t xml:space="preserve">    Santa Isabel................................................................………………………………………..</t>
  </si>
  <si>
    <t xml:space="preserve">    Alanje.....................................................................………………………………………..</t>
  </si>
  <si>
    <t xml:space="preserve">    Barú..............................................................................………………………………………..</t>
  </si>
  <si>
    <t xml:space="preserve">    Boquerón..........................................................................………………………………………..</t>
  </si>
  <si>
    <t xml:space="preserve">    Boquete......................................................................………………………………………..</t>
  </si>
  <si>
    <t xml:space="preserve">    Bugaba.........................................................................………………………………………..</t>
  </si>
  <si>
    <t xml:space="preserve">    David........................................................................………………………………………..</t>
  </si>
  <si>
    <t xml:space="preserve">    Dolega....................................................................………………………………………..</t>
  </si>
  <si>
    <t xml:space="preserve">    Gualaca...................................................................………………………………………..</t>
  </si>
  <si>
    <t xml:space="preserve">    Remedios...................................................................………………………………………..</t>
  </si>
  <si>
    <t xml:space="preserve">    Renacimiento..................................................................………………………………………..</t>
  </si>
  <si>
    <t xml:space="preserve">    San Félix..................................................................………………………………………..</t>
  </si>
  <si>
    <t xml:space="preserve">    San Lorenzo..........................................................………………………………………..</t>
  </si>
  <si>
    <t xml:space="preserve">    Tolé..........................................................................………………………………………..</t>
  </si>
  <si>
    <t xml:space="preserve">    Chepigana..............................................................………………………………………..</t>
  </si>
  <si>
    <t xml:space="preserve">    Pinogana................................................................………………………………………..</t>
  </si>
  <si>
    <t xml:space="preserve">    Chitré............................................................................………………………………………..</t>
  </si>
  <si>
    <t xml:space="preserve">    Las Minas.............................................................………………………………………..</t>
  </si>
  <si>
    <t xml:space="preserve">    Los Pozos...............................................................………………………………………..</t>
  </si>
  <si>
    <t xml:space="preserve">    Ocú.........................................................................………………………………………..</t>
  </si>
  <si>
    <t xml:space="preserve">    Parita........................................................................………………………………………..</t>
  </si>
  <si>
    <t xml:space="preserve">    Pesé........................................................................………………………………………..</t>
  </si>
  <si>
    <t xml:space="preserve">    Santa María.................................................................………………………………………..</t>
  </si>
  <si>
    <t xml:space="preserve">    Guararé......................................................................………………………………………..</t>
  </si>
  <si>
    <t xml:space="preserve">    Las Tablas......................................................................………………………………………..</t>
  </si>
  <si>
    <t xml:space="preserve">    Los Santos.......................................................................………………………………………..</t>
  </si>
  <si>
    <t xml:space="preserve">    Macaracas................................................................………………………………………..</t>
  </si>
  <si>
    <t xml:space="preserve">    Pedasí......................................................................………………………………………..</t>
  </si>
  <si>
    <t xml:space="preserve">    Pocrí............................................................................………………………………………..</t>
  </si>
  <si>
    <t xml:space="preserve">    Tonosí.......................................................................………………………………………..</t>
  </si>
  <si>
    <t xml:space="preserve">    Arraiján.................................................................………………………………………..</t>
  </si>
  <si>
    <t xml:space="preserve">    Balboa.........................................................................………………………………………..</t>
  </si>
  <si>
    <t xml:space="preserve">    Capira.........................................................................………………………………………...</t>
  </si>
  <si>
    <t xml:space="preserve">    Chame...........................................................................………………………………………..</t>
  </si>
  <si>
    <t xml:space="preserve">    Chepo....................................................................………………………………………..</t>
  </si>
  <si>
    <t xml:space="preserve">    Chimán......................................................................………………………………………..</t>
  </si>
  <si>
    <t xml:space="preserve">    La Chorrera..................................................................………………………………………..</t>
  </si>
  <si>
    <t xml:space="preserve">    Panamá....................................................................………………………………………..</t>
  </si>
  <si>
    <t xml:space="preserve">    San Carlos.................................................................………………………………………..</t>
  </si>
  <si>
    <t xml:space="preserve">    San Miguelito............................................................………………………………………..</t>
  </si>
  <si>
    <t xml:space="preserve">    Taboga...................................................................………………………………………..</t>
  </si>
  <si>
    <t xml:space="preserve">    Atalaya.................................................................………………………………………..</t>
  </si>
  <si>
    <t xml:space="preserve">    Calobre..................................................................………………………………………..</t>
  </si>
  <si>
    <t xml:space="preserve">    Cañazas.................................................................………………………………………..</t>
  </si>
  <si>
    <t xml:space="preserve">    La Mesa..................................................................………………………………………..</t>
  </si>
  <si>
    <t xml:space="preserve">    Las Palmas..............................................................………………………………………..</t>
  </si>
  <si>
    <t xml:space="preserve">    Montijo...................................................................………………………………………...</t>
  </si>
  <si>
    <t xml:space="preserve">    Río de Jesús...............................................................………………………………………..</t>
  </si>
  <si>
    <t xml:space="preserve">    San Francisco.........................................................………………………………………..</t>
  </si>
  <si>
    <t xml:space="preserve">    Santa Fe..................................................................………………………………………..</t>
  </si>
  <si>
    <t xml:space="preserve">    Santiago....................................................................………………………………………..</t>
  </si>
  <si>
    <t xml:space="preserve">    Soná.......................................................................………………………………………..</t>
  </si>
  <si>
    <t xml:space="preserve">    Mariato ...................................................................………………………………………...</t>
  </si>
  <si>
    <t xml:space="preserve">    Cémaco...........................................................…........................………………………………………..</t>
  </si>
  <si>
    <t xml:space="preserve">    Sambú...........................................................…........................………………………………………..</t>
  </si>
  <si>
    <t xml:space="preserve">    Besiko...........................................................…........................………………………………………..</t>
  </si>
  <si>
    <t xml:space="preserve">    Mironó...........................................................…........................………………………………………..</t>
  </si>
  <si>
    <t xml:space="preserve">    Müna...........................................................…........................………………………………………..</t>
  </si>
  <si>
    <t xml:space="preserve">    Nole Duima...........................................................…........................………………………………………..</t>
  </si>
  <si>
    <t xml:space="preserve">    Ñürüm...........................................................…........................………………………………………..</t>
  </si>
  <si>
    <t xml:space="preserve">    Kankintú...........................................................…........................………………………………………..</t>
  </si>
  <si>
    <t xml:space="preserve">    Kusapín...........................................................…........................………………………………………..</t>
  </si>
  <si>
    <t xml:space="preserve"> </t>
  </si>
  <si>
    <t>Bocas del Toro.....................................................………………………………………..</t>
  </si>
  <si>
    <t>Coclé..........................................................................………………………………………..</t>
  </si>
  <si>
    <t>Colón......................................................................………………………………………..</t>
  </si>
  <si>
    <t>Chiriquí.....................................................................………………………………………..</t>
  </si>
  <si>
    <t>Darién...........................................................................………………………………………..</t>
  </si>
  <si>
    <t>Herrera......................................................................................………………………………………..</t>
  </si>
  <si>
    <t>Los Santos...........................................................………………………………………..</t>
  </si>
  <si>
    <t>Panamá......................................................................………………………………………..</t>
  </si>
  <si>
    <t>Veraguas...............................................................………………………………………..</t>
  </si>
  <si>
    <t>Comarca Kuna Yala..........................................................………………………………………..</t>
  </si>
  <si>
    <t>Comarca Emberá....................……………………………........................………………………………………..</t>
  </si>
  <si>
    <t>Comarca Ngäbe Buglé...........................................................…........................………………………………………..</t>
  </si>
  <si>
    <t xml:space="preserve">    Jirondai...........................................................…........................………………………………………..</t>
  </si>
  <si>
    <t xml:space="preserve">    Santa Catalina o Calovébora...........................................................…........................………………………………………..</t>
  </si>
  <si>
    <t xml:space="preserve">Área, ciudad, provincia,                                                  comarca indígena                              y distrito </t>
  </si>
  <si>
    <t>-</t>
  </si>
  <si>
    <t>Panamá Oeste (1)......................................................................………………………………………..</t>
  </si>
  <si>
    <t>Cuenta de DESC_EDAD_MADRE</t>
  </si>
  <si>
    <t>RES_PROV_DESC</t>
  </si>
  <si>
    <t>RES_DIST_DESC</t>
  </si>
  <si>
    <t>BOCAS DEL TORO</t>
  </si>
  <si>
    <t>CHANGUINOLA</t>
  </si>
  <si>
    <t>CHIRIQUI GRANDE</t>
  </si>
  <si>
    <t>Total BOCAS DEL TORO</t>
  </si>
  <si>
    <t>COCLE</t>
  </si>
  <si>
    <t>AGUADULCE</t>
  </si>
  <si>
    <t>ANTON</t>
  </si>
  <si>
    <t>LA PINTADA</t>
  </si>
  <si>
    <t>NATA</t>
  </si>
  <si>
    <t>OLA</t>
  </si>
  <si>
    <t>PENONOME</t>
  </si>
  <si>
    <t>Total COCLE</t>
  </si>
  <si>
    <t>COLON</t>
  </si>
  <si>
    <t>CHAGRES</t>
  </si>
  <si>
    <t>DONOSO</t>
  </si>
  <si>
    <t>PORTOBELO</t>
  </si>
  <si>
    <t>SANTA ISABEL</t>
  </si>
  <si>
    <t>Total COLON</t>
  </si>
  <si>
    <t>CHIRIQUI</t>
  </si>
  <si>
    <t>BARU</t>
  </si>
  <si>
    <t>BOQUERON</t>
  </si>
  <si>
    <t>BOQUETE</t>
  </si>
  <si>
    <t>BUGABA</t>
  </si>
  <si>
    <t>DAVID</t>
  </si>
  <si>
    <t>DOLEGA</t>
  </si>
  <si>
    <t>REMEDIOS</t>
  </si>
  <si>
    <t>RENACIMIENTO</t>
  </si>
  <si>
    <t>SAN FELIX</t>
  </si>
  <si>
    <t>SAN LORENZO</t>
  </si>
  <si>
    <t>TOLE</t>
  </si>
  <si>
    <t>Total CHIRIQUI</t>
  </si>
  <si>
    <t>DARIEN</t>
  </si>
  <si>
    <t>CHEPIGANA</t>
  </si>
  <si>
    <t>PINOGANA</t>
  </si>
  <si>
    <t>Total DARIEN</t>
  </si>
  <si>
    <t>HERRERA</t>
  </si>
  <si>
    <t>CHITRE</t>
  </si>
  <si>
    <t>OCU</t>
  </si>
  <si>
    <t>PARITA</t>
  </si>
  <si>
    <t>PESE</t>
  </si>
  <si>
    <t>SANTA MARIA</t>
  </si>
  <si>
    <t>Total HERRERA</t>
  </si>
  <si>
    <t>LOS SANTOS</t>
  </si>
  <si>
    <t>LAS TABLAS</t>
  </si>
  <si>
    <t>MACARACAS</t>
  </si>
  <si>
    <t>TONOSI</t>
  </si>
  <si>
    <t>Total LOS SANTOS</t>
  </si>
  <si>
    <t>PANAMA</t>
  </si>
  <si>
    <t>CHEPO</t>
  </si>
  <si>
    <t>CHIMAN</t>
  </si>
  <si>
    <t>SAN MIGUELITO</t>
  </si>
  <si>
    <t>TABOGA</t>
  </si>
  <si>
    <t>Total PANAMA</t>
  </si>
  <si>
    <t>PANAMÁ OESTE</t>
  </si>
  <si>
    <t>ARRAIJAN</t>
  </si>
  <si>
    <t>CAPIRA</t>
  </si>
  <si>
    <t>CHAME</t>
  </si>
  <si>
    <t>LA CHORRERA</t>
  </si>
  <si>
    <t>SAN CARLOS</t>
  </si>
  <si>
    <t>Total PANAMÁ OESTE</t>
  </si>
  <si>
    <t>VERAGUAS</t>
  </si>
  <si>
    <t>ATALAYA</t>
  </si>
  <si>
    <t>CALOBRE</t>
  </si>
  <si>
    <t>CAÑAZAS</t>
  </si>
  <si>
    <t>LA MESA</t>
  </si>
  <si>
    <t>LAS PALMAS</t>
  </si>
  <si>
    <t>SAN FRANCISCO</t>
  </si>
  <si>
    <t>SANTA FE</t>
  </si>
  <si>
    <t>SANTIAGO</t>
  </si>
  <si>
    <t>SONA</t>
  </si>
  <si>
    <t>MARIATO</t>
  </si>
  <si>
    <t>Total VERAGUAS</t>
  </si>
  <si>
    <t>COMARCA KUNA YALA</t>
  </si>
  <si>
    <t>Total COMARCA KUNA YALA</t>
  </si>
  <si>
    <t>COMARCA EMBERA</t>
  </si>
  <si>
    <t>CEMACO</t>
  </si>
  <si>
    <t>SAMBU</t>
  </si>
  <si>
    <t>Total COMARCA EMBERA</t>
  </si>
  <si>
    <t>COMARCA NGÄBE BUGLE</t>
  </si>
  <si>
    <t>BESIKO</t>
  </si>
  <si>
    <t>MIRONO</t>
  </si>
  <si>
    <t>MÜNA</t>
  </si>
  <si>
    <t>NOLE DUIMA</t>
  </si>
  <si>
    <t>ÑÜRÜM</t>
  </si>
  <si>
    <t>KANKINTU</t>
  </si>
  <si>
    <t>KUSAPIN</t>
  </si>
  <si>
    <t>JIRONDAI</t>
  </si>
  <si>
    <t>SANTA CATALINA O CALOVÉBORA (BLEDESHIA)</t>
  </si>
  <si>
    <t>Total COMARCA NGÄBE BUGLE</t>
  </si>
  <si>
    <t>Total general</t>
  </si>
  <si>
    <t xml:space="preserve"> SEGÚN ÁREA, CIUDAD, PROVINCIA, COMARCA INDÍGENA Y DISTRITO:  AÑO 2015</t>
  </si>
  <si>
    <t xml:space="preserve">   SEGÚN ÁREA, CIUDAD, PROVINCIA, COMARCA INDÍGENA Y DISTRITO:  AÑO 2015 </t>
  </si>
  <si>
    <t xml:space="preserve">(2)   Provincia creada mediante la Ley No. 119 de 30 de diciembre de 2013. </t>
  </si>
  <si>
    <t>NOTA:  El total de "Ocurrencia" incluye 17 nacimientos vivos de residentes en el extranjero.</t>
  </si>
  <si>
    <t xml:space="preserve">Elaborado por:  Esther M. Rodríguez Ibarra </t>
  </si>
  <si>
    <t>DESC_SEXO</t>
  </si>
  <si>
    <t>HOMBRE</t>
  </si>
  <si>
    <t>MUJER</t>
  </si>
  <si>
    <t>Cuenta de DESC_SEXO</t>
  </si>
  <si>
    <t>OCURR_PROV-DESC</t>
  </si>
  <si>
    <t>OCURR_DIST_DESC</t>
  </si>
  <si>
    <t>ALANJE</t>
  </si>
  <si>
    <t>GUALACA</t>
  </si>
  <si>
    <t>LAS MINAS</t>
  </si>
  <si>
    <t>LOS POZOS</t>
  </si>
  <si>
    <t>GUARARE</t>
  </si>
  <si>
    <t>PEDASI</t>
  </si>
  <si>
    <t>POCRI</t>
  </si>
  <si>
    <t>BALBOA</t>
  </si>
  <si>
    <t>MONTIJO</t>
  </si>
  <si>
    <t>RIO DE JESUS</t>
  </si>
  <si>
    <t>Fecha: 12 y 16 de agosto de 2016</t>
  </si>
  <si>
    <t xml:space="preserve"> - Cantidad nula o cero</t>
  </si>
  <si>
    <t>(1)  Provincia creada mediante la Ley No. 119 de 30 de diciembre de 2013. Hasta  el 2013, se incluyeron en la provincia de Panamá, los</t>
  </si>
  <si>
    <t xml:space="preserve">      datos de Panamá Oeste.</t>
  </si>
  <si>
    <t xml:space="preserve">  -   Cantidad nula o cero</t>
  </si>
  <si>
    <r>
      <rPr>
        <sz val="9"/>
        <rFont val="Arial"/>
        <family val="2"/>
      </rPr>
      <t xml:space="preserve">0.0 </t>
    </r>
    <r>
      <rPr>
        <sz val="10"/>
        <rFont val="Arial"/>
        <family val="2"/>
      </rPr>
      <t xml:space="preserve"> Cuando la cantidad es menor a la mitad de la unidad o fracción decimal adoptada para la expresión del dato.</t>
    </r>
  </si>
  <si>
    <t xml:space="preserve">            Área urbana</t>
  </si>
  <si>
    <t xml:space="preserve">            Área rural</t>
  </si>
  <si>
    <t xml:space="preserve">       Ciudad de Panamá</t>
  </si>
  <si>
    <t xml:space="preserve">       Ciudad de Colón</t>
  </si>
  <si>
    <t>Bocas del Toro</t>
  </si>
  <si>
    <t xml:space="preserve">    Bocas del Toro</t>
  </si>
  <si>
    <t xml:space="preserve">    Changuinola</t>
  </si>
  <si>
    <t xml:space="preserve">    Chiriquí Grande</t>
  </si>
  <si>
    <t>Coclé</t>
  </si>
  <si>
    <t xml:space="preserve">    Aguadulce</t>
  </si>
  <si>
    <t xml:space="preserve">    Antón</t>
  </si>
  <si>
    <t xml:space="preserve">    La Pintada</t>
  </si>
  <si>
    <t xml:space="preserve">    Natá</t>
  </si>
  <si>
    <t xml:space="preserve">    Olá</t>
  </si>
  <si>
    <t xml:space="preserve">    Penonomé</t>
  </si>
  <si>
    <t>Colón</t>
  </si>
  <si>
    <t xml:space="preserve">    Colón</t>
  </si>
  <si>
    <t xml:space="preserve">    Chagres</t>
  </si>
  <si>
    <t xml:space="preserve">    Donoso</t>
  </si>
  <si>
    <t xml:space="preserve">    Portobelo</t>
  </si>
  <si>
    <t xml:space="preserve">    Santa Isabel</t>
  </si>
  <si>
    <t>Chiriquí</t>
  </si>
  <si>
    <t xml:space="preserve">    Alanje</t>
  </si>
  <si>
    <t xml:space="preserve">    Barú</t>
  </si>
  <si>
    <t xml:space="preserve">    Boquerón</t>
  </si>
  <si>
    <t xml:space="preserve">    Boquete</t>
  </si>
  <si>
    <t xml:space="preserve">    Bugaba</t>
  </si>
  <si>
    <t xml:space="preserve">    David</t>
  </si>
  <si>
    <t xml:space="preserve">    Dolega</t>
  </si>
  <si>
    <t xml:space="preserve">    Gualaca</t>
  </si>
  <si>
    <t xml:space="preserve">    Remedios</t>
  </si>
  <si>
    <t xml:space="preserve">    Renacimiento</t>
  </si>
  <si>
    <t xml:space="preserve">    San Félix</t>
  </si>
  <si>
    <t xml:space="preserve">    San Lorenzo</t>
  </si>
  <si>
    <t xml:space="preserve">    Tolé</t>
  </si>
  <si>
    <t>Darién</t>
  </si>
  <si>
    <t xml:space="preserve">    Chepigana</t>
  </si>
  <si>
    <t xml:space="preserve">    Pinogana</t>
  </si>
  <si>
    <t xml:space="preserve">    Santa María..</t>
  </si>
  <si>
    <t xml:space="preserve">    Guararé..</t>
  </si>
  <si>
    <t xml:space="preserve">    Las Tablas..</t>
  </si>
  <si>
    <t xml:space="preserve">    Pedasí..</t>
  </si>
  <si>
    <t>Panamá..</t>
  </si>
  <si>
    <t xml:space="preserve">    Chimán..</t>
  </si>
  <si>
    <t xml:space="preserve">    San Miguelito..</t>
  </si>
  <si>
    <t>Panamá Oeste (1)..</t>
  </si>
  <si>
    <t xml:space="preserve">    Arraiján..</t>
  </si>
  <si>
    <t xml:space="preserve">    Chame..</t>
  </si>
  <si>
    <t xml:space="preserve">    San Carlos..</t>
  </si>
  <si>
    <t xml:space="preserve">    Atalaya..</t>
  </si>
  <si>
    <t xml:space="preserve">    Cañazas..</t>
  </si>
  <si>
    <t xml:space="preserve">               TOTAL</t>
  </si>
  <si>
    <t xml:space="preserve">    Los Pozos.</t>
  </si>
  <si>
    <t xml:space="preserve">    Ocú.</t>
  </si>
  <si>
    <t xml:space="preserve">    Parita</t>
  </si>
  <si>
    <t xml:space="preserve">    Pesé</t>
  </si>
  <si>
    <t>Los Santos..</t>
  </si>
  <si>
    <t xml:space="preserve">    Macaracas..</t>
  </si>
  <si>
    <t xml:space="preserve">    Balboa.</t>
  </si>
  <si>
    <t xml:space="preserve">    Chepo.</t>
  </si>
  <si>
    <t xml:space="preserve">    Panamá.</t>
  </si>
  <si>
    <t xml:space="preserve">    Taboga</t>
  </si>
  <si>
    <t xml:space="preserve">    Capira..</t>
  </si>
  <si>
    <t>Veraguas.</t>
  </si>
  <si>
    <t xml:space="preserve">    Las Palmas</t>
  </si>
  <si>
    <t xml:space="preserve">    Montijo.</t>
  </si>
  <si>
    <t xml:space="preserve">    Río de Jesús.</t>
  </si>
  <si>
    <t xml:space="preserve">    San Francisco</t>
  </si>
  <si>
    <t xml:space="preserve">    Santiago.</t>
  </si>
  <si>
    <t xml:space="preserve">    Mariato .</t>
  </si>
  <si>
    <t>Comarca Kuna Yala.</t>
  </si>
  <si>
    <t>Comarca Emberá..</t>
  </si>
  <si>
    <t xml:space="preserve">    Cémaco..</t>
  </si>
  <si>
    <t xml:space="preserve">    Sambú..</t>
  </si>
  <si>
    <t>Comarca Ngäbe Buglé..</t>
  </si>
  <si>
    <t xml:space="preserve">    Besiko..</t>
  </si>
  <si>
    <t xml:space="preserve">    Mironó..</t>
  </si>
  <si>
    <t xml:space="preserve">    Müna..</t>
  </si>
  <si>
    <t xml:space="preserve">    Nole Duima..</t>
  </si>
  <si>
    <t xml:space="preserve">    Ñürüm..</t>
  </si>
  <si>
    <t xml:space="preserve">    Kankintú..</t>
  </si>
  <si>
    <t xml:space="preserve">    Kusapín..</t>
  </si>
  <si>
    <t xml:space="preserve">    Jirondai..</t>
  </si>
  <si>
    <t xml:space="preserve">    Santa Catalina o Calovébora..</t>
  </si>
  <si>
    <t>Herrera</t>
  </si>
  <si>
    <t xml:space="preserve">    Chitré</t>
  </si>
  <si>
    <t xml:space="preserve">    Las Minas</t>
  </si>
  <si>
    <t xml:space="preserve">    Los Santos</t>
  </si>
  <si>
    <t xml:space="preserve">    Pocrí</t>
  </si>
  <si>
    <t xml:space="preserve">    Tonosí</t>
  </si>
  <si>
    <t xml:space="preserve">    La Chorrera</t>
  </si>
  <si>
    <t xml:space="preserve">    Calobre</t>
  </si>
  <si>
    <t xml:space="preserve">    La Mesa</t>
  </si>
  <si>
    <t xml:space="preserve">    Santa Fe</t>
  </si>
  <si>
    <t xml:space="preserve">    Soná</t>
  </si>
  <si>
    <t>Índice de masculi-nidad (por 100 mujeres)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</si>
  <si>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</si>
  <si>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</si>
  <si>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</si>
  <si>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</si>
  <si>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</si>
  <si>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</si>
  <si>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</si>
  <si>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    Los Pozos</t>
  </si>
  <si>
    <t xml:space="preserve">    Ocú</t>
  </si>
  <si>
    <t xml:space="preserve">    Santa María</t>
  </si>
  <si>
    <t xml:space="preserve">    Guararé</t>
  </si>
  <si>
    <t xml:space="preserve">    Las Tablas</t>
  </si>
  <si>
    <t xml:space="preserve">    Macaracas</t>
  </si>
  <si>
    <t xml:space="preserve">    Pedasí</t>
  </si>
  <si>
    <t xml:space="preserve">    Balboa</t>
  </si>
  <si>
    <t xml:space="preserve">    Chepo</t>
  </si>
  <si>
    <t xml:space="preserve">    Chimán</t>
  </si>
  <si>
    <t xml:space="preserve">    Panamá</t>
  </si>
  <si>
    <t xml:space="preserve">    San Miguelito</t>
  </si>
  <si>
    <t xml:space="preserve">    Arraiján</t>
  </si>
  <si>
    <t xml:space="preserve">    Capira</t>
  </si>
  <si>
    <t xml:space="preserve">    Chame</t>
  </si>
  <si>
    <t xml:space="preserve">    San Carlos</t>
  </si>
  <si>
    <t xml:space="preserve">    Atalaya</t>
  </si>
  <si>
    <t xml:space="preserve">    Cañazas</t>
  </si>
  <si>
    <t xml:space="preserve">    Montijo</t>
  </si>
  <si>
    <t xml:space="preserve">    Río de Jesús</t>
  </si>
  <si>
    <t xml:space="preserve">    Santiago</t>
  </si>
  <si>
    <t xml:space="preserve">    Mariato</t>
  </si>
  <si>
    <t xml:space="preserve">    Cémaco</t>
  </si>
  <si>
    <t xml:space="preserve">    Sambú</t>
  </si>
  <si>
    <t xml:space="preserve">    Besiko</t>
  </si>
  <si>
    <t xml:space="preserve">    Müna</t>
  </si>
  <si>
    <t xml:space="preserve">    Nole Duima</t>
  </si>
  <si>
    <t xml:space="preserve">    Mironó</t>
  </si>
  <si>
    <t xml:space="preserve">    Ñürüm</t>
  </si>
  <si>
    <t xml:space="preserve">    Kankintú</t>
  </si>
  <si>
    <t xml:space="preserve">    Kusapín</t>
  </si>
  <si>
    <t xml:space="preserve">    Jirondai</t>
  </si>
  <si>
    <t xml:space="preserve">    Santa Catalina o Calovébora</t>
  </si>
  <si>
    <t>COMARCA INDÍGENA Y DISTRITO:  AÑO 2016</t>
  </si>
  <si>
    <t xml:space="preserve">Cuadro 221-03. NACIMIENTOS VIVOS EN LA REPÚBLICA, POR LUGAR DE OCURRENCIA, </t>
  </si>
  <si>
    <t>RESIDENCIA Y SEXO, SEGÚN ÁREA, CIUDAD, PROVINCIA,</t>
  </si>
  <si>
    <t>NOTA:  El total de "Ocurrencia" incluye 22 nacimientos vivos de residentes en el extranjero.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</si>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</sst>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F3FF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auto="1"/>
      </left>
      <right/>
      <top/>
      <bottom/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3" fillId="0" borderId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34" applyFont="1" applyAlignment="1">
      <alignment horizontal="center"/>
    </xf>
    <xf numFmtId="0" fontId="4" fillId="0" borderId="0" xfId="34" applyFont="1" applyBorder="1"/>
    <xf numFmtId="0" fontId="4" fillId="0" borderId="0" xfId="34" applyFont="1" applyFill="1"/>
    <xf numFmtId="0" fontId="4" fillId="0" borderId="0" xfId="34" applyFont="1" applyFill="1" applyAlignment="1">
      <alignment horizontal="right"/>
    </xf>
    <xf numFmtId="3" fontId="4" fillId="0" borderId="0" xfId="34" applyNumberFormat="1" applyFont="1" applyFill="1"/>
    <xf numFmtId="1" fontId="4" fillId="0" borderId="0" xfId="34" applyNumberFormat="1" applyFont="1" applyFill="1"/>
    <xf numFmtId="0" fontId="4" fillId="0" borderId="10" xfId="34" applyFont="1" applyFill="1" applyBorder="1" applyAlignment="1">
      <alignment horizontal="center" vertical="center"/>
    </xf>
    <xf numFmtId="0" fontId="4" fillId="0" borderId="0" xfId="34" applyFont="1" applyFill="1" applyBorder="1" applyAlignment="1">
      <alignment horizontal="center" vertical="center"/>
    </xf>
    <xf numFmtId="0" fontId="4" fillId="0" borderId="10" xfId="34" applyFont="1" applyFill="1" applyBorder="1" applyAlignment="1">
      <alignment horizontal="center" vertical="center" wrapText="1"/>
    </xf>
    <xf numFmtId="3" fontId="4" fillId="0" borderId="10" xfId="34" applyNumberFormat="1" applyFont="1" applyFill="1" applyBorder="1" applyAlignment="1">
      <alignment horizontal="center" vertical="center"/>
    </xf>
    <xf numFmtId="0" fontId="4" fillId="0" borderId="11" xfId="34" applyFont="1" applyBorder="1" applyAlignment="1">
      <alignment horizontal="center"/>
    </xf>
    <xf numFmtId="0" fontId="4" fillId="0" borderId="12" xfId="34" applyFont="1" applyFill="1" applyBorder="1" applyAlignment="1">
      <alignment horizontal="center"/>
    </xf>
    <xf numFmtId="0" fontId="4" fillId="0" borderId="12" xfId="34" applyFont="1" applyFill="1" applyBorder="1" applyAlignment="1">
      <alignment horizontal="right"/>
    </xf>
    <xf numFmtId="0" fontId="4" fillId="0" borderId="12" xfId="34" applyFont="1" applyFill="1" applyBorder="1" applyAlignment="1">
      <alignment horizontal="center" vertical="center"/>
    </xf>
    <xf numFmtId="3" fontId="4" fillId="0" borderId="12" xfId="34" applyNumberFormat="1" applyFont="1" applyFill="1" applyBorder="1" applyAlignment="1">
      <alignment horizontal="center"/>
    </xf>
    <xf numFmtId="1" fontId="4" fillId="0" borderId="13" xfId="34" applyNumberFormat="1" applyFont="1" applyFill="1" applyBorder="1" applyAlignment="1">
      <alignment horizontal="center"/>
    </xf>
    <xf numFmtId="0" fontId="2" fillId="0" borderId="11" xfId="34" applyFont="1" applyBorder="1"/>
    <xf numFmtId="3" fontId="2" fillId="0" borderId="12" xfId="36" applyNumberFormat="1" applyFont="1" applyFill="1" applyBorder="1" applyAlignment="1">
      <alignment horizontal="right"/>
    </xf>
    <xf numFmtId="165" fontId="2" fillId="0" borderId="12" xfId="36" applyNumberFormat="1" applyFont="1" applyFill="1" applyBorder="1" applyAlignment="1">
      <alignment horizontal="right"/>
    </xf>
    <xf numFmtId="1" fontId="2" fillId="0" borderId="13" xfId="34" applyNumberFormat="1" applyFont="1" applyFill="1" applyBorder="1" applyAlignment="1">
      <alignment horizontal="right"/>
    </xf>
    <xf numFmtId="3" fontId="0" fillId="0" borderId="0" xfId="0" applyNumberFormat="1"/>
    <xf numFmtId="3" fontId="4" fillId="0" borderId="12" xfId="36" applyNumberFormat="1" applyFont="1" applyFill="1" applyBorder="1" applyAlignment="1">
      <alignment horizontal="right"/>
    </xf>
    <xf numFmtId="1" fontId="4" fillId="0" borderId="13" xfId="34" applyNumberFormat="1" applyFont="1" applyFill="1" applyBorder="1" applyAlignment="1">
      <alignment horizontal="right"/>
    </xf>
    <xf numFmtId="165" fontId="4" fillId="0" borderId="12" xfId="36" applyNumberFormat="1" applyFont="1" applyFill="1" applyBorder="1" applyAlignment="1">
      <alignment horizontal="right"/>
    </xf>
    <xf numFmtId="3" fontId="0" fillId="0" borderId="12" xfId="0" applyNumberFormat="1" applyBorder="1"/>
    <xf numFmtId="0" fontId="4" fillId="0" borderId="11" xfId="34" applyFont="1" applyBorder="1"/>
    <xf numFmtId="3" fontId="4" fillId="0" borderId="12" xfId="34" applyNumberFormat="1" applyFont="1" applyFill="1" applyBorder="1" applyAlignment="1">
      <alignment horizontal="right"/>
    </xf>
    <xf numFmtId="3" fontId="4" fillId="0" borderId="12" xfId="36" applyNumberFormat="1" applyFont="1" applyBorder="1" applyAlignment="1">
      <alignment horizontal="right"/>
    </xf>
    <xf numFmtId="3" fontId="2" fillId="0" borderId="12" xfId="34" applyNumberFormat="1" applyFont="1" applyFill="1" applyBorder="1" applyAlignment="1">
      <alignment horizontal="right"/>
    </xf>
    <xf numFmtId="3" fontId="2" fillId="0" borderId="12" xfId="34" applyNumberFormat="1" applyFont="1" applyBorder="1" applyAlignment="1">
      <alignment horizontal="right"/>
    </xf>
    <xf numFmtId="0" fontId="4" fillId="0" borderId="14" xfId="34" applyFont="1" applyBorder="1" applyAlignment="1">
      <alignment horizontal="center"/>
    </xf>
    <xf numFmtId="0" fontId="4" fillId="0" borderId="15" xfId="34" applyFont="1" applyFill="1" applyBorder="1" applyAlignment="1">
      <alignment horizontal="right"/>
    </xf>
    <xf numFmtId="0" fontId="4" fillId="0" borderId="15" xfId="34" applyFont="1" applyBorder="1" applyAlignment="1">
      <alignment horizontal="center" vertical="center"/>
    </xf>
    <xf numFmtId="3" fontId="4" fillId="0" borderId="15" xfId="34" applyNumberFormat="1" applyFont="1" applyBorder="1" applyAlignment="1">
      <alignment horizontal="center"/>
    </xf>
    <xf numFmtId="0" fontId="4" fillId="0" borderId="15" xfId="34" applyFont="1" applyFill="1" applyBorder="1" applyAlignment="1">
      <alignment horizontal="center"/>
    </xf>
    <xf numFmtId="0" fontId="4" fillId="0" borderId="16" xfId="34" applyFont="1" applyBorder="1" applyAlignment="1">
      <alignment horizontal="center" vertical="center"/>
    </xf>
    <xf numFmtId="1" fontId="4" fillId="0" borderId="16" xfId="34" applyNumberFormat="1" applyFont="1" applyFill="1" applyBorder="1" applyAlignment="1">
      <alignment horizontal="center"/>
    </xf>
    <xf numFmtId="0" fontId="2" fillId="0" borderId="0" xfId="34" applyFont="1" applyBorder="1"/>
    <xf numFmtId="0" fontId="4" fillId="0" borderId="12" xfId="36" applyFont="1" applyBorder="1"/>
    <xf numFmtId="0" fontId="4" fillId="0" borderId="12" xfId="36" applyFont="1" applyBorder="1" applyAlignment="1">
      <alignment horizontal="right"/>
    </xf>
    <xf numFmtId="165" fontId="4" fillId="0" borderId="15" xfId="36" applyNumberFormat="1" applyFont="1" applyFill="1" applyBorder="1" applyAlignment="1">
      <alignment horizontal="right"/>
    </xf>
    <xf numFmtId="3" fontId="4" fillId="0" borderId="15" xfId="36" applyNumberFormat="1" applyFont="1" applyBorder="1"/>
    <xf numFmtId="165" fontId="4" fillId="0" borderId="15" xfId="36" applyNumberFormat="1" applyFont="1" applyFill="1" applyBorder="1"/>
    <xf numFmtId="1" fontId="4" fillId="0" borderId="16" xfId="34" applyNumberFormat="1" applyFont="1" applyFill="1" applyBorder="1"/>
    <xf numFmtId="0" fontId="4" fillId="0" borderId="0" xfId="35" applyFont="1"/>
    <xf numFmtId="3" fontId="4" fillId="0" borderId="0" xfId="36" applyNumberFormat="1" applyFont="1"/>
    <xf numFmtId="3" fontId="4" fillId="0" borderId="11" xfId="36" applyNumberFormat="1" applyFont="1" applyBorder="1"/>
    <xf numFmtId="3" fontId="4" fillId="0" borderId="11" xfId="36" applyNumberFormat="1" applyFont="1" applyBorder="1" applyAlignment="1">
      <alignment horizontal="right"/>
    </xf>
    <xf numFmtId="0" fontId="4" fillId="0" borderId="17" xfId="35" applyFont="1" applyBorder="1"/>
    <xf numFmtId="3" fontId="4" fillId="0" borderId="18" xfId="34" applyNumberFormat="1" applyFont="1" applyFill="1" applyBorder="1" applyAlignment="1">
      <alignment horizontal="right"/>
    </xf>
    <xf numFmtId="164" fontId="4" fillId="0" borderId="18" xfId="34" applyNumberFormat="1" applyFont="1" applyFill="1" applyBorder="1" applyAlignment="1">
      <alignment horizontal="right"/>
    </xf>
    <xf numFmtId="1" fontId="4" fillId="0" borderId="19" xfId="34" applyNumberFormat="1" applyFont="1" applyFill="1" applyBorder="1" applyAlignment="1">
      <alignment horizontal="right"/>
    </xf>
    <xf numFmtId="0" fontId="4" fillId="0" borderId="0" xfId="34" applyFont="1"/>
    <xf numFmtId="164" fontId="4" fillId="0" borderId="0" xfId="34" applyNumberFormat="1" applyFont="1" applyFill="1" applyBorder="1" applyAlignment="1">
      <alignment horizontal="right"/>
    </xf>
    <xf numFmtId="3" fontId="4" fillId="0" borderId="0" xfId="34" applyNumberFormat="1" applyFont="1" applyBorder="1" applyAlignment="1">
      <alignment horizontal="right"/>
    </xf>
    <xf numFmtId="0" fontId="5" fillId="0" borderId="0" xfId="34" applyFont="1" applyFill="1"/>
    <xf numFmtId="0" fontId="5" fillId="0" borderId="0" xfId="34" applyFont="1" applyFill="1" applyAlignment="1">
      <alignment horizontal="right"/>
    </xf>
    <xf numFmtId="3" fontId="5" fillId="0" borderId="0" xfId="34" applyNumberFormat="1" applyFont="1" applyFill="1"/>
    <xf numFmtId="3" fontId="4" fillId="0" borderId="0" xfId="34" applyNumberFormat="1" applyFont="1"/>
    <xf numFmtId="3" fontId="4" fillId="0" borderId="11" xfId="34" applyNumberFormat="1" applyFont="1" applyFill="1" applyBorder="1" applyAlignment="1">
      <alignment horizontal="right"/>
    </xf>
    <xf numFmtId="3" fontId="2" fillId="0" borderId="11" xfId="36" applyNumberFormat="1" applyFont="1" applyFill="1" applyBorder="1" applyAlignment="1">
      <alignment horizontal="right"/>
    </xf>
    <xf numFmtId="0" fontId="4" fillId="0" borderId="0" xfId="34" applyFont="1" applyFill="1" applyAlignment="1">
      <alignment horizontal="center"/>
    </xf>
    <xf numFmtId="3" fontId="4" fillId="0" borderId="11" xfId="36" applyNumberFormat="1" applyFont="1" applyFill="1" applyBorder="1" applyAlignment="1">
      <alignment horizontal="right"/>
    </xf>
    <xf numFmtId="0" fontId="4" fillId="0" borderId="15" xfId="34" applyFont="1" applyFill="1" applyBorder="1" applyAlignment="1">
      <alignment horizontal="center" vertical="center"/>
    </xf>
    <xf numFmtId="3" fontId="4" fillId="0" borderId="15" xfId="36" applyNumberFormat="1" applyFont="1" applyFill="1" applyBorder="1" applyAlignment="1">
      <alignment horizontal="right"/>
    </xf>
    <xf numFmtId="3" fontId="4" fillId="0" borderId="20" xfId="36" applyNumberFormat="1" applyFont="1" applyFill="1" applyBorder="1" applyAlignment="1">
      <alignment horizontal="right"/>
    </xf>
    <xf numFmtId="3" fontId="4" fillId="0" borderId="13" xfId="36" applyNumberFormat="1" applyFont="1" applyFill="1" applyBorder="1" applyAlignment="1">
      <alignment horizontal="right"/>
    </xf>
    <xf numFmtId="3" fontId="2" fillId="0" borderId="13" xfId="36" applyNumberFormat="1" applyFont="1" applyFill="1" applyBorder="1" applyAlignment="1">
      <alignment horizontal="right"/>
    </xf>
    <xf numFmtId="0" fontId="4" fillId="0" borderId="0" xfId="33"/>
    <xf numFmtId="3" fontId="4" fillId="0" borderId="12" xfId="33" applyNumberFormat="1" applyFill="1" applyBorder="1"/>
    <xf numFmtId="3" fontId="4" fillId="24" borderId="12" xfId="33" applyNumberFormat="1" applyFill="1" applyBorder="1"/>
    <xf numFmtId="3" fontId="4" fillId="24" borderId="11" xfId="33" applyNumberFormat="1" applyFill="1" applyBorder="1"/>
    <xf numFmtId="3" fontId="4" fillId="0" borderId="12" xfId="33" applyNumberFormat="1" applyBorder="1"/>
    <xf numFmtId="3" fontId="4" fillId="24" borderId="12" xfId="36" applyNumberFormat="1" applyFont="1" applyFill="1" applyBorder="1" applyAlignment="1">
      <alignment horizontal="right"/>
    </xf>
    <xf numFmtId="3" fontId="4" fillId="0" borderId="11" xfId="33" applyNumberFormat="1" applyFill="1" applyBorder="1"/>
    <xf numFmtId="3" fontId="4" fillId="0" borderId="11" xfId="33" applyNumberFormat="1" applyBorder="1"/>
    <xf numFmtId="3" fontId="4" fillId="0" borderId="0" xfId="33" applyNumberFormat="1" applyFill="1"/>
    <xf numFmtId="3" fontId="4" fillId="0" borderId="13" xfId="33" applyNumberFormat="1" applyBorder="1"/>
    <xf numFmtId="0" fontId="4" fillId="0" borderId="12" xfId="33" applyNumberFormat="1" applyBorder="1"/>
    <xf numFmtId="0" fontId="4" fillId="0" borderId="0" xfId="33" applyFont="1"/>
    <xf numFmtId="3" fontId="4" fillId="0" borderId="13" xfId="0" applyNumberFormat="1" applyFont="1" applyBorder="1" applyAlignment="1">
      <alignment horizontal="right" vertical="center"/>
    </xf>
    <xf numFmtId="3" fontId="4" fillId="0" borderId="0" xfId="33" applyNumberFormat="1" applyFill="1" applyBorder="1"/>
    <xf numFmtId="3" fontId="4" fillId="0" borderId="0" xfId="33" applyNumberFormat="1"/>
    <xf numFmtId="0" fontId="4" fillId="24" borderId="0" xfId="34" applyFont="1" applyFill="1" applyBorder="1"/>
    <xf numFmtId="0" fontId="4" fillId="0" borderId="12" xfId="33" applyBorder="1"/>
    <xf numFmtId="3" fontId="2" fillId="0" borderId="12" xfId="33" applyNumberFormat="1" applyFont="1" applyBorder="1"/>
    <xf numFmtId="0" fontId="4" fillId="24" borderId="11" xfId="34" applyFont="1" applyFill="1" applyBorder="1"/>
    <xf numFmtId="0" fontId="4" fillId="0" borderId="12" xfId="33" applyFill="1" applyBorder="1"/>
    <xf numFmtId="0" fontId="4" fillId="0" borderId="18" xfId="33" applyFill="1" applyBorder="1"/>
    <xf numFmtId="0" fontId="4" fillId="0" borderId="22" xfId="33" applyFill="1" applyBorder="1"/>
    <xf numFmtId="0" fontId="4" fillId="0" borderId="18" xfId="33" applyBorder="1"/>
    <xf numFmtId="0" fontId="4" fillId="0" borderId="22" xfId="33" applyBorder="1"/>
    <xf numFmtId="0" fontId="4" fillId="0" borderId="0" xfId="33" applyFill="1"/>
    <xf numFmtId="0" fontId="4" fillId="0" borderId="0" xfId="33" applyFill="1" applyAlignment="1">
      <alignment horizontal="right"/>
    </xf>
    <xf numFmtId="165" fontId="4" fillId="24" borderId="12" xfId="36" applyNumberFormat="1" applyFont="1" applyFill="1" applyBorder="1" applyAlignment="1">
      <alignment horizontal="right"/>
    </xf>
    <xf numFmtId="3" fontId="4" fillId="24" borderId="13" xfId="0" applyNumberFormat="1" applyFont="1" applyFill="1" applyBorder="1" applyAlignment="1">
      <alignment horizontal="right" vertical="center"/>
    </xf>
    <xf numFmtId="164" fontId="4" fillId="0" borderId="0" xfId="33" applyNumberFormat="1"/>
    <xf numFmtId="165" fontId="2" fillId="24" borderId="12" xfId="36" applyNumberFormat="1" applyFont="1" applyFill="1" applyBorder="1" applyAlignment="1">
      <alignment horizontal="right"/>
    </xf>
    <xf numFmtId="164" fontId="4" fillId="24" borderId="18" xfId="34" applyNumberFormat="1" applyFont="1" applyFill="1" applyBorder="1" applyAlignment="1">
      <alignment horizontal="right"/>
    </xf>
    <xf numFmtId="165" fontId="2" fillId="0" borderId="13" xfId="36" applyNumberFormat="1" applyFont="1" applyFill="1" applyBorder="1" applyAlignment="1">
      <alignment horizontal="right"/>
    </xf>
    <xf numFmtId="0" fontId="1" fillId="0" borderId="0" xfId="34" applyFont="1" applyFill="1"/>
    <xf numFmtId="0" fontId="1" fillId="0" borderId="0" xfId="33" applyFont="1"/>
    <xf numFmtId="0" fontId="0" fillId="0" borderId="26" xfId="0" applyBorder="1"/>
    <xf numFmtId="0" fontId="0" fillId="0" borderId="27" xfId="0" applyBorder="1"/>
    <xf numFmtId="0" fontId="0" fillId="0" borderId="0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3" fontId="0" fillId="0" borderId="30" xfId="0" applyNumberFormat="1" applyBorder="1"/>
    <xf numFmtId="0" fontId="0" fillId="0" borderId="31" xfId="0" applyBorder="1"/>
    <xf numFmtId="0" fontId="0" fillId="0" borderId="21" xfId="0" applyBorder="1"/>
    <xf numFmtId="3" fontId="0" fillId="0" borderId="32" xfId="0" applyNumberFormat="1" applyBorder="1"/>
    <xf numFmtId="0" fontId="0" fillId="0" borderId="33" xfId="0" applyBorder="1"/>
    <xf numFmtId="3" fontId="0" fillId="0" borderId="34" xfId="0" applyNumberFormat="1" applyBorder="1"/>
    <xf numFmtId="3" fontId="1" fillId="0" borderId="0" xfId="47" applyNumberFormat="1" applyFont="1" applyFill="1" applyBorder="1" applyAlignment="1">
      <alignment horizontal="left"/>
    </xf>
    <xf numFmtId="0" fontId="1" fillId="0" borderId="0" xfId="47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0" fillId="0" borderId="28" xfId="0" pivotButton="1" applyBorder="1"/>
    <xf numFmtId="0" fontId="0" fillId="0" borderId="35" xfId="0" applyBorder="1"/>
    <xf numFmtId="3" fontId="0" fillId="0" borderId="28" xfId="0" applyNumberFormat="1" applyBorder="1"/>
    <xf numFmtId="0" fontId="0" fillId="0" borderId="36" xfId="0" applyBorder="1"/>
    <xf numFmtId="3" fontId="0" fillId="0" borderId="36" xfId="0" applyNumberFormat="1" applyBorder="1"/>
    <xf numFmtId="3" fontId="0" fillId="0" borderId="21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4" fillId="0" borderId="13" xfId="36" applyNumberFormat="1" applyFont="1" applyBorder="1" applyAlignment="1">
      <alignment horizontal="right"/>
    </xf>
    <xf numFmtId="3" fontId="0" fillId="0" borderId="13" xfId="0" applyNumberFormat="1" applyBorder="1"/>
    <xf numFmtId="0" fontId="4" fillId="0" borderId="13" xfId="36" applyFont="1" applyBorder="1" applyAlignment="1">
      <alignment horizontal="right"/>
    </xf>
    <xf numFmtId="0" fontId="4" fillId="0" borderId="13" xfId="33" applyBorder="1"/>
    <xf numFmtId="3" fontId="0" fillId="0" borderId="37" xfId="0" applyNumberFormat="1" applyBorder="1"/>
    <xf numFmtId="3" fontId="0" fillId="0" borderId="38" xfId="0" applyNumberFormat="1" applyBorder="1"/>
    <xf numFmtId="165" fontId="1" fillId="0" borderId="12" xfId="36" applyNumberFormat="1" applyFont="1" applyFill="1" applyBorder="1" applyAlignment="1">
      <alignment horizontal="right"/>
    </xf>
    <xf numFmtId="0" fontId="1" fillId="0" borderId="26" xfId="46" applyBorder="1"/>
    <xf numFmtId="0" fontId="1" fillId="0" borderId="27" xfId="46" applyBorder="1"/>
    <xf numFmtId="0" fontId="1" fillId="0" borderId="0" xfId="46" applyNumberFormat="1" applyBorder="1"/>
    <xf numFmtId="0" fontId="1" fillId="0" borderId="0" xfId="46"/>
    <xf numFmtId="3" fontId="1" fillId="0" borderId="21" xfId="46" applyNumberFormat="1" applyBorder="1"/>
    <xf numFmtId="3" fontId="1" fillId="0" borderId="13" xfId="46" applyNumberFormat="1" applyBorder="1"/>
    <xf numFmtId="3" fontId="4" fillId="0" borderId="39" xfId="36" applyNumberFormat="1" applyFont="1" applyFill="1" applyBorder="1" applyAlignment="1">
      <alignment horizontal="right"/>
    </xf>
    <xf numFmtId="3" fontId="2" fillId="0" borderId="0" xfId="33" applyNumberFormat="1" applyFont="1" applyFill="1"/>
    <xf numFmtId="3" fontId="4" fillId="0" borderId="12" xfId="0" applyNumberFormat="1" applyFont="1" applyBorder="1" applyAlignment="1">
      <alignment horizontal="right" vertical="center"/>
    </xf>
    <xf numFmtId="3" fontId="1" fillId="0" borderId="0" xfId="33" applyNumberFormat="1" applyFont="1" applyFill="1" applyAlignment="1">
      <alignment horizontal="right"/>
    </xf>
    <xf numFmtId="3" fontId="1" fillId="0" borderId="12" xfId="36" applyNumberFormat="1" applyFont="1" applyFill="1" applyBorder="1" applyAlignment="1">
      <alignment horizontal="right"/>
    </xf>
    <xf numFmtId="3" fontId="4" fillId="0" borderId="38" xfId="33" applyNumberFormat="1" applyFill="1" applyBorder="1"/>
    <xf numFmtId="3" fontId="4" fillId="0" borderId="37" xfId="33" applyNumberFormat="1" applyFill="1" applyBorder="1"/>
    <xf numFmtId="3" fontId="1" fillId="0" borderId="12" xfId="0" applyNumberFormat="1" applyFont="1" applyBorder="1" applyAlignment="1">
      <alignment horizontal="right"/>
    </xf>
    <xf numFmtId="165" fontId="1" fillId="0" borderId="13" xfId="36" applyNumberFormat="1" applyFont="1" applyFill="1" applyBorder="1" applyAlignment="1">
      <alignment horizontal="right"/>
    </xf>
    <xf numFmtId="165" fontId="1" fillId="24" borderId="12" xfId="36" applyNumberFormat="1" applyFont="1" applyFill="1" applyBorder="1" applyAlignment="1">
      <alignment horizontal="right"/>
    </xf>
    <xf numFmtId="0" fontId="4" fillId="0" borderId="0" xfId="34" applyFont="1" applyFill="1" applyAlignment="1">
      <alignment horizontal="center"/>
    </xf>
    <xf numFmtId="0" fontId="4" fillId="0" borderId="0" xfId="34" applyFont="1" applyAlignment="1">
      <alignment horizontal="center"/>
    </xf>
    <xf numFmtId="0" fontId="4" fillId="0" borderId="10" xfId="34" applyFont="1" applyFill="1" applyBorder="1" applyAlignment="1">
      <alignment horizontal="center" vertical="center"/>
    </xf>
    <xf numFmtId="0" fontId="4" fillId="0" borderId="10" xfId="34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3" fontId="1" fillId="24" borderId="13" xfId="0" applyNumberFormat="1" applyFont="1" applyFill="1" applyBorder="1" applyAlignment="1">
      <alignment horizontal="right" vertical="center"/>
    </xf>
    <xf numFmtId="3" fontId="1" fillId="25" borderId="12" xfId="36" applyNumberFormat="1" applyFont="1" applyFill="1" applyBorder="1" applyAlignment="1">
      <alignment horizontal="right"/>
    </xf>
    <xf numFmtId="3" fontId="4" fillId="25" borderId="13" xfId="0" applyNumberFormat="1" applyFont="1" applyFill="1" applyBorder="1" applyAlignment="1">
      <alignment horizontal="right" vertical="center"/>
    </xf>
    <xf numFmtId="165" fontId="1" fillId="25" borderId="12" xfId="36" applyNumberFormat="1" applyFont="1" applyFill="1" applyBorder="1" applyAlignment="1">
      <alignment horizontal="right"/>
    </xf>
    <xf numFmtId="3" fontId="0" fillId="25" borderId="12" xfId="0" applyNumberFormat="1" applyFill="1" applyBorder="1"/>
    <xf numFmtId="164" fontId="1" fillId="0" borderId="0" xfId="33" applyNumberFormat="1" applyFont="1" applyAlignment="1">
      <alignment horizontal="right"/>
    </xf>
    <xf numFmtId="164" fontId="4" fillId="0" borderId="0" xfId="33" applyNumberFormat="1" applyAlignment="1">
      <alignment horizontal="right"/>
    </xf>
    <xf numFmtId="165" fontId="1" fillId="25" borderId="13" xfId="36" applyNumberFormat="1" applyFont="1" applyFill="1" applyBorder="1" applyAlignment="1">
      <alignment horizontal="right"/>
    </xf>
    <xf numFmtId="3" fontId="4" fillId="25" borderId="12" xfId="36" applyNumberFormat="1" applyFont="1" applyFill="1" applyBorder="1" applyAlignment="1">
      <alignment horizontal="right"/>
    </xf>
    <xf numFmtId="3" fontId="1" fillId="25" borderId="0" xfId="47" applyNumberFormat="1" applyFont="1" applyFill="1" applyBorder="1" applyAlignment="1">
      <alignment horizontal="left"/>
    </xf>
    <xf numFmtId="0" fontId="1" fillId="25" borderId="0" xfId="47" applyFont="1" applyFill="1" applyBorder="1"/>
    <xf numFmtId="49" fontId="1" fillId="0" borderId="0" xfId="35" applyNumberFormat="1" applyFont="1"/>
    <xf numFmtId="49" fontId="1" fillId="0" borderId="0" xfId="35" applyNumberFormat="1" applyFont="1" applyFill="1"/>
    <xf numFmtId="0" fontId="4" fillId="0" borderId="0" xfId="34" applyFont="1" applyFill="1" applyAlignment="1">
      <alignment horizontal="center"/>
    </xf>
    <xf numFmtId="0" fontId="4" fillId="0" borderId="0" xfId="34" applyFont="1" applyAlignment="1">
      <alignment horizontal="center"/>
    </xf>
    <xf numFmtId="0" fontId="4" fillId="0" borderId="10" xfId="34" applyFont="1" applyFill="1" applyBorder="1" applyAlignment="1">
      <alignment horizontal="center" vertical="center"/>
    </xf>
    <xf numFmtId="0" fontId="4" fillId="0" borderId="10" xfId="34" applyFont="1" applyFill="1" applyBorder="1" applyAlignment="1">
      <alignment horizontal="center" vertical="center" wrapText="1"/>
    </xf>
    <xf numFmtId="0" fontId="1" fillId="0" borderId="11" xfId="34" applyFont="1" applyBorder="1"/>
    <xf numFmtId="0" fontId="1" fillId="0" borderId="0" xfId="34" applyFont="1" applyBorder="1"/>
    <xf numFmtId="3" fontId="27" fillId="26" borderId="10" xfId="34" applyNumberFormat="1" applyFont="1" applyFill="1" applyBorder="1" applyAlignment="1">
      <alignment horizontal="center" vertical="center"/>
    </xf>
    <xf numFmtId="0" fontId="27" fillId="0" borderId="11" xfId="34" applyFont="1" applyBorder="1"/>
    <xf numFmtId="3" fontId="27" fillId="0" borderId="12" xfId="36" applyNumberFormat="1" applyFont="1" applyFill="1" applyBorder="1" applyAlignment="1">
      <alignment horizontal="right"/>
    </xf>
    <xf numFmtId="3" fontId="27" fillId="0" borderId="12" xfId="34" applyNumberFormat="1" applyFont="1" applyFill="1" applyBorder="1" applyAlignment="1">
      <alignment horizontal="right"/>
    </xf>
    <xf numFmtId="0" fontId="27" fillId="0" borderId="0" xfId="34" applyFont="1" applyBorder="1"/>
    <xf numFmtId="3" fontId="27" fillId="0" borderId="13" xfId="36" applyNumberFormat="1" applyFont="1" applyFill="1" applyBorder="1" applyAlignment="1">
      <alignment horizontal="right"/>
    </xf>
    <xf numFmtId="0" fontId="27" fillId="0" borderId="0" xfId="35" applyFont="1"/>
    <xf numFmtId="3" fontId="27" fillId="0" borderId="11" xfId="36" applyNumberFormat="1" applyFont="1" applyBorder="1"/>
    <xf numFmtId="3" fontId="27" fillId="0" borderId="12" xfId="0" applyNumberFormat="1" applyFont="1" applyBorder="1"/>
    <xf numFmtId="3" fontId="27" fillId="0" borderId="12" xfId="33" applyNumberFormat="1" applyFont="1" applyBorder="1"/>
    <xf numFmtId="0" fontId="26" fillId="0" borderId="0" xfId="33" applyFont="1"/>
    <xf numFmtId="3" fontId="0" fillId="0" borderId="12" xfId="0" applyNumberFormat="1" applyBorder="1" applyAlignment="1">
      <alignment horizontal="right"/>
    </xf>
    <xf numFmtId="0" fontId="1" fillId="0" borderId="12" xfId="33" applyNumberFormat="1" applyFont="1" applyBorder="1" applyAlignment="1">
      <alignment horizontal="right"/>
    </xf>
    <xf numFmtId="3" fontId="0" fillId="0" borderId="37" xfId="0" applyNumberFormat="1" applyBorder="1" applyAlignment="1">
      <alignment horizontal="right"/>
    </xf>
    <xf numFmtId="3" fontId="0" fillId="0" borderId="32" xfId="0" applyNumberFormat="1" applyBorder="1" applyAlignment="1">
      <alignment horizontal="right"/>
    </xf>
    <xf numFmtId="1" fontId="1" fillId="0" borderId="13" xfId="34" applyNumberFormat="1" applyFont="1" applyFill="1" applyBorder="1" applyAlignment="1">
      <alignment horizontal="right"/>
    </xf>
    <xf numFmtId="0" fontId="27" fillId="0" borderId="0" xfId="33" applyFont="1"/>
    <xf numFmtId="3" fontId="25" fillId="0" borderId="12" xfId="36" applyNumberFormat="1" applyFont="1" applyFill="1" applyBorder="1" applyAlignment="1">
      <alignment horizontal="right"/>
    </xf>
    <xf numFmtId="165" fontId="25" fillId="0" borderId="12" xfId="36" applyNumberFormat="1" applyFont="1" applyFill="1" applyBorder="1" applyAlignment="1">
      <alignment horizontal="right"/>
    </xf>
    <xf numFmtId="3" fontId="1" fillId="0" borderId="37" xfId="0" applyNumberFormat="1" applyFont="1" applyBorder="1"/>
    <xf numFmtId="0" fontId="27" fillId="26" borderId="10" xfId="34" applyFont="1" applyFill="1" applyBorder="1" applyAlignment="1">
      <alignment horizontal="center" vertical="center"/>
    </xf>
    <xf numFmtId="0" fontId="27" fillId="26" borderId="10" xfId="34" applyFont="1" applyFill="1" applyBorder="1" applyAlignment="1">
      <alignment horizontal="center" vertical="center" wrapText="1"/>
    </xf>
    <xf numFmtId="3" fontId="0" fillId="0" borderId="37" xfId="0" applyNumberFormat="1" applyFill="1" applyBorder="1"/>
    <xf numFmtId="3" fontId="1" fillId="0" borderId="13" xfId="0" applyNumberFormat="1" applyFont="1" applyFill="1" applyBorder="1" applyAlignment="1">
      <alignment horizontal="right" vertical="center"/>
    </xf>
    <xf numFmtId="0" fontId="25" fillId="0" borderId="11" xfId="34" applyFont="1" applyBorder="1" applyAlignment="1">
      <alignment horizontal="center"/>
    </xf>
    <xf numFmtId="0" fontId="28" fillId="0" borderId="11" xfId="34" applyFont="1" applyBorder="1"/>
    <xf numFmtId="3" fontId="28" fillId="0" borderId="12" xfId="36" applyNumberFormat="1" applyFont="1" applyFill="1" applyBorder="1" applyAlignment="1">
      <alignment horizontal="right"/>
    </xf>
    <xf numFmtId="3" fontId="28" fillId="24" borderId="12" xfId="36" applyNumberFormat="1" applyFont="1" applyFill="1" applyBorder="1" applyAlignment="1">
      <alignment horizontal="right"/>
    </xf>
    <xf numFmtId="0" fontId="28" fillId="0" borderId="0" xfId="34" applyFont="1" applyBorder="1"/>
    <xf numFmtId="0" fontId="28" fillId="0" borderId="0" xfId="34" applyFont="1" applyFill="1" applyBorder="1"/>
    <xf numFmtId="0" fontId="28" fillId="0" borderId="11" xfId="34" applyFont="1" applyFill="1" applyBorder="1"/>
    <xf numFmtId="3" fontId="28" fillId="0" borderId="0" xfId="36" applyNumberFormat="1" applyFont="1"/>
    <xf numFmtId="0" fontId="4" fillId="0" borderId="10" xfId="34" applyFont="1" applyFill="1" applyBorder="1" applyAlignment="1">
      <alignment horizontal="center" vertical="center" wrapText="1"/>
    </xf>
    <xf numFmtId="0" fontId="4" fillId="0" borderId="10" xfId="33" applyBorder="1" applyAlignment="1">
      <alignment horizontal="center" vertical="center" wrapText="1"/>
    </xf>
    <xf numFmtId="0" fontId="4" fillId="0" borderId="0" xfId="34" applyFont="1" applyFill="1" applyAlignment="1">
      <alignment horizontal="center"/>
    </xf>
    <xf numFmtId="0" fontId="1" fillId="0" borderId="0" xfId="34" applyFont="1" applyAlignment="1">
      <alignment horizontal="center"/>
    </xf>
    <xf numFmtId="0" fontId="4" fillId="0" borderId="0" xfId="34" applyFont="1" applyAlignment="1">
      <alignment horizontal="center"/>
    </xf>
    <xf numFmtId="0" fontId="4" fillId="0" borderId="25" xfId="34" applyFont="1" applyBorder="1" applyAlignment="1">
      <alignment horizontal="center" vertical="center" wrapText="1"/>
    </xf>
    <xf numFmtId="0" fontId="4" fillId="0" borderId="23" xfId="34" applyFont="1" applyFill="1" applyBorder="1" applyAlignment="1">
      <alignment horizontal="center" vertical="center"/>
    </xf>
    <xf numFmtId="0" fontId="4" fillId="0" borderId="24" xfId="34" applyFont="1" applyFill="1" applyBorder="1" applyAlignment="1">
      <alignment horizontal="center" vertical="center"/>
    </xf>
    <xf numFmtId="0" fontId="4" fillId="0" borderId="25" xfId="34" applyFont="1" applyFill="1" applyBorder="1" applyAlignment="1">
      <alignment horizontal="center" vertical="center"/>
    </xf>
    <xf numFmtId="0" fontId="4" fillId="0" borderId="10" xfId="34" applyFont="1" applyFill="1" applyBorder="1" applyAlignment="1">
      <alignment horizontal="center" vertical="center"/>
    </xf>
    <xf numFmtId="0" fontId="4" fillId="0" borderId="10" xfId="34" applyFont="1" applyFill="1" applyBorder="1" applyAlignment="1">
      <alignment vertical="center"/>
    </xf>
    <xf numFmtId="1" fontId="4" fillId="0" borderId="23" xfId="34" applyNumberFormat="1" applyFont="1" applyFill="1" applyBorder="1" applyAlignment="1">
      <alignment horizontal="center" vertical="center" wrapText="1"/>
    </xf>
    <xf numFmtId="0" fontId="4" fillId="0" borderId="23" xfId="33" applyBorder="1" applyAlignment="1">
      <alignment horizontal="center" vertical="center" wrapText="1"/>
    </xf>
    <xf numFmtId="0" fontId="4" fillId="0" borderId="10" xfId="33" applyFill="1" applyBorder="1" applyAlignment="1">
      <alignment horizontal="center" vertical="center" wrapText="1"/>
    </xf>
    <xf numFmtId="0" fontId="25" fillId="0" borderId="0" xfId="34" applyFont="1" applyAlignment="1">
      <alignment horizontal="center"/>
    </xf>
    <xf numFmtId="0" fontId="27" fillId="26" borderId="25" xfId="34" applyFont="1" applyFill="1" applyBorder="1" applyAlignment="1">
      <alignment horizontal="center" vertical="center" wrapText="1"/>
    </xf>
    <xf numFmtId="0" fontId="27" fillId="26" borderId="10" xfId="34" applyFont="1" applyFill="1" applyBorder="1" applyAlignment="1">
      <alignment horizontal="center" vertical="center"/>
    </xf>
    <xf numFmtId="0" fontId="27" fillId="26" borderId="23" xfId="34" applyFont="1" applyFill="1" applyBorder="1" applyAlignment="1">
      <alignment horizontal="center" vertical="center"/>
    </xf>
    <xf numFmtId="0" fontId="27" fillId="26" borderId="10" xfId="34" applyFont="1" applyFill="1" applyBorder="1" applyAlignment="1">
      <alignment vertical="center"/>
    </xf>
    <xf numFmtId="1" fontId="27" fillId="26" borderId="23" xfId="34" applyNumberFormat="1" applyFont="1" applyFill="1" applyBorder="1" applyAlignment="1">
      <alignment horizontal="center" vertical="center" wrapText="1"/>
    </xf>
    <xf numFmtId="0" fontId="27" fillId="26" borderId="23" xfId="33" applyFont="1" applyFill="1" applyBorder="1" applyAlignment="1">
      <alignment horizontal="center" vertical="center" wrapText="1"/>
    </xf>
    <xf numFmtId="0" fontId="27" fillId="26" borderId="10" xfId="34" applyFont="1" applyFill="1" applyBorder="1" applyAlignment="1">
      <alignment horizontal="center" vertical="center" wrapText="1"/>
    </xf>
    <xf numFmtId="0" fontId="27" fillId="26" borderId="10" xfId="33" applyFont="1" applyFill="1" applyBorder="1" applyAlignment="1">
      <alignment horizontal="center" vertical="center" wrapText="1"/>
    </xf>
    <xf numFmtId="0" fontId="25" fillId="0" borderId="0" xfId="34" applyFont="1" applyFill="1" applyAlignment="1">
      <alignment horizontal="center"/>
    </xf>
    <xf numFmtId="0" fontId="1" fillId="0" borderId="0" xfId="33" applyFont="1" applyAlignment="1">
      <alignment horizontal="center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2 2" xfId="46"/>
    <cellStyle name="Normal_221-02 2" xfId="47"/>
    <cellStyle name="Normal_221-03" xfId="34"/>
    <cellStyle name="Normal_221-05" xfId="35"/>
    <cellStyle name="Normal_BoletinCuadros1a11" xfId="36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1" xfId="42" builtinId="16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4"/>
  <sheetViews>
    <sheetView topLeftCell="A70" zoomScaleNormal="100" workbookViewId="0">
      <selection activeCell="A73" sqref="A73"/>
    </sheetView>
  </sheetViews>
  <sheetFormatPr baseColWidth="10" defaultColWidth="11.42578125" defaultRowHeight="12.75" x14ac:dyDescent="0.2"/>
  <cols>
    <col min="1" max="1" width="30.7109375" style="69" customWidth="1"/>
    <col min="2" max="2" width="8.7109375" style="93" customWidth="1"/>
    <col min="3" max="3" width="8.7109375" style="94" customWidth="1"/>
    <col min="4" max="5" width="8.7109375" style="93" customWidth="1"/>
    <col min="6" max="6" width="8.7109375" style="83" customWidth="1"/>
    <col min="7" max="7" width="8.7109375" style="93" customWidth="1"/>
    <col min="8" max="9" width="8.7109375" style="69" customWidth="1"/>
    <col min="10" max="10" width="11.7109375" style="93" customWidth="1"/>
    <col min="11" max="16384" width="11.42578125" style="69"/>
  </cols>
  <sheetData>
    <row r="1" spans="1:11" x14ac:dyDescent="0.2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1" x14ac:dyDescent="0.2">
      <c r="A2" s="211" t="s">
        <v>201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11" x14ac:dyDescent="0.2">
      <c r="A3" s="2"/>
      <c r="B3" s="3"/>
      <c r="C3" s="4"/>
      <c r="D3" s="3"/>
      <c r="E3" s="3"/>
      <c r="F3" s="5"/>
      <c r="G3" s="3"/>
      <c r="H3" s="3"/>
      <c r="I3" s="3"/>
      <c r="J3" s="6"/>
    </row>
    <row r="4" spans="1:11" ht="20.100000000000001" customHeight="1" x14ac:dyDescent="0.2">
      <c r="A4" s="213" t="s">
        <v>105</v>
      </c>
      <c r="B4" s="217" t="s">
        <v>1</v>
      </c>
      <c r="C4" s="217"/>
      <c r="D4" s="217"/>
      <c r="E4" s="217"/>
      <c r="F4" s="217"/>
      <c r="G4" s="217"/>
      <c r="H4" s="217"/>
      <c r="I4" s="217"/>
      <c r="J4" s="214"/>
    </row>
    <row r="5" spans="1:11" ht="20.100000000000001" customHeight="1" x14ac:dyDescent="0.2">
      <c r="A5" s="213"/>
      <c r="B5" s="217" t="s">
        <v>2</v>
      </c>
      <c r="C5" s="218"/>
      <c r="D5" s="218"/>
      <c r="E5" s="218"/>
      <c r="F5" s="217" t="s">
        <v>3</v>
      </c>
      <c r="G5" s="218"/>
      <c r="H5" s="218"/>
      <c r="I5" s="218"/>
      <c r="J5" s="219" t="s">
        <v>4</v>
      </c>
    </row>
    <row r="6" spans="1:11" ht="20.100000000000001" customHeight="1" x14ac:dyDescent="0.2">
      <c r="A6" s="213"/>
      <c r="B6" s="208" t="s">
        <v>5</v>
      </c>
      <c r="C6" s="208"/>
      <c r="D6" s="208" t="s">
        <v>6</v>
      </c>
      <c r="E6" s="208" t="s">
        <v>7</v>
      </c>
      <c r="F6" s="208" t="s">
        <v>5</v>
      </c>
      <c r="G6" s="208"/>
      <c r="H6" s="208" t="s">
        <v>6</v>
      </c>
      <c r="I6" s="208" t="s">
        <v>7</v>
      </c>
      <c r="J6" s="220"/>
    </row>
    <row r="7" spans="1:11" ht="27.95" customHeight="1" x14ac:dyDescent="0.2">
      <c r="A7" s="213"/>
      <c r="B7" s="172" t="s">
        <v>8</v>
      </c>
      <c r="C7" s="173" t="s">
        <v>9</v>
      </c>
      <c r="D7" s="221"/>
      <c r="E7" s="221"/>
      <c r="F7" s="10" t="s">
        <v>8</v>
      </c>
      <c r="G7" s="173" t="s">
        <v>9</v>
      </c>
      <c r="H7" s="209"/>
      <c r="I7" s="209"/>
      <c r="J7" s="220"/>
    </row>
    <row r="8" spans="1:11" ht="13.5" customHeight="1" x14ac:dyDescent="0.2">
      <c r="A8" s="11"/>
      <c r="B8" s="12"/>
      <c r="C8" s="13"/>
      <c r="D8" s="14"/>
      <c r="E8" s="14"/>
      <c r="F8" s="15"/>
      <c r="G8" s="12"/>
      <c r="H8" s="14"/>
      <c r="I8" s="8"/>
      <c r="J8" s="16"/>
    </row>
    <row r="9" spans="1:11" ht="13.5" customHeight="1" x14ac:dyDescent="0.2">
      <c r="A9" s="17" t="s">
        <v>279</v>
      </c>
      <c r="B9" s="18">
        <v>75918</v>
      </c>
      <c r="C9" s="19">
        <v>100</v>
      </c>
      <c r="D9" s="18">
        <v>38969</v>
      </c>
      <c r="E9" s="18">
        <v>36949</v>
      </c>
      <c r="F9" s="18">
        <v>75901</v>
      </c>
      <c r="G9" s="19">
        <v>100</v>
      </c>
      <c r="H9" s="18">
        <v>38960</v>
      </c>
      <c r="I9" s="18">
        <v>36941</v>
      </c>
      <c r="J9" s="23">
        <v>105.46547196881512</v>
      </c>
    </row>
    <row r="10" spans="1:11" ht="13.5" customHeight="1" x14ac:dyDescent="0.2">
      <c r="A10" s="17"/>
      <c r="B10" s="145"/>
      <c r="C10" s="134"/>
      <c r="D10" s="18"/>
      <c r="E10" s="18"/>
      <c r="F10" s="18"/>
      <c r="G10" s="134"/>
      <c r="H10" s="18"/>
      <c r="I10" s="18"/>
      <c r="J10" s="23"/>
      <c r="K10"/>
    </row>
    <row r="11" spans="1:11" ht="13.5" customHeight="1" x14ac:dyDescent="0.2">
      <c r="A11" s="26" t="s">
        <v>228</v>
      </c>
      <c r="B11" s="145">
        <v>68795</v>
      </c>
      <c r="C11" s="134">
        <v>90.617508364287787</v>
      </c>
      <c r="D11" s="25">
        <v>35306</v>
      </c>
      <c r="E11" s="25">
        <v>33489</v>
      </c>
      <c r="F11" s="145">
        <v>48960</v>
      </c>
      <c r="G11" s="134">
        <v>64.505078984466607</v>
      </c>
      <c r="H11" s="125">
        <v>25116</v>
      </c>
      <c r="I11" s="25">
        <v>23844</v>
      </c>
      <c r="J11" s="23">
        <v>105.33467539003523</v>
      </c>
      <c r="K11"/>
    </row>
    <row r="12" spans="1:11" ht="13.5" customHeight="1" x14ac:dyDescent="0.2">
      <c r="A12" s="26" t="s">
        <v>229</v>
      </c>
      <c r="B12" s="145">
        <v>7123</v>
      </c>
      <c r="C12" s="134">
        <v>9.3824916357122152</v>
      </c>
      <c r="D12" s="25">
        <v>3663</v>
      </c>
      <c r="E12" s="25">
        <v>3460</v>
      </c>
      <c r="F12" s="145">
        <v>26941</v>
      </c>
      <c r="G12" s="134">
        <v>35.494921015533393</v>
      </c>
      <c r="H12" s="125">
        <v>13844</v>
      </c>
      <c r="I12" s="25">
        <v>13097</v>
      </c>
      <c r="J12" s="23">
        <v>105.70359624341452</v>
      </c>
      <c r="K12"/>
    </row>
    <row r="13" spans="1:11" ht="13.5" customHeight="1" x14ac:dyDescent="0.2">
      <c r="A13" s="26"/>
      <c r="B13" s="145"/>
      <c r="C13" s="134"/>
      <c r="D13" s="71"/>
      <c r="E13" s="72"/>
      <c r="F13" s="18"/>
      <c r="G13" s="134"/>
      <c r="H13" s="73"/>
      <c r="I13" s="76"/>
      <c r="J13" s="23"/>
      <c r="K13"/>
    </row>
    <row r="14" spans="1:11" ht="13.5" customHeight="1" x14ac:dyDescent="0.2">
      <c r="A14" s="174" t="s">
        <v>230</v>
      </c>
      <c r="B14" s="145">
        <v>24947</v>
      </c>
      <c r="C14" s="134">
        <v>32.860454701124894</v>
      </c>
      <c r="D14" s="25">
        <v>12867</v>
      </c>
      <c r="E14" s="25">
        <v>12080</v>
      </c>
      <c r="F14" s="145">
        <v>7910</v>
      </c>
      <c r="G14" s="134">
        <v>10.421470072858066</v>
      </c>
      <c r="H14" s="129">
        <v>4113</v>
      </c>
      <c r="I14" s="25">
        <v>3797</v>
      </c>
      <c r="J14" s="23">
        <v>108.32235975770345</v>
      </c>
      <c r="K14"/>
    </row>
    <row r="15" spans="1:11" ht="13.5" customHeight="1" x14ac:dyDescent="0.2">
      <c r="A15" s="26" t="s">
        <v>231</v>
      </c>
      <c r="B15" s="145">
        <v>4798</v>
      </c>
      <c r="C15" s="134">
        <v>6.3199768170921251</v>
      </c>
      <c r="D15" s="25">
        <v>2424</v>
      </c>
      <c r="E15" s="25">
        <v>2374</v>
      </c>
      <c r="F15" s="145">
        <v>985</v>
      </c>
      <c r="G15" s="134">
        <v>1.2977431127389627</v>
      </c>
      <c r="H15" s="125">
        <v>487</v>
      </c>
      <c r="I15" s="25">
        <v>498</v>
      </c>
      <c r="J15" s="23">
        <v>97.791164658634528</v>
      </c>
      <c r="K15"/>
    </row>
    <row r="16" spans="1:11" ht="13.5" customHeight="1" x14ac:dyDescent="0.2">
      <c r="A16" s="26"/>
      <c r="B16" s="145"/>
      <c r="C16" s="134"/>
      <c r="D16" s="27"/>
      <c r="E16" s="60"/>
      <c r="F16" s="18"/>
      <c r="G16" s="134"/>
      <c r="H16" s="27"/>
      <c r="J16" s="23"/>
    </row>
    <row r="17" spans="1:12" ht="13.5" customHeight="1" x14ac:dyDescent="0.2">
      <c r="A17" s="26" t="s">
        <v>232</v>
      </c>
      <c r="B17" s="18">
        <v>4470</v>
      </c>
      <c r="C17" s="19">
        <v>5.8879317157986248</v>
      </c>
      <c r="D17" s="18">
        <v>2280</v>
      </c>
      <c r="E17" s="18">
        <v>2190</v>
      </c>
      <c r="F17" s="18">
        <v>4287</v>
      </c>
      <c r="G17" s="19">
        <v>5.6481469282354642</v>
      </c>
      <c r="H17" s="18">
        <v>2175</v>
      </c>
      <c r="I17" s="18">
        <v>2112</v>
      </c>
      <c r="J17" s="23">
        <v>102.98295454545455</v>
      </c>
      <c r="L17" s="83"/>
    </row>
    <row r="18" spans="1:12" ht="13.5" customHeight="1" x14ac:dyDescent="0.2">
      <c r="A18" s="17"/>
      <c r="B18" s="145"/>
      <c r="C18" s="134"/>
      <c r="D18" s="141"/>
      <c r="E18" s="22"/>
      <c r="F18" s="18"/>
      <c r="G18" s="134"/>
      <c r="H18" s="18"/>
      <c r="I18" s="48"/>
      <c r="J18" s="23"/>
    </row>
    <row r="19" spans="1:12" ht="13.5" customHeight="1" x14ac:dyDescent="0.2">
      <c r="A19" s="26" t="s">
        <v>233</v>
      </c>
      <c r="B19" s="145">
        <v>290</v>
      </c>
      <c r="C19" s="134">
        <v>0.38199109565583922</v>
      </c>
      <c r="D19" s="139">
        <v>137</v>
      </c>
      <c r="E19" s="140">
        <v>153</v>
      </c>
      <c r="F19" s="145">
        <v>488</v>
      </c>
      <c r="G19" s="134">
        <v>0.64294278072752664</v>
      </c>
      <c r="H19" s="125">
        <v>235</v>
      </c>
      <c r="I19" s="25">
        <v>253</v>
      </c>
      <c r="J19" s="23">
        <v>92.885375494071141</v>
      </c>
    </row>
    <row r="20" spans="1:12" ht="13.5" customHeight="1" x14ac:dyDescent="0.2">
      <c r="A20" s="26" t="s">
        <v>234</v>
      </c>
      <c r="B20" s="145">
        <v>3792</v>
      </c>
      <c r="C20" s="134">
        <v>4.9948628783687665</v>
      </c>
      <c r="D20" s="139">
        <v>1926</v>
      </c>
      <c r="E20" s="140">
        <v>1866</v>
      </c>
      <c r="F20" s="145">
        <v>3358</v>
      </c>
      <c r="G20" s="134">
        <v>4.4241841345963824</v>
      </c>
      <c r="H20" s="125">
        <v>1696</v>
      </c>
      <c r="I20" s="25">
        <v>1662</v>
      </c>
      <c r="J20" s="23">
        <v>102.04572803850782</v>
      </c>
    </row>
    <row r="21" spans="1:12" ht="13.5" customHeight="1" x14ac:dyDescent="0.2">
      <c r="A21" s="26" t="s">
        <v>235</v>
      </c>
      <c r="B21" s="145">
        <v>388</v>
      </c>
      <c r="C21" s="134">
        <v>0.51107774177401932</v>
      </c>
      <c r="D21" s="139">
        <v>217</v>
      </c>
      <c r="E21" s="140">
        <v>171</v>
      </c>
      <c r="F21" s="145">
        <v>441</v>
      </c>
      <c r="G21" s="134">
        <v>0.58102001291155581</v>
      </c>
      <c r="H21" s="125">
        <v>244</v>
      </c>
      <c r="I21" s="25">
        <v>197</v>
      </c>
      <c r="J21" s="23">
        <v>123.85786802030456</v>
      </c>
    </row>
    <row r="22" spans="1:12" ht="13.5" customHeight="1" x14ac:dyDescent="0.2">
      <c r="A22" s="26"/>
      <c r="B22" s="145"/>
      <c r="C22" s="134"/>
      <c r="D22" s="67"/>
      <c r="E22" s="22"/>
      <c r="F22" s="18"/>
      <c r="G22" s="134"/>
      <c r="H22" s="128"/>
      <c r="I22" s="28"/>
      <c r="J22" s="23"/>
    </row>
    <row r="23" spans="1:12" ht="13.5" customHeight="1" x14ac:dyDescent="0.2">
      <c r="A23" s="26" t="s">
        <v>236</v>
      </c>
      <c r="B23" s="18">
        <v>4434</v>
      </c>
      <c r="C23" s="19">
        <v>5.8405121315103132</v>
      </c>
      <c r="D23" s="29">
        <v>2303</v>
      </c>
      <c r="E23" s="29">
        <v>2131</v>
      </c>
      <c r="F23" s="18">
        <v>4390</v>
      </c>
      <c r="G23" s="19">
        <v>5.7838500151513159</v>
      </c>
      <c r="H23" s="29">
        <v>2281</v>
      </c>
      <c r="I23" s="29">
        <v>2109</v>
      </c>
      <c r="J23" s="23">
        <v>108.15552394499764</v>
      </c>
    </row>
    <row r="24" spans="1:12" ht="13.5" customHeight="1" x14ac:dyDescent="0.2">
      <c r="A24" s="17"/>
      <c r="B24" s="145"/>
      <c r="C24" s="134"/>
      <c r="D24" s="22"/>
      <c r="E24" s="22"/>
      <c r="F24" s="18"/>
      <c r="G24" s="134"/>
      <c r="H24" s="28"/>
      <c r="I24" s="28"/>
      <c r="J24" s="23"/>
    </row>
    <row r="25" spans="1:12" ht="13.5" customHeight="1" x14ac:dyDescent="0.2">
      <c r="A25" s="26" t="s">
        <v>237</v>
      </c>
      <c r="B25" s="145">
        <v>1751</v>
      </c>
      <c r="C25" s="134">
        <v>2.3064358913564638</v>
      </c>
      <c r="D25" s="25">
        <v>904</v>
      </c>
      <c r="E25" s="25">
        <v>847</v>
      </c>
      <c r="F25" s="145">
        <v>773</v>
      </c>
      <c r="G25" s="134">
        <v>1.0184319047179879</v>
      </c>
      <c r="H25" s="125">
        <v>396</v>
      </c>
      <c r="I25" s="25">
        <v>377</v>
      </c>
      <c r="J25" s="23">
        <v>105.03978779840848</v>
      </c>
    </row>
    <row r="26" spans="1:12" ht="13.5" customHeight="1" x14ac:dyDescent="0.2">
      <c r="A26" s="26" t="s">
        <v>238</v>
      </c>
      <c r="B26" s="145">
        <v>224</v>
      </c>
      <c r="C26" s="134">
        <v>0.29505519112726891</v>
      </c>
      <c r="D26" s="25">
        <v>109</v>
      </c>
      <c r="E26" s="25">
        <v>115</v>
      </c>
      <c r="F26" s="145">
        <v>991</v>
      </c>
      <c r="G26" s="134">
        <v>1.3056481469282355</v>
      </c>
      <c r="H26" s="125">
        <v>515</v>
      </c>
      <c r="I26" s="25">
        <v>476</v>
      </c>
      <c r="J26" s="23">
        <v>108.19327731092436</v>
      </c>
    </row>
    <row r="27" spans="1:12" ht="13.5" customHeight="1" x14ac:dyDescent="0.2">
      <c r="A27" s="26" t="s">
        <v>239</v>
      </c>
      <c r="B27" s="145">
        <v>77</v>
      </c>
      <c r="C27" s="134">
        <v>0.10142522194999867</v>
      </c>
      <c r="D27" s="25">
        <v>35</v>
      </c>
      <c r="E27" s="25">
        <v>42</v>
      </c>
      <c r="F27" s="145">
        <v>474</v>
      </c>
      <c r="G27" s="134">
        <v>0.62449770095255663</v>
      </c>
      <c r="H27" s="125">
        <v>243</v>
      </c>
      <c r="I27" s="25">
        <v>231</v>
      </c>
      <c r="J27" s="23">
        <v>105.1948051948052</v>
      </c>
    </row>
    <row r="28" spans="1:12" ht="13.5" customHeight="1" x14ac:dyDescent="0.2">
      <c r="A28" s="26" t="s">
        <v>240</v>
      </c>
      <c r="B28" s="145">
        <v>8</v>
      </c>
      <c r="C28" s="134">
        <v>1.0537685397402461E-2</v>
      </c>
      <c r="D28" s="25">
        <v>4</v>
      </c>
      <c r="E28" s="25">
        <v>4</v>
      </c>
      <c r="F28" s="145">
        <v>297</v>
      </c>
      <c r="G28" s="134">
        <v>0.39129919236900701</v>
      </c>
      <c r="H28" s="125">
        <v>148</v>
      </c>
      <c r="I28" s="25">
        <v>149</v>
      </c>
      <c r="J28" s="23">
        <v>99.328859060402692</v>
      </c>
    </row>
    <row r="29" spans="1:12" ht="13.5" customHeight="1" x14ac:dyDescent="0.2">
      <c r="A29" s="26" t="s">
        <v>241</v>
      </c>
      <c r="B29" s="145">
        <v>6</v>
      </c>
      <c r="C29" s="134">
        <v>7.9032640480518456E-3</v>
      </c>
      <c r="D29" s="25">
        <v>1</v>
      </c>
      <c r="E29" s="25">
        <v>5</v>
      </c>
      <c r="F29" s="145">
        <v>99</v>
      </c>
      <c r="G29" s="134">
        <v>0.13043306412300232</v>
      </c>
      <c r="H29" s="125">
        <v>59</v>
      </c>
      <c r="I29" s="25">
        <v>40</v>
      </c>
      <c r="J29" s="23">
        <v>147.5</v>
      </c>
    </row>
    <row r="30" spans="1:12" ht="13.5" customHeight="1" x14ac:dyDescent="0.2">
      <c r="A30" s="26" t="s">
        <v>242</v>
      </c>
      <c r="B30" s="145">
        <v>2368</v>
      </c>
      <c r="C30" s="134">
        <v>3.1191548776311282</v>
      </c>
      <c r="D30" s="25">
        <v>1250</v>
      </c>
      <c r="E30" s="25">
        <v>1118</v>
      </c>
      <c r="F30" s="145">
        <v>1756</v>
      </c>
      <c r="G30" s="134">
        <v>2.313540006060526</v>
      </c>
      <c r="H30" s="125">
        <v>920</v>
      </c>
      <c r="I30" s="25">
        <v>836</v>
      </c>
      <c r="J30" s="23">
        <v>110.04784688995215</v>
      </c>
    </row>
    <row r="31" spans="1:12" ht="13.5" customHeight="1" x14ac:dyDescent="0.2">
      <c r="A31" s="26"/>
      <c r="B31" s="145"/>
      <c r="C31" s="134"/>
      <c r="D31" s="70"/>
      <c r="E31" s="60"/>
      <c r="F31" s="18"/>
      <c r="G31" s="134"/>
      <c r="H31" s="78"/>
      <c r="I31" s="27"/>
      <c r="J31" s="23"/>
    </row>
    <row r="32" spans="1:12" ht="13.5" customHeight="1" x14ac:dyDescent="0.2">
      <c r="A32" s="26" t="s">
        <v>243</v>
      </c>
      <c r="B32" s="18">
        <v>5273</v>
      </c>
      <c r="C32" s="19">
        <v>6.9456518875628968</v>
      </c>
      <c r="D32" s="18">
        <v>2660</v>
      </c>
      <c r="E32" s="18">
        <v>2613</v>
      </c>
      <c r="F32" s="18">
        <v>5921</v>
      </c>
      <c r="G32" s="19">
        <v>7.8009512391141094</v>
      </c>
      <c r="H32" s="18">
        <v>2989</v>
      </c>
      <c r="I32" s="18">
        <v>2932</v>
      </c>
      <c r="J32" s="23">
        <v>101.94406548431105</v>
      </c>
    </row>
    <row r="33" spans="1:10" ht="13.5" customHeight="1" x14ac:dyDescent="0.2">
      <c r="A33" s="17"/>
      <c r="B33" s="145"/>
      <c r="C33" s="134"/>
      <c r="D33" s="22"/>
      <c r="E33" s="63"/>
      <c r="F33" s="18"/>
      <c r="G33" s="134"/>
      <c r="H33" s="28"/>
      <c r="I33" s="48"/>
      <c r="J33" s="23"/>
    </row>
    <row r="34" spans="1:10" s="80" customFormat="1" ht="13.5" customHeight="1" x14ac:dyDescent="0.2">
      <c r="A34" s="26" t="s">
        <v>244</v>
      </c>
      <c r="B34" s="145">
        <v>5080</v>
      </c>
      <c r="C34" s="134">
        <v>6.6914302273505628</v>
      </c>
      <c r="D34" s="25">
        <v>2567</v>
      </c>
      <c r="E34" s="25">
        <v>2513</v>
      </c>
      <c r="F34" s="145">
        <v>5096</v>
      </c>
      <c r="G34" s="134">
        <v>6.71400903808909</v>
      </c>
      <c r="H34" s="125">
        <v>2593</v>
      </c>
      <c r="I34" s="25">
        <v>2503</v>
      </c>
      <c r="J34" s="23">
        <v>103.59568517778666</v>
      </c>
    </row>
    <row r="35" spans="1:10" ht="13.5" customHeight="1" x14ac:dyDescent="0.2">
      <c r="A35" s="26" t="s">
        <v>245</v>
      </c>
      <c r="B35" s="145">
        <v>22</v>
      </c>
      <c r="C35" s="134">
        <v>2.8978634842856767E-2</v>
      </c>
      <c r="D35" s="25">
        <v>11</v>
      </c>
      <c r="E35" s="25">
        <v>11</v>
      </c>
      <c r="F35" s="145">
        <v>196</v>
      </c>
      <c r="G35" s="134">
        <v>0.25823111684958033</v>
      </c>
      <c r="H35" s="125">
        <v>105</v>
      </c>
      <c r="I35" s="25">
        <v>91</v>
      </c>
      <c r="J35" s="23">
        <v>115.38461538461537</v>
      </c>
    </row>
    <row r="36" spans="1:10" ht="13.5" customHeight="1" x14ac:dyDescent="0.2">
      <c r="A36" s="26" t="s">
        <v>246</v>
      </c>
      <c r="B36" s="145">
        <v>167</v>
      </c>
      <c r="C36" s="134">
        <v>0.21997418267077637</v>
      </c>
      <c r="D36" s="25">
        <v>78</v>
      </c>
      <c r="E36" s="25">
        <v>89</v>
      </c>
      <c r="F36" s="145">
        <v>366</v>
      </c>
      <c r="G36" s="134">
        <v>0.48220708554564501</v>
      </c>
      <c r="H36" s="125">
        <v>170</v>
      </c>
      <c r="I36" s="25">
        <v>196</v>
      </c>
      <c r="J36" s="23">
        <v>86.734693877551024</v>
      </c>
    </row>
    <row r="37" spans="1:10" ht="13.5" customHeight="1" x14ac:dyDescent="0.2">
      <c r="A37" s="26" t="s">
        <v>247</v>
      </c>
      <c r="B37" s="145">
        <v>3</v>
      </c>
      <c r="C37" s="134">
        <v>3.9516320240259228E-3</v>
      </c>
      <c r="D37" s="25">
        <v>3</v>
      </c>
      <c r="E37" s="155" t="s">
        <v>106</v>
      </c>
      <c r="F37" s="145">
        <v>187</v>
      </c>
      <c r="G37" s="134">
        <v>0.24637356556567105</v>
      </c>
      <c r="H37" s="125">
        <v>84</v>
      </c>
      <c r="I37" s="25">
        <v>103</v>
      </c>
      <c r="J37" s="23">
        <v>81.553398058252426</v>
      </c>
    </row>
    <row r="38" spans="1:10" ht="13.5" customHeight="1" x14ac:dyDescent="0.2">
      <c r="A38" s="26" t="s">
        <v>248</v>
      </c>
      <c r="B38" s="145">
        <v>1</v>
      </c>
      <c r="C38" s="134">
        <v>1.3172106746753077E-3</v>
      </c>
      <c r="D38" s="25">
        <v>1</v>
      </c>
      <c r="E38" s="155" t="s">
        <v>106</v>
      </c>
      <c r="F38" s="145">
        <v>76</v>
      </c>
      <c r="G38" s="134">
        <v>0.100130433064123</v>
      </c>
      <c r="H38" s="125">
        <v>37</v>
      </c>
      <c r="I38" s="25">
        <v>39</v>
      </c>
      <c r="J38" s="23">
        <v>94.871794871794862</v>
      </c>
    </row>
    <row r="39" spans="1:10" ht="13.5" customHeight="1" x14ac:dyDescent="0.2">
      <c r="A39" s="26"/>
      <c r="B39" s="145"/>
      <c r="C39" s="134"/>
      <c r="D39" s="70"/>
      <c r="E39" s="70"/>
      <c r="F39" s="18"/>
      <c r="G39" s="134"/>
      <c r="H39" s="73"/>
      <c r="I39" s="76"/>
      <c r="J39" s="23"/>
    </row>
    <row r="40" spans="1:10" ht="13.5" customHeight="1" x14ac:dyDescent="0.2">
      <c r="A40" s="26" t="s">
        <v>249</v>
      </c>
      <c r="B40" s="18">
        <v>10806</v>
      </c>
      <c r="C40" s="19">
        <v>14.233778550541373</v>
      </c>
      <c r="D40" s="18">
        <v>5474</v>
      </c>
      <c r="E40" s="18">
        <v>5332</v>
      </c>
      <c r="F40" s="18">
        <v>8116</v>
      </c>
      <c r="G40" s="19">
        <v>10.692876246689767</v>
      </c>
      <c r="H40" s="18">
        <v>4146</v>
      </c>
      <c r="I40" s="18">
        <v>3970</v>
      </c>
      <c r="J40" s="23">
        <v>104.43324937027707</v>
      </c>
    </row>
    <row r="41" spans="1:10" ht="13.5" customHeight="1" x14ac:dyDescent="0.2">
      <c r="A41" s="17"/>
      <c r="B41" s="145"/>
      <c r="C41" s="134"/>
      <c r="D41" s="29"/>
      <c r="E41" s="29"/>
      <c r="F41" s="18"/>
      <c r="G41" s="134"/>
      <c r="H41" s="30"/>
      <c r="I41" s="30"/>
      <c r="J41" s="23"/>
    </row>
    <row r="42" spans="1:10" ht="13.5" customHeight="1" x14ac:dyDescent="0.2">
      <c r="A42" s="26" t="s">
        <v>250</v>
      </c>
      <c r="B42" s="145" t="s">
        <v>106</v>
      </c>
      <c r="C42" s="134" t="s">
        <v>106</v>
      </c>
      <c r="D42" s="155" t="s">
        <v>106</v>
      </c>
      <c r="E42" s="155" t="s">
        <v>106</v>
      </c>
      <c r="F42" s="145">
        <v>358</v>
      </c>
      <c r="G42" s="134">
        <v>0.47166703995994785</v>
      </c>
      <c r="H42" s="25">
        <v>190</v>
      </c>
      <c r="I42" s="25">
        <v>168</v>
      </c>
      <c r="J42" s="23">
        <v>113.09523809523809</v>
      </c>
    </row>
    <row r="43" spans="1:10" ht="13.5" customHeight="1" x14ac:dyDescent="0.2">
      <c r="A43" s="26" t="s">
        <v>251</v>
      </c>
      <c r="B43" s="145">
        <v>762</v>
      </c>
      <c r="C43" s="134">
        <v>1.0037145341025844</v>
      </c>
      <c r="D43" s="25">
        <v>373</v>
      </c>
      <c r="E43" s="25">
        <v>389</v>
      </c>
      <c r="F43" s="145">
        <v>1087</v>
      </c>
      <c r="G43" s="134">
        <v>1.4321286939566014</v>
      </c>
      <c r="H43" s="25">
        <v>535</v>
      </c>
      <c r="I43" s="25">
        <v>552</v>
      </c>
      <c r="J43" s="23">
        <v>96.920289855072468</v>
      </c>
    </row>
    <row r="44" spans="1:10" ht="13.5" customHeight="1" x14ac:dyDescent="0.2">
      <c r="A44" s="26" t="s">
        <v>252</v>
      </c>
      <c r="B44" s="145">
        <v>1</v>
      </c>
      <c r="C44" s="134">
        <v>1.3172106746753077E-3</v>
      </c>
      <c r="D44" s="25">
        <v>1</v>
      </c>
      <c r="E44" s="155" t="s">
        <v>106</v>
      </c>
      <c r="F44" s="145">
        <v>345</v>
      </c>
      <c r="G44" s="134">
        <v>0.45453946588318989</v>
      </c>
      <c r="H44" s="25">
        <v>179</v>
      </c>
      <c r="I44" s="25">
        <v>166</v>
      </c>
      <c r="J44" s="23">
        <v>107.83132530120483</v>
      </c>
    </row>
    <row r="45" spans="1:10" ht="13.5" customHeight="1" x14ac:dyDescent="0.2">
      <c r="A45" s="26" t="s">
        <v>253</v>
      </c>
      <c r="B45" s="145">
        <v>26</v>
      </c>
      <c r="C45" s="134">
        <v>3.4247477541557991E-2</v>
      </c>
      <c r="D45" s="25">
        <v>14</v>
      </c>
      <c r="E45" s="25">
        <v>12</v>
      </c>
      <c r="F45" s="145">
        <v>470</v>
      </c>
      <c r="G45" s="134">
        <v>0.61922767815970803</v>
      </c>
      <c r="H45" s="25">
        <v>250</v>
      </c>
      <c r="I45" s="25">
        <v>220</v>
      </c>
      <c r="J45" s="23">
        <v>113.63636363636364</v>
      </c>
    </row>
    <row r="46" spans="1:10" ht="13.5" customHeight="1" x14ac:dyDescent="0.2">
      <c r="A46" s="26" t="s">
        <v>254</v>
      </c>
      <c r="B46" s="145">
        <v>22</v>
      </c>
      <c r="C46" s="134">
        <v>2.8978634842856767E-2</v>
      </c>
      <c r="D46" s="25">
        <v>10</v>
      </c>
      <c r="E46" s="25">
        <v>12</v>
      </c>
      <c r="F46" s="145">
        <v>1607</v>
      </c>
      <c r="G46" s="134">
        <v>2.1172316570269167</v>
      </c>
      <c r="H46" s="25">
        <v>826</v>
      </c>
      <c r="I46" s="25">
        <v>781</v>
      </c>
      <c r="J46" s="23">
        <v>105.7618437900128</v>
      </c>
    </row>
    <row r="47" spans="1:10" ht="13.5" customHeight="1" x14ac:dyDescent="0.2">
      <c r="A47" s="26" t="s">
        <v>255</v>
      </c>
      <c r="B47" s="145">
        <v>8809</v>
      </c>
      <c r="C47" s="134">
        <v>11.603308833214784</v>
      </c>
      <c r="D47" s="25">
        <v>4477</v>
      </c>
      <c r="E47" s="25">
        <v>4332</v>
      </c>
      <c r="F47" s="145">
        <v>2647</v>
      </c>
      <c r="G47" s="134">
        <v>3.487437583167547</v>
      </c>
      <c r="H47" s="25">
        <v>1343</v>
      </c>
      <c r="I47" s="25">
        <v>1304</v>
      </c>
      <c r="J47" s="23">
        <v>102.99079754601227</v>
      </c>
    </row>
    <row r="48" spans="1:10" ht="13.5" customHeight="1" x14ac:dyDescent="0.2">
      <c r="A48" s="26" t="s">
        <v>256</v>
      </c>
      <c r="B48" s="145">
        <v>1</v>
      </c>
      <c r="C48" s="134">
        <v>1.3172106746753077E-3</v>
      </c>
      <c r="D48" s="25">
        <v>1</v>
      </c>
      <c r="E48" s="155" t="s">
        <v>106</v>
      </c>
      <c r="F48" s="145">
        <v>482</v>
      </c>
      <c r="G48" s="134">
        <v>0.63503774653825384</v>
      </c>
      <c r="H48" s="25">
        <v>249</v>
      </c>
      <c r="I48" s="25">
        <v>233</v>
      </c>
      <c r="J48" s="23">
        <v>106.86695278969958</v>
      </c>
    </row>
    <row r="49" spans="1:10" ht="13.5" customHeight="1" x14ac:dyDescent="0.2">
      <c r="A49" s="26" t="s">
        <v>257</v>
      </c>
      <c r="B49" s="145" t="s">
        <v>106</v>
      </c>
      <c r="C49" s="134" t="s">
        <v>106</v>
      </c>
      <c r="D49" s="155" t="s">
        <v>106</v>
      </c>
      <c r="E49" s="155" t="s">
        <v>106</v>
      </c>
      <c r="F49" s="145">
        <v>129</v>
      </c>
      <c r="G49" s="134">
        <v>0.16995823506936666</v>
      </c>
      <c r="H49" s="25">
        <v>69</v>
      </c>
      <c r="I49" s="25">
        <v>60</v>
      </c>
      <c r="J49" s="23">
        <v>114.99999999999999</v>
      </c>
    </row>
    <row r="50" spans="1:10" ht="13.5" customHeight="1" x14ac:dyDescent="0.2">
      <c r="A50" s="26" t="s">
        <v>258</v>
      </c>
      <c r="B50" s="145">
        <v>1</v>
      </c>
      <c r="C50" s="134">
        <v>1.3172106746753077E-3</v>
      </c>
      <c r="D50" s="156" t="s">
        <v>106</v>
      </c>
      <c r="E50" s="25">
        <v>1</v>
      </c>
      <c r="F50" s="145">
        <v>84</v>
      </c>
      <c r="G50" s="134">
        <v>0.11067047864982016</v>
      </c>
      <c r="H50" s="25">
        <v>39</v>
      </c>
      <c r="I50" s="25">
        <v>45</v>
      </c>
      <c r="J50" s="23">
        <v>86.666666666666671</v>
      </c>
    </row>
    <row r="51" spans="1:10" ht="13.5" customHeight="1" x14ac:dyDescent="0.2">
      <c r="A51" s="26" t="s">
        <v>259</v>
      </c>
      <c r="B51" s="145">
        <v>33</v>
      </c>
      <c r="C51" s="134">
        <v>4.3467952264285153E-2</v>
      </c>
      <c r="D51" s="25">
        <v>17</v>
      </c>
      <c r="E51" s="25">
        <v>16</v>
      </c>
      <c r="F51" s="145">
        <v>423</v>
      </c>
      <c r="G51" s="134">
        <v>0.55730491034373719</v>
      </c>
      <c r="H51" s="25">
        <v>223</v>
      </c>
      <c r="I51" s="25">
        <v>200</v>
      </c>
      <c r="J51" s="23">
        <v>111.5</v>
      </c>
    </row>
    <row r="52" spans="1:10" ht="13.5" customHeight="1" x14ac:dyDescent="0.2">
      <c r="A52" s="26" t="s">
        <v>260</v>
      </c>
      <c r="B52" s="145">
        <v>1114</v>
      </c>
      <c r="C52" s="134">
        <v>1.4673726915882928</v>
      </c>
      <c r="D52" s="25">
        <v>561</v>
      </c>
      <c r="E52" s="25">
        <v>553</v>
      </c>
      <c r="F52" s="145">
        <v>100</v>
      </c>
      <c r="G52" s="134">
        <v>0.1317505698212145</v>
      </c>
      <c r="H52" s="25">
        <v>48</v>
      </c>
      <c r="I52" s="25">
        <v>52</v>
      </c>
      <c r="J52" s="23">
        <v>92.307692307692307</v>
      </c>
    </row>
    <row r="53" spans="1:10" ht="13.5" customHeight="1" x14ac:dyDescent="0.2">
      <c r="A53" s="26" t="s">
        <v>261</v>
      </c>
      <c r="B53" s="145">
        <v>3</v>
      </c>
      <c r="C53" s="134">
        <v>3.9516320240259228E-3</v>
      </c>
      <c r="D53" s="25">
        <v>2</v>
      </c>
      <c r="E53" s="25">
        <v>1</v>
      </c>
      <c r="F53" s="145">
        <v>126</v>
      </c>
      <c r="G53" s="134">
        <v>0.16600571797473024</v>
      </c>
      <c r="H53" s="25">
        <v>70</v>
      </c>
      <c r="I53" s="25">
        <v>56</v>
      </c>
      <c r="J53" s="23">
        <v>125</v>
      </c>
    </row>
    <row r="54" spans="1:10" ht="13.5" customHeight="1" x14ac:dyDescent="0.2">
      <c r="A54" s="26" t="s">
        <v>262</v>
      </c>
      <c r="B54" s="145">
        <v>34</v>
      </c>
      <c r="C54" s="134">
        <v>4.4785162938960461E-2</v>
      </c>
      <c r="D54" s="25">
        <v>18</v>
      </c>
      <c r="E54" s="25">
        <v>16</v>
      </c>
      <c r="F54" s="145">
        <v>258</v>
      </c>
      <c r="G54" s="134">
        <v>0.33991647013873333</v>
      </c>
      <c r="H54" s="25">
        <v>125</v>
      </c>
      <c r="I54" s="25">
        <v>133</v>
      </c>
      <c r="J54" s="23">
        <v>93.984962406015043</v>
      </c>
    </row>
    <row r="55" spans="1:10" ht="13.5" customHeight="1" x14ac:dyDescent="0.2">
      <c r="A55" s="26"/>
      <c r="B55" s="145"/>
      <c r="C55" s="134"/>
      <c r="D55" s="82"/>
      <c r="E55" s="70"/>
      <c r="F55" s="18"/>
      <c r="G55" s="134"/>
      <c r="H55" s="73"/>
      <c r="I55" s="83"/>
      <c r="J55" s="23"/>
    </row>
    <row r="56" spans="1:10" ht="13.5" customHeight="1" x14ac:dyDescent="0.2">
      <c r="A56" s="26" t="s">
        <v>263</v>
      </c>
      <c r="B56" s="18">
        <v>633</v>
      </c>
      <c r="C56" s="19">
        <v>0.83379435706946969</v>
      </c>
      <c r="D56" s="18">
        <v>312</v>
      </c>
      <c r="E56" s="18">
        <v>321</v>
      </c>
      <c r="F56" s="18">
        <v>1039</v>
      </c>
      <c r="G56" s="19">
        <v>1.3688884204424183</v>
      </c>
      <c r="H56" s="18">
        <v>510</v>
      </c>
      <c r="I56" s="18">
        <v>529</v>
      </c>
      <c r="J56" s="23">
        <v>96.408317580340267</v>
      </c>
    </row>
    <row r="57" spans="1:10" ht="13.5" customHeight="1" x14ac:dyDescent="0.2">
      <c r="A57" s="26"/>
      <c r="B57" s="145"/>
      <c r="C57" s="134"/>
      <c r="D57" s="70"/>
      <c r="E57" s="77"/>
      <c r="F57" s="18"/>
      <c r="G57" s="134"/>
      <c r="H57" s="73"/>
      <c r="I57" s="83"/>
      <c r="J57" s="23"/>
    </row>
    <row r="58" spans="1:10" ht="13.5" customHeight="1" x14ac:dyDescent="0.2">
      <c r="A58" s="26" t="s">
        <v>264</v>
      </c>
      <c r="B58" s="145">
        <v>320</v>
      </c>
      <c r="C58" s="134">
        <v>0.42150741589609841</v>
      </c>
      <c r="D58" s="25">
        <v>159</v>
      </c>
      <c r="E58" s="25">
        <v>161</v>
      </c>
      <c r="F58" s="145">
        <v>639</v>
      </c>
      <c r="G58" s="134">
        <v>0.84188614115756044</v>
      </c>
      <c r="H58" s="129">
        <v>317</v>
      </c>
      <c r="I58" s="25">
        <v>322</v>
      </c>
      <c r="J58" s="23">
        <v>98.447204968944106</v>
      </c>
    </row>
    <row r="59" spans="1:10" ht="13.5" customHeight="1" x14ac:dyDescent="0.2">
      <c r="A59" s="26" t="s">
        <v>265</v>
      </c>
      <c r="B59" s="145">
        <v>313</v>
      </c>
      <c r="C59" s="134">
        <v>0.41228694117337128</v>
      </c>
      <c r="D59" s="125">
        <v>153</v>
      </c>
      <c r="E59" s="25">
        <v>160</v>
      </c>
      <c r="F59" s="145">
        <v>400</v>
      </c>
      <c r="G59" s="134">
        <v>0.52700227928485799</v>
      </c>
      <c r="H59" s="129">
        <v>193</v>
      </c>
      <c r="I59" s="25">
        <v>207</v>
      </c>
      <c r="J59" s="23">
        <v>93.236714975845416</v>
      </c>
    </row>
    <row r="60" spans="1:10" x14ac:dyDescent="0.2">
      <c r="A60" s="210" t="s">
        <v>0</v>
      </c>
      <c r="B60" s="210"/>
      <c r="C60" s="210"/>
      <c r="D60" s="210"/>
      <c r="E60" s="210"/>
      <c r="F60" s="210"/>
      <c r="G60" s="210"/>
      <c r="H60" s="210"/>
      <c r="I60" s="210"/>
      <c r="J60" s="210"/>
    </row>
    <row r="61" spans="1:10" x14ac:dyDescent="0.2">
      <c r="A61" s="211" t="s">
        <v>202</v>
      </c>
      <c r="B61" s="212"/>
      <c r="C61" s="212"/>
      <c r="D61" s="212"/>
      <c r="E61" s="212"/>
      <c r="F61" s="212"/>
      <c r="G61" s="212"/>
      <c r="H61" s="212"/>
      <c r="I61" s="212"/>
      <c r="J61" s="212"/>
    </row>
    <row r="62" spans="1:10" x14ac:dyDescent="0.2">
      <c r="A62" s="171"/>
      <c r="B62" s="170"/>
      <c r="C62" s="170"/>
      <c r="D62" s="170"/>
      <c r="E62" s="170"/>
      <c r="F62" s="171"/>
      <c r="G62" s="171"/>
      <c r="H62" s="171"/>
      <c r="I62" s="171"/>
      <c r="J62" s="171"/>
    </row>
    <row r="63" spans="1:10" ht="20.100000000000001" customHeight="1" x14ac:dyDescent="0.2">
      <c r="A63" s="213" t="s">
        <v>105</v>
      </c>
      <c r="B63" s="214" t="s">
        <v>1</v>
      </c>
      <c r="C63" s="215"/>
      <c r="D63" s="215"/>
      <c r="E63" s="215"/>
      <c r="F63" s="215"/>
      <c r="G63" s="215"/>
      <c r="H63" s="215"/>
      <c r="I63" s="215"/>
      <c r="J63" s="215"/>
    </row>
    <row r="64" spans="1:10" ht="20.100000000000001" customHeight="1" x14ac:dyDescent="0.2">
      <c r="A64" s="213"/>
      <c r="B64" s="214" t="s">
        <v>2</v>
      </c>
      <c r="C64" s="215"/>
      <c r="D64" s="215"/>
      <c r="E64" s="216"/>
      <c r="F64" s="217" t="s">
        <v>3</v>
      </c>
      <c r="G64" s="218"/>
      <c r="H64" s="218"/>
      <c r="I64" s="218"/>
      <c r="J64" s="219" t="s">
        <v>4</v>
      </c>
    </row>
    <row r="65" spans="1:10" ht="20.100000000000001" customHeight="1" x14ac:dyDescent="0.2">
      <c r="A65" s="213"/>
      <c r="B65" s="208" t="s">
        <v>5</v>
      </c>
      <c r="C65" s="208"/>
      <c r="D65" s="208" t="s">
        <v>6</v>
      </c>
      <c r="E65" s="208" t="s">
        <v>7</v>
      </c>
      <c r="F65" s="208" t="s">
        <v>5</v>
      </c>
      <c r="G65" s="208"/>
      <c r="H65" s="208" t="s">
        <v>6</v>
      </c>
      <c r="I65" s="208" t="s">
        <v>7</v>
      </c>
      <c r="J65" s="220"/>
    </row>
    <row r="66" spans="1:10" ht="27.95" customHeight="1" x14ac:dyDescent="0.2">
      <c r="A66" s="213"/>
      <c r="B66" s="172" t="s">
        <v>8</v>
      </c>
      <c r="C66" s="173" t="s">
        <v>9</v>
      </c>
      <c r="D66" s="221"/>
      <c r="E66" s="221"/>
      <c r="F66" s="10" t="s">
        <v>8</v>
      </c>
      <c r="G66" s="173" t="s">
        <v>9</v>
      </c>
      <c r="H66" s="209"/>
      <c r="I66" s="209"/>
      <c r="J66" s="220"/>
    </row>
    <row r="67" spans="1:10" x14ac:dyDescent="0.2">
      <c r="A67" s="31"/>
      <c r="B67" s="35"/>
      <c r="C67" s="32"/>
      <c r="D67" s="64"/>
      <c r="E67" s="64"/>
      <c r="F67" s="34"/>
      <c r="G67" s="35"/>
      <c r="H67" s="33"/>
      <c r="I67" s="36"/>
      <c r="J67" s="37"/>
    </row>
    <row r="68" spans="1:10" ht="13.5" customHeight="1" x14ac:dyDescent="0.2">
      <c r="A68" s="2" t="s">
        <v>312</v>
      </c>
      <c r="B68" s="18">
        <v>1952</v>
      </c>
      <c r="C68" s="19">
        <v>2.5711952369662003</v>
      </c>
      <c r="D68" s="18">
        <v>991</v>
      </c>
      <c r="E68" s="18">
        <v>961</v>
      </c>
      <c r="F68" s="18">
        <v>1617</v>
      </c>
      <c r="G68" s="19">
        <v>2.1304067140090379</v>
      </c>
      <c r="H68" s="18">
        <v>814</v>
      </c>
      <c r="I68" s="18">
        <v>803</v>
      </c>
      <c r="J68" s="23">
        <v>101.36986301369863</v>
      </c>
    </row>
    <row r="69" spans="1:10" ht="13.5" customHeight="1" x14ac:dyDescent="0.2">
      <c r="A69" s="38"/>
      <c r="B69" s="18"/>
      <c r="C69" s="134"/>
      <c r="D69" s="22"/>
      <c r="E69" s="22"/>
      <c r="F69" s="18"/>
      <c r="G69" s="134"/>
      <c r="H69" s="130"/>
      <c r="I69" s="40"/>
      <c r="J69" s="23"/>
    </row>
    <row r="70" spans="1:10" ht="13.5" customHeight="1" x14ac:dyDescent="0.2">
      <c r="A70" s="175" t="s">
        <v>313</v>
      </c>
      <c r="B70" s="145">
        <v>1912</v>
      </c>
      <c r="C70" s="134">
        <v>2.5185068099791881</v>
      </c>
      <c r="D70" s="25">
        <v>971</v>
      </c>
      <c r="E70" s="25">
        <v>941</v>
      </c>
      <c r="F70" s="145">
        <v>869</v>
      </c>
      <c r="G70" s="134">
        <v>1.1449124517463538</v>
      </c>
      <c r="H70" s="125">
        <v>452</v>
      </c>
      <c r="I70" s="25">
        <v>417</v>
      </c>
      <c r="J70" s="23">
        <v>108.39328537170263</v>
      </c>
    </row>
    <row r="71" spans="1:10" ht="13.5" customHeight="1" x14ac:dyDescent="0.2">
      <c r="A71" s="2" t="s">
        <v>314</v>
      </c>
      <c r="B71" s="145" t="s">
        <v>106</v>
      </c>
      <c r="C71" s="134" t="s">
        <v>106</v>
      </c>
      <c r="D71" s="156" t="s">
        <v>106</v>
      </c>
      <c r="E71" s="156" t="s">
        <v>106</v>
      </c>
      <c r="F71" s="145">
        <v>73</v>
      </c>
      <c r="G71" s="134">
        <v>9.6177915969486563E-2</v>
      </c>
      <c r="H71" s="125">
        <v>41</v>
      </c>
      <c r="I71" s="25">
        <v>32</v>
      </c>
      <c r="J71" s="23">
        <v>128.125</v>
      </c>
    </row>
    <row r="72" spans="1:10" ht="13.5" customHeight="1" x14ac:dyDescent="0.2">
      <c r="A72" s="175" t="s">
        <v>280</v>
      </c>
      <c r="B72" s="145" t="s">
        <v>106</v>
      </c>
      <c r="C72" s="134" t="s">
        <v>106</v>
      </c>
      <c r="D72" s="156" t="s">
        <v>106</v>
      </c>
      <c r="E72" s="156" t="s">
        <v>106</v>
      </c>
      <c r="F72" s="145">
        <v>75</v>
      </c>
      <c r="G72" s="134">
        <v>9.8812927365910852E-2</v>
      </c>
      <c r="H72" s="125">
        <v>36</v>
      </c>
      <c r="I72" s="25">
        <v>39</v>
      </c>
      <c r="J72" s="23">
        <v>92.307692307692307</v>
      </c>
    </row>
    <row r="73" spans="1:10" ht="13.5" customHeight="1" x14ac:dyDescent="0.2">
      <c r="A73" s="2" t="s">
        <v>281</v>
      </c>
      <c r="B73" s="145">
        <v>34</v>
      </c>
      <c r="C73" s="134">
        <v>4.4785162938960461E-2</v>
      </c>
      <c r="D73" s="25">
        <v>18</v>
      </c>
      <c r="E73" s="25">
        <v>16</v>
      </c>
      <c r="F73" s="145">
        <v>217</v>
      </c>
      <c r="G73" s="134">
        <v>0.2858987365120354</v>
      </c>
      <c r="H73" s="125">
        <v>111</v>
      </c>
      <c r="I73" s="25">
        <v>106</v>
      </c>
      <c r="J73" s="23">
        <v>104.71698113207549</v>
      </c>
    </row>
    <row r="74" spans="1:10" ht="13.5" customHeight="1" x14ac:dyDescent="0.2">
      <c r="A74" s="84" t="s">
        <v>282</v>
      </c>
      <c r="B74" s="145">
        <v>1</v>
      </c>
      <c r="C74" s="134">
        <v>1.3172106746753077E-3</v>
      </c>
      <c r="D74" s="156" t="s">
        <v>106</v>
      </c>
      <c r="E74" s="25">
        <v>1</v>
      </c>
      <c r="F74" s="145">
        <v>115</v>
      </c>
      <c r="G74" s="134">
        <v>0.15151315529439666</v>
      </c>
      <c r="H74" s="125">
        <v>56</v>
      </c>
      <c r="I74" s="25">
        <v>59</v>
      </c>
      <c r="J74" s="23">
        <v>94.915254237288138</v>
      </c>
    </row>
    <row r="75" spans="1:10" ht="13.5" customHeight="1" x14ac:dyDescent="0.2">
      <c r="A75" s="2" t="s">
        <v>283</v>
      </c>
      <c r="B75" s="145">
        <v>2</v>
      </c>
      <c r="C75" s="134">
        <v>2.6344213493506153E-3</v>
      </c>
      <c r="D75" s="156" t="s">
        <v>106</v>
      </c>
      <c r="E75" s="25">
        <v>2</v>
      </c>
      <c r="F75" s="145">
        <v>165</v>
      </c>
      <c r="G75" s="134">
        <v>0.21738844020500386</v>
      </c>
      <c r="H75" s="125">
        <v>76</v>
      </c>
      <c r="I75" s="25">
        <v>89</v>
      </c>
      <c r="J75" s="23">
        <v>85.393258426966284</v>
      </c>
    </row>
    <row r="76" spans="1:10" ht="13.5" customHeight="1" x14ac:dyDescent="0.2">
      <c r="A76" s="2" t="s">
        <v>266</v>
      </c>
      <c r="B76" s="145">
        <v>3</v>
      </c>
      <c r="C76" s="134">
        <v>3.9516320240259228E-3</v>
      </c>
      <c r="D76" s="25">
        <v>2</v>
      </c>
      <c r="E76" s="25">
        <v>1</v>
      </c>
      <c r="F76" s="145">
        <v>103</v>
      </c>
      <c r="G76" s="134">
        <v>0.1357030869158509</v>
      </c>
      <c r="H76" s="125">
        <v>42</v>
      </c>
      <c r="I76" s="25">
        <v>61</v>
      </c>
      <c r="J76" s="23">
        <v>68.852459016393439</v>
      </c>
    </row>
    <row r="77" spans="1:10" ht="13.5" customHeight="1" x14ac:dyDescent="0.2">
      <c r="A77" s="2"/>
      <c r="B77" s="18"/>
      <c r="C77" s="134"/>
      <c r="D77" s="70"/>
      <c r="E77" s="77"/>
      <c r="F77" s="18"/>
      <c r="G77" s="134"/>
      <c r="H77" s="131"/>
      <c r="I77" s="85"/>
      <c r="J77" s="23"/>
    </row>
    <row r="78" spans="1:10" ht="13.5" customHeight="1" x14ac:dyDescent="0.2">
      <c r="A78" s="2" t="s">
        <v>284</v>
      </c>
      <c r="B78" s="18">
        <v>831</v>
      </c>
      <c r="C78" s="19">
        <v>1.0946020706551807</v>
      </c>
      <c r="D78" s="18">
        <v>436</v>
      </c>
      <c r="E78" s="18">
        <v>395</v>
      </c>
      <c r="F78" s="18">
        <v>1153</v>
      </c>
      <c r="G78" s="19">
        <v>1.519084070038603</v>
      </c>
      <c r="H78" s="18">
        <v>592</v>
      </c>
      <c r="I78" s="18">
        <v>561</v>
      </c>
      <c r="J78" s="23">
        <v>105.52584670231728</v>
      </c>
    </row>
    <row r="79" spans="1:10" ht="13.5" customHeight="1" x14ac:dyDescent="0.2">
      <c r="A79" s="38"/>
      <c r="B79" s="18"/>
      <c r="C79" s="134"/>
      <c r="D79" s="22"/>
      <c r="E79" s="63"/>
      <c r="F79" s="18"/>
      <c r="G79" s="134"/>
      <c r="H79" s="40"/>
      <c r="I79" s="40"/>
      <c r="J79" s="23"/>
    </row>
    <row r="80" spans="1:10" ht="13.5" customHeight="1" x14ac:dyDescent="0.2">
      <c r="A80" s="2" t="s">
        <v>267</v>
      </c>
      <c r="B80" s="145" t="s">
        <v>106</v>
      </c>
      <c r="C80" s="134" t="s">
        <v>106</v>
      </c>
      <c r="D80" s="156" t="s">
        <v>106</v>
      </c>
      <c r="E80" s="156" t="s">
        <v>106</v>
      </c>
      <c r="F80" s="145">
        <v>143</v>
      </c>
      <c r="G80" s="134">
        <v>0.1884033148443367</v>
      </c>
      <c r="H80" s="125">
        <v>83</v>
      </c>
      <c r="I80" s="132">
        <v>60</v>
      </c>
      <c r="J80" s="23">
        <v>138.33333333333334</v>
      </c>
    </row>
    <row r="81" spans="1:11" ht="13.5" customHeight="1" x14ac:dyDescent="0.2">
      <c r="A81" s="2" t="s">
        <v>268</v>
      </c>
      <c r="B81" s="145">
        <v>821</v>
      </c>
      <c r="C81" s="134">
        <v>1.0814299639084275</v>
      </c>
      <c r="D81" s="25">
        <v>431</v>
      </c>
      <c r="E81" s="25">
        <v>390</v>
      </c>
      <c r="F81" s="145">
        <v>343</v>
      </c>
      <c r="G81" s="134">
        <v>0.45190445448676569</v>
      </c>
      <c r="H81" s="125">
        <v>182</v>
      </c>
      <c r="I81" s="132">
        <v>161</v>
      </c>
      <c r="J81" s="23">
        <v>113.04347826086956</v>
      </c>
    </row>
    <row r="82" spans="1:11" ht="13.5" customHeight="1" x14ac:dyDescent="0.2">
      <c r="A82" s="2" t="s">
        <v>315</v>
      </c>
      <c r="B82" s="145">
        <v>1</v>
      </c>
      <c r="C82" s="134">
        <v>1.3172106746753077E-3</v>
      </c>
      <c r="D82" s="132">
        <v>1</v>
      </c>
      <c r="E82" s="148" t="s">
        <v>106</v>
      </c>
      <c r="F82" s="145">
        <v>372</v>
      </c>
      <c r="G82" s="134">
        <v>0.49011211973491781</v>
      </c>
      <c r="H82" s="125">
        <v>180</v>
      </c>
      <c r="I82" s="132">
        <v>192</v>
      </c>
      <c r="J82" s="23">
        <v>93.75</v>
      </c>
    </row>
    <row r="83" spans="1:11" ht="13.5" customHeight="1" x14ac:dyDescent="0.2">
      <c r="A83" s="84" t="s">
        <v>285</v>
      </c>
      <c r="B83" s="145">
        <v>3</v>
      </c>
      <c r="C83" s="134">
        <v>3.9516320240259228E-3</v>
      </c>
      <c r="D83" s="132">
        <v>1</v>
      </c>
      <c r="E83" s="25">
        <v>2</v>
      </c>
      <c r="F83" s="145">
        <v>110</v>
      </c>
      <c r="G83" s="134">
        <v>0.14492562680333593</v>
      </c>
      <c r="H83" s="125">
        <v>56</v>
      </c>
      <c r="I83" s="132">
        <v>54</v>
      </c>
      <c r="J83" s="23">
        <v>103.7037037037037</v>
      </c>
    </row>
    <row r="84" spans="1:11" ht="13.5" customHeight="1" x14ac:dyDescent="0.2">
      <c r="A84" s="84" t="s">
        <v>269</v>
      </c>
      <c r="B84" s="145" t="s">
        <v>106</v>
      </c>
      <c r="C84" s="134" t="s">
        <v>106</v>
      </c>
      <c r="D84" s="156" t="s">
        <v>106</v>
      </c>
      <c r="E84" s="156" t="s">
        <v>106</v>
      </c>
      <c r="F84" s="145">
        <v>60</v>
      </c>
      <c r="G84" s="134">
        <v>7.9050341892728693E-2</v>
      </c>
      <c r="H84" s="125">
        <v>29</v>
      </c>
      <c r="I84" s="132">
        <v>31</v>
      </c>
      <c r="J84" s="23">
        <v>93.548387096774192</v>
      </c>
    </row>
    <row r="85" spans="1:11" ht="13.5" customHeight="1" x14ac:dyDescent="0.2">
      <c r="A85" s="84" t="s">
        <v>316</v>
      </c>
      <c r="B85" s="145" t="s">
        <v>106</v>
      </c>
      <c r="C85" s="134" t="s">
        <v>106</v>
      </c>
      <c r="D85" s="156" t="s">
        <v>106</v>
      </c>
      <c r="E85" s="156" t="s">
        <v>106</v>
      </c>
      <c r="F85" s="145">
        <v>21</v>
      </c>
      <c r="G85" s="134">
        <v>2.766761966245504E-2</v>
      </c>
      <c r="H85" s="125">
        <v>9</v>
      </c>
      <c r="I85" s="132">
        <v>12</v>
      </c>
      <c r="J85" s="23">
        <v>75</v>
      </c>
    </row>
    <row r="86" spans="1:11" ht="13.5" customHeight="1" x14ac:dyDescent="0.2">
      <c r="A86" s="2" t="s">
        <v>317</v>
      </c>
      <c r="B86" s="145">
        <v>6</v>
      </c>
      <c r="C86" s="134">
        <v>7.9032640480518456E-3</v>
      </c>
      <c r="D86" s="79">
        <v>3</v>
      </c>
      <c r="E86" s="79">
        <v>3</v>
      </c>
      <c r="F86" s="145">
        <v>104</v>
      </c>
      <c r="G86" s="134">
        <v>0.13702059261406305</v>
      </c>
      <c r="H86" s="125">
        <v>53</v>
      </c>
      <c r="I86" s="132">
        <v>51</v>
      </c>
      <c r="J86" s="23">
        <v>103.92156862745099</v>
      </c>
    </row>
    <row r="87" spans="1:11" ht="13.5" customHeight="1" x14ac:dyDescent="0.2">
      <c r="A87" s="26"/>
      <c r="B87" s="18"/>
      <c r="C87" s="134"/>
      <c r="D87" s="70"/>
      <c r="E87" s="75"/>
      <c r="F87" s="18"/>
      <c r="G87" s="134"/>
      <c r="H87" s="85"/>
      <c r="I87" s="85"/>
      <c r="J87" s="23"/>
    </row>
    <row r="88" spans="1:11" ht="13.5" customHeight="1" x14ac:dyDescent="0.2">
      <c r="A88" s="2" t="s">
        <v>270</v>
      </c>
      <c r="B88" s="18">
        <v>34261</v>
      </c>
      <c r="C88" s="19">
        <v>45.128954925050714</v>
      </c>
      <c r="D88" s="18">
        <v>17612</v>
      </c>
      <c r="E88" s="18">
        <v>16649</v>
      </c>
      <c r="F88" s="18">
        <v>26975</v>
      </c>
      <c r="G88" s="19">
        <v>35.539716209272605</v>
      </c>
      <c r="H88" s="18">
        <v>13858</v>
      </c>
      <c r="I88" s="18">
        <v>13117</v>
      </c>
      <c r="J88" s="23">
        <v>105.64915758176411</v>
      </c>
    </row>
    <row r="89" spans="1:11" ht="13.5" customHeight="1" x14ac:dyDescent="0.2">
      <c r="A89" s="38"/>
      <c r="B89" s="18"/>
      <c r="C89" s="134"/>
      <c r="D89" s="67"/>
      <c r="E89" s="22"/>
      <c r="F89" s="18"/>
      <c r="G89" s="134"/>
      <c r="H89" s="28"/>
      <c r="I89" s="28"/>
      <c r="J89" s="23"/>
    </row>
    <row r="90" spans="1:11" ht="13.5" customHeight="1" x14ac:dyDescent="0.2">
      <c r="A90" s="2" t="s">
        <v>286</v>
      </c>
      <c r="B90" s="145" t="s">
        <v>106</v>
      </c>
      <c r="C90" s="134" t="s">
        <v>106</v>
      </c>
      <c r="D90" s="155" t="s">
        <v>106</v>
      </c>
      <c r="E90" s="155" t="s">
        <v>106</v>
      </c>
      <c r="F90" s="145">
        <v>12</v>
      </c>
      <c r="G90" s="134">
        <v>1.5810068378545736E-2</v>
      </c>
      <c r="H90" s="125">
        <v>4</v>
      </c>
      <c r="I90" s="132">
        <v>8</v>
      </c>
      <c r="J90" s="23">
        <v>50</v>
      </c>
    </row>
    <row r="91" spans="1:11" ht="13.5" customHeight="1" x14ac:dyDescent="0.2">
      <c r="A91" s="2" t="s">
        <v>287</v>
      </c>
      <c r="B91" s="145">
        <v>1363</v>
      </c>
      <c r="C91" s="134">
        <v>1.7953581495824444</v>
      </c>
      <c r="D91" s="112">
        <v>672</v>
      </c>
      <c r="E91" s="132">
        <v>691</v>
      </c>
      <c r="F91" s="145">
        <v>1146</v>
      </c>
      <c r="G91" s="134">
        <v>1.509861530151118</v>
      </c>
      <c r="H91" s="125">
        <v>583</v>
      </c>
      <c r="I91" s="132">
        <v>563</v>
      </c>
      <c r="J91" s="23">
        <v>103.55239786856127</v>
      </c>
    </row>
    <row r="92" spans="1:11" ht="13.5" customHeight="1" x14ac:dyDescent="0.2">
      <c r="A92" s="2" t="s">
        <v>271</v>
      </c>
      <c r="B92" s="145">
        <v>8</v>
      </c>
      <c r="C92" s="134">
        <v>1.0537685397402461E-2</v>
      </c>
      <c r="D92" s="112">
        <v>6</v>
      </c>
      <c r="E92" s="132">
        <v>2</v>
      </c>
      <c r="F92" s="145">
        <v>58</v>
      </c>
      <c r="G92" s="134">
        <v>7.641533049630439E-2</v>
      </c>
      <c r="H92" s="125">
        <v>26</v>
      </c>
      <c r="I92" s="132">
        <v>32</v>
      </c>
      <c r="J92" s="23">
        <v>81.25</v>
      </c>
    </row>
    <row r="93" spans="1:11" s="80" customFormat="1" ht="13.5" customHeight="1" x14ac:dyDescent="0.2">
      <c r="A93" s="2" t="s">
        <v>288</v>
      </c>
      <c r="B93" s="145">
        <v>27560</v>
      </c>
      <c r="C93" s="134">
        <v>36.302326194051474</v>
      </c>
      <c r="D93" s="112">
        <v>14236</v>
      </c>
      <c r="E93" s="132">
        <v>13324</v>
      </c>
      <c r="F93" s="145">
        <v>19260</v>
      </c>
      <c r="G93" s="134">
        <v>25.375159747565906</v>
      </c>
      <c r="H93" s="125">
        <v>9934</v>
      </c>
      <c r="I93" s="132">
        <v>9326</v>
      </c>
      <c r="J93" s="23">
        <v>106.51940810636928</v>
      </c>
    </row>
    <row r="94" spans="1:11" ht="13.5" customHeight="1" x14ac:dyDescent="0.2">
      <c r="A94" s="2" t="s">
        <v>272</v>
      </c>
      <c r="B94" s="145">
        <v>5329</v>
      </c>
      <c r="C94" s="134">
        <v>7.0194156853447138</v>
      </c>
      <c r="D94" s="112">
        <v>2697</v>
      </c>
      <c r="E94" s="132">
        <v>2632</v>
      </c>
      <c r="F94" s="145">
        <v>6492</v>
      </c>
      <c r="G94" s="134">
        <v>8.5532469927932446</v>
      </c>
      <c r="H94" s="125">
        <v>3306</v>
      </c>
      <c r="I94" s="132">
        <v>3186</v>
      </c>
      <c r="J94" s="23">
        <v>103.76647834274952</v>
      </c>
    </row>
    <row r="95" spans="1:11" ht="13.5" customHeight="1" x14ac:dyDescent="0.2">
      <c r="A95" s="84" t="s">
        <v>289</v>
      </c>
      <c r="B95" s="145">
        <v>1</v>
      </c>
      <c r="C95" s="134">
        <v>1.3172106746753077E-3</v>
      </c>
      <c r="D95" s="112">
        <v>1</v>
      </c>
      <c r="E95" s="157" t="s">
        <v>106</v>
      </c>
      <c r="F95" s="145">
        <v>7</v>
      </c>
      <c r="G95" s="134">
        <v>9.2225398874850126E-3</v>
      </c>
      <c r="H95" s="125">
        <v>5</v>
      </c>
      <c r="I95" s="132">
        <v>2</v>
      </c>
      <c r="J95" s="23">
        <v>250</v>
      </c>
      <c r="K95" s="97"/>
    </row>
    <row r="96" spans="1:11" ht="13.5" customHeight="1" x14ac:dyDescent="0.2">
      <c r="A96" s="2"/>
      <c r="B96" s="18"/>
      <c r="C96" s="134"/>
      <c r="D96" s="67"/>
      <c r="E96" s="22"/>
      <c r="F96" s="18"/>
      <c r="G96" s="134"/>
      <c r="H96" s="73"/>
      <c r="I96" s="73"/>
      <c r="J96" s="23"/>
    </row>
    <row r="97" spans="1:10" ht="13.5" customHeight="1" x14ac:dyDescent="0.2">
      <c r="A97" s="2" t="s">
        <v>273</v>
      </c>
      <c r="B97" s="18">
        <v>4963</v>
      </c>
      <c r="C97" s="19">
        <v>6.5373165784135514</v>
      </c>
      <c r="D97" s="68">
        <v>2579</v>
      </c>
      <c r="E97" s="68">
        <v>2384</v>
      </c>
      <c r="F97" s="18">
        <v>10891</v>
      </c>
      <c r="G97" s="19">
        <v>14.348954559228469</v>
      </c>
      <c r="H97" s="86">
        <v>5652</v>
      </c>
      <c r="I97" s="86">
        <v>5239</v>
      </c>
      <c r="J97" s="23">
        <v>107.8831838137049</v>
      </c>
    </row>
    <row r="98" spans="1:10" ht="13.5" customHeight="1" x14ac:dyDescent="0.2">
      <c r="A98" s="2"/>
      <c r="B98" s="18"/>
      <c r="C98" s="134"/>
      <c r="D98" s="67"/>
      <c r="E98" s="22"/>
      <c r="F98" s="18"/>
      <c r="G98" s="134"/>
      <c r="H98" s="73"/>
      <c r="I98" s="73"/>
      <c r="J98" s="23"/>
    </row>
    <row r="99" spans="1:10" ht="13.5" customHeight="1" x14ac:dyDescent="0.2">
      <c r="A99" s="2" t="s">
        <v>274</v>
      </c>
      <c r="B99" s="145">
        <v>53</v>
      </c>
      <c r="C99" s="134">
        <v>6.9812165757791297E-2</v>
      </c>
      <c r="D99" s="112">
        <v>29</v>
      </c>
      <c r="E99" s="132">
        <v>24</v>
      </c>
      <c r="F99" s="145">
        <v>5303</v>
      </c>
      <c r="G99" s="134">
        <v>6.9867327176190042</v>
      </c>
      <c r="H99" s="125">
        <v>2726</v>
      </c>
      <c r="I99" s="132">
        <v>2577</v>
      </c>
      <c r="J99" s="23">
        <v>105.78191695770276</v>
      </c>
    </row>
    <row r="100" spans="1:10" ht="13.5" customHeight="1" x14ac:dyDescent="0.2">
      <c r="A100" s="2" t="s">
        <v>290</v>
      </c>
      <c r="B100" s="145">
        <v>90</v>
      </c>
      <c r="C100" s="134">
        <v>0.11854896072077767</v>
      </c>
      <c r="D100" s="112">
        <v>47</v>
      </c>
      <c r="E100" s="132">
        <v>43</v>
      </c>
      <c r="F100" s="145">
        <v>716</v>
      </c>
      <c r="G100" s="134">
        <v>0.94333407991989571</v>
      </c>
      <c r="H100" s="125">
        <v>373</v>
      </c>
      <c r="I100" s="132">
        <v>343</v>
      </c>
      <c r="J100" s="23">
        <v>108.74635568513121</v>
      </c>
    </row>
    <row r="101" spans="1:10" ht="13.5" customHeight="1" x14ac:dyDescent="0.2">
      <c r="A101" s="2" t="s">
        <v>275</v>
      </c>
      <c r="B101" s="145">
        <v>2</v>
      </c>
      <c r="C101" s="134">
        <v>2.6344213493506153E-3</v>
      </c>
      <c r="D101" s="112">
        <v>1</v>
      </c>
      <c r="E101" s="132">
        <v>1</v>
      </c>
      <c r="F101" s="145">
        <v>461</v>
      </c>
      <c r="G101" s="134">
        <v>0.60737012687579872</v>
      </c>
      <c r="H101" s="125">
        <v>239</v>
      </c>
      <c r="I101" s="132">
        <v>222</v>
      </c>
      <c r="J101" s="23">
        <v>107.65765765765767</v>
      </c>
    </row>
    <row r="102" spans="1:10" ht="13.5" customHeight="1" x14ac:dyDescent="0.2">
      <c r="A102" s="2" t="s">
        <v>318</v>
      </c>
      <c r="B102" s="145">
        <v>4792</v>
      </c>
      <c r="C102" s="134">
        <v>6.3120735530440744</v>
      </c>
      <c r="D102" s="112">
        <v>2486</v>
      </c>
      <c r="E102" s="132">
        <v>2306</v>
      </c>
      <c r="F102" s="145">
        <v>4107</v>
      </c>
      <c r="G102" s="134">
        <v>5.4109959025572785</v>
      </c>
      <c r="H102" s="125">
        <v>2158</v>
      </c>
      <c r="I102" s="132">
        <v>1949</v>
      </c>
      <c r="J102" s="23">
        <v>110.7234479220113</v>
      </c>
    </row>
    <row r="103" spans="1:10" ht="13.5" customHeight="1" x14ac:dyDescent="0.2">
      <c r="A103" s="2" t="s">
        <v>276</v>
      </c>
      <c r="B103" s="145">
        <v>26</v>
      </c>
      <c r="C103" s="134">
        <v>3.4247477541557991E-2</v>
      </c>
      <c r="D103" s="112">
        <v>16</v>
      </c>
      <c r="E103" s="132">
        <v>10</v>
      </c>
      <c r="F103" s="145">
        <v>304</v>
      </c>
      <c r="G103" s="134">
        <v>0.40052173225649201</v>
      </c>
      <c r="H103" s="125">
        <v>156</v>
      </c>
      <c r="I103" s="132">
        <v>148</v>
      </c>
      <c r="J103" s="23">
        <v>105.40540540540539</v>
      </c>
    </row>
    <row r="104" spans="1:10" ht="13.5" customHeight="1" x14ac:dyDescent="0.2">
      <c r="A104" s="2"/>
      <c r="B104" s="18"/>
      <c r="C104" s="134"/>
      <c r="D104" s="146"/>
      <c r="E104" s="147"/>
      <c r="F104" s="18"/>
      <c r="G104" s="134"/>
      <c r="H104" s="73"/>
      <c r="I104" s="73"/>
      <c r="J104" s="23"/>
    </row>
    <row r="105" spans="1:10" ht="13.5" customHeight="1" x14ac:dyDescent="0.2">
      <c r="A105" s="26" t="s">
        <v>291</v>
      </c>
      <c r="B105" s="18">
        <v>4634</v>
      </c>
      <c r="C105" s="19">
        <v>6.103954266445375</v>
      </c>
      <c r="D105" s="68">
        <v>2422</v>
      </c>
      <c r="E105" s="68">
        <v>2212</v>
      </c>
      <c r="F105" s="18">
        <v>4443</v>
      </c>
      <c r="G105" s="19">
        <v>5.8536778171565595</v>
      </c>
      <c r="H105" s="18">
        <v>2339</v>
      </c>
      <c r="I105" s="18">
        <v>2104</v>
      </c>
      <c r="J105" s="23">
        <v>111.16920152091254</v>
      </c>
    </row>
    <row r="106" spans="1:10" ht="13.5" customHeight="1" x14ac:dyDescent="0.2">
      <c r="A106" s="2"/>
      <c r="B106" s="18"/>
      <c r="C106" s="134"/>
      <c r="D106" s="67"/>
      <c r="E106" s="22"/>
      <c r="F106" s="18"/>
      <c r="G106" s="134"/>
      <c r="H106" s="28"/>
      <c r="I106" s="28"/>
      <c r="J106" s="23"/>
    </row>
    <row r="107" spans="1:10" ht="13.5" customHeight="1" x14ac:dyDescent="0.2">
      <c r="A107" s="2" t="s">
        <v>277</v>
      </c>
      <c r="B107" s="145">
        <v>3626</v>
      </c>
      <c r="C107" s="134">
        <v>4.776205906372665</v>
      </c>
      <c r="D107" s="25">
        <v>1901</v>
      </c>
      <c r="E107" s="25">
        <v>1725</v>
      </c>
      <c r="F107" s="145">
        <v>253</v>
      </c>
      <c r="G107" s="134">
        <v>0.33332894164767263</v>
      </c>
      <c r="H107" s="133">
        <v>131</v>
      </c>
      <c r="I107" s="132">
        <v>122</v>
      </c>
      <c r="J107" s="23">
        <v>107.37704918032787</v>
      </c>
    </row>
    <row r="108" spans="1:10" ht="13.5" customHeight="1" x14ac:dyDescent="0.2">
      <c r="A108" s="2" t="s">
        <v>319</v>
      </c>
      <c r="B108" s="145">
        <v>11</v>
      </c>
      <c r="C108" s="134">
        <v>1.4489317421428383E-2</v>
      </c>
      <c r="D108" s="25">
        <v>8</v>
      </c>
      <c r="E108" s="25">
        <v>3</v>
      </c>
      <c r="F108" s="145">
        <v>160</v>
      </c>
      <c r="G108" s="134">
        <v>0.21080091171394316</v>
      </c>
      <c r="H108" s="133">
        <v>88</v>
      </c>
      <c r="I108" s="132">
        <v>72</v>
      </c>
      <c r="J108" s="23">
        <v>122.22222222222223</v>
      </c>
    </row>
    <row r="109" spans="1:10" ht="13.5" customHeight="1" x14ac:dyDescent="0.2">
      <c r="A109" s="2" t="s">
        <v>278</v>
      </c>
      <c r="B109" s="145">
        <v>152</v>
      </c>
      <c r="C109" s="134">
        <v>0.20021602255064674</v>
      </c>
      <c r="D109" s="25">
        <v>69</v>
      </c>
      <c r="E109" s="25">
        <v>83</v>
      </c>
      <c r="F109" s="145">
        <v>339</v>
      </c>
      <c r="G109" s="134">
        <v>0.44663443169391709</v>
      </c>
      <c r="H109" s="133">
        <v>170</v>
      </c>
      <c r="I109" s="132">
        <v>169</v>
      </c>
      <c r="J109" s="23">
        <v>100.59171597633136</v>
      </c>
    </row>
    <row r="110" spans="1:10" ht="13.5" customHeight="1" x14ac:dyDescent="0.2">
      <c r="A110" s="2" t="s">
        <v>320</v>
      </c>
      <c r="B110" s="145">
        <v>3</v>
      </c>
      <c r="C110" s="134">
        <v>3.9516320240259228E-3</v>
      </c>
      <c r="D110" s="25">
        <v>3</v>
      </c>
      <c r="E110" s="148" t="s">
        <v>106</v>
      </c>
      <c r="F110" s="145">
        <v>173</v>
      </c>
      <c r="G110" s="134">
        <v>0.22792848579070105</v>
      </c>
      <c r="H110" s="133">
        <v>102</v>
      </c>
      <c r="I110" s="132">
        <v>71</v>
      </c>
      <c r="J110" s="23">
        <v>143.66197183098592</v>
      </c>
    </row>
    <row r="111" spans="1:10" ht="13.5" customHeight="1" x14ac:dyDescent="0.2">
      <c r="A111" s="2" t="s">
        <v>292</v>
      </c>
      <c r="B111" s="145">
        <v>56</v>
      </c>
      <c r="C111" s="134">
        <v>7.3763797781817228E-2</v>
      </c>
      <c r="D111" s="25">
        <v>32</v>
      </c>
      <c r="E111" s="25">
        <v>24</v>
      </c>
      <c r="F111" s="145">
        <v>345</v>
      </c>
      <c r="G111" s="134">
        <v>0.45453946588318989</v>
      </c>
      <c r="H111" s="133">
        <v>203</v>
      </c>
      <c r="I111" s="132">
        <v>142</v>
      </c>
      <c r="J111" s="23">
        <v>142.95774647887325</v>
      </c>
    </row>
    <row r="112" spans="1:10" ht="13.5" customHeight="1" x14ac:dyDescent="0.2">
      <c r="A112" s="87" t="s">
        <v>293</v>
      </c>
      <c r="B112" s="145" t="s">
        <v>106</v>
      </c>
      <c r="C112" s="134" t="s">
        <v>106</v>
      </c>
      <c r="D112" s="156" t="s">
        <v>106</v>
      </c>
      <c r="E112" s="156" t="s">
        <v>106</v>
      </c>
      <c r="F112" s="145">
        <v>99</v>
      </c>
      <c r="G112" s="134">
        <v>0.13043306412300232</v>
      </c>
      <c r="H112" s="133">
        <v>52</v>
      </c>
      <c r="I112" s="132">
        <v>47</v>
      </c>
      <c r="J112" s="23">
        <v>110.63829787234043</v>
      </c>
    </row>
    <row r="113" spans="1:10" ht="13.5" customHeight="1" x14ac:dyDescent="0.2">
      <c r="A113" s="87" t="s">
        <v>294</v>
      </c>
      <c r="B113" s="145" t="s">
        <v>106</v>
      </c>
      <c r="C113" s="134" t="s">
        <v>106</v>
      </c>
      <c r="D113" s="156" t="s">
        <v>106</v>
      </c>
      <c r="E113" s="156" t="s">
        <v>106</v>
      </c>
      <c r="F113" s="145">
        <v>68</v>
      </c>
      <c r="G113" s="134">
        <v>8.9590387478425848E-2</v>
      </c>
      <c r="H113" s="133">
        <v>29</v>
      </c>
      <c r="I113" s="132">
        <v>39</v>
      </c>
      <c r="J113" s="23">
        <v>74.358974358974365</v>
      </c>
    </row>
    <row r="114" spans="1:10" ht="13.5" customHeight="1" x14ac:dyDescent="0.2">
      <c r="A114" s="2" t="s">
        <v>295</v>
      </c>
      <c r="B114" s="145">
        <v>7</v>
      </c>
      <c r="C114" s="134">
        <v>9.2204747227271535E-3</v>
      </c>
      <c r="D114" s="25">
        <v>5</v>
      </c>
      <c r="E114" s="25">
        <v>2</v>
      </c>
      <c r="F114" s="145">
        <v>157</v>
      </c>
      <c r="G114" s="134">
        <v>0.20684839461930674</v>
      </c>
      <c r="H114" s="133">
        <v>78</v>
      </c>
      <c r="I114" s="132">
        <v>79</v>
      </c>
      <c r="J114" s="23">
        <v>98.734177215189874</v>
      </c>
    </row>
    <row r="115" spans="1:10" ht="13.5" customHeight="1" x14ac:dyDescent="0.2">
      <c r="A115" s="2" t="s">
        <v>321</v>
      </c>
      <c r="B115" s="145">
        <v>184</v>
      </c>
      <c r="C115" s="134">
        <v>0.2423667641402566</v>
      </c>
      <c r="D115" s="25">
        <v>94</v>
      </c>
      <c r="E115" s="25">
        <v>90</v>
      </c>
      <c r="F115" s="145">
        <v>386</v>
      </c>
      <c r="G115" s="134">
        <v>0.50855719950988787</v>
      </c>
      <c r="H115" s="133">
        <v>192</v>
      </c>
      <c r="I115" s="132">
        <v>194</v>
      </c>
      <c r="J115" s="23">
        <v>98.969072164948457</v>
      </c>
    </row>
    <row r="116" spans="1:10" ht="13.5" customHeight="1" x14ac:dyDescent="0.2">
      <c r="A116" s="2" t="s">
        <v>296</v>
      </c>
      <c r="B116" s="145">
        <v>194</v>
      </c>
      <c r="C116" s="134">
        <v>0.25553887088700966</v>
      </c>
      <c r="D116" s="25">
        <v>104</v>
      </c>
      <c r="E116" s="25">
        <v>90</v>
      </c>
      <c r="F116" s="145">
        <v>1911</v>
      </c>
      <c r="G116" s="134">
        <v>2.5177533892834085</v>
      </c>
      <c r="H116" s="133">
        <v>1010</v>
      </c>
      <c r="I116" s="132">
        <v>901</v>
      </c>
      <c r="J116" s="23">
        <v>112.09766925638181</v>
      </c>
    </row>
    <row r="117" spans="1:10" ht="13.5" customHeight="1" x14ac:dyDescent="0.2">
      <c r="A117" s="2" t="s">
        <v>322</v>
      </c>
      <c r="B117" s="145">
        <v>394</v>
      </c>
      <c r="C117" s="134">
        <v>0.51898100582207118</v>
      </c>
      <c r="D117" s="25">
        <v>203</v>
      </c>
      <c r="E117" s="25">
        <v>191</v>
      </c>
      <c r="F117" s="145">
        <v>463</v>
      </c>
      <c r="G117" s="134">
        <v>0.61000513827222302</v>
      </c>
      <c r="H117" s="133">
        <v>238</v>
      </c>
      <c r="I117" s="132">
        <v>225</v>
      </c>
      <c r="J117" s="23">
        <v>105.77777777777777</v>
      </c>
    </row>
    <row r="118" spans="1:10" ht="13.5" customHeight="1" x14ac:dyDescent="0.2">
      <c r="A118" s="2" t="s">
        <v>297</v>
      </c>
      <c r="B118" s="145">
        <v>7</v>
      </c>
      <c r="C118" s="134">
        <v>9.2204747227271535E-3</v>
      </c>
      <c r="D118" s="25">
        <v>3</v>
      </c>
      <c r="E118" s="25">
        <v>4</v>
      </c>
      <c r="F118" s="145">
        <v>89</v>
      </c>
      <c r="G118" s="134">
        <v>0.11725800714088089</v>
      </c>
      <c r="H118" s="125">
        <v>46</v>
      </c>
      <c r="I118" s="132">
        <v>43</v>
      </c>
      <c r="J118" s="23">
        <v>106.9767441860465</v>
      </c>
    </row>
    <row r="119" spans="1:10" x14ac:dyDescent="0.2">
      <c r="A119" s="210" t="s">
        <v>0</v>
      </c>
      <c r="B119" s="210"/>
      <c r="C119" s="210"/>
      <c r="D119" s="210"/>
      <c r="E119" s="210"/>
      <c r="F119" s="210"/>
      <c r="G119" s="210"/>
      <c r="H119" s="210"/>
      <c r="I119" s="210"/>
      <c r="J119" s="210"/>
    </row>
    <row r="120" spans="1:10" x14ac:dyDescent="0.2">
      <c r="A120" s="211" t="s">
        <v>202</v>
      </c>
      <c r="B120" s="212"/>
      <c r="C120" s="212"/>
      <c r="D120" s="212"/>
      <c r="E120" s="212"/>
      <c r="F120" s="212"/>
      <c r="G120" s="212"/>
      <c r="H120" s="212"/>
      <c r="I120" s="212"/>
      <c r="J120" s="212"/>
    </row>
    <row r="121" spans="1:10" x14ac:dyDescent="0.2">
      <c r="A121" s="171"/>
      <c r="B121" s="170"/>
      <c r="C121" s="170"/>
      <c r="D121" s="170"/>
      <c r="E121" s="170"/>
      <c r="F121" s="171"/>
      <c r="G121" s="171"/>
      <c r="H121" s="171"/>
      <c r="I121" s="171"/>
      <c r="J121" s="171"/>
    </row>
    <row r="122" spans="1:10" ht="20.100000000000001" customHeight="1" x14ac:dyDescent="0.2">
      <c r="A122" s="213" t="s">
        <v>105</v>
      </c>
      <c r="B122" s="214" t="s">
        <v>1</v>
      </c>
      <c r="C122" s="215"/>
      <c r="D122" s="215"/>
      <c r="E122" s="215"/>
      <c r="F122" s="215"/>
      <c r="G122" s="215"/>
      <c r="H122" s="215"/>
      <c r="I122" s="215"/>
      <c r="J122" s="215"/>
    </row>
    <row r="123" spans="1:10" ht="20.100000000000001" customHeight="1" x14ac:dyDescent="0.2">
      <c r="A123" s="213"/>
      <c r="B123" s="214" t="s">
        <v>2</v>
      </c>
      <c r="C123" s="215"/>
      <c r="D123" s="215"/>
      <c r="E123" s="216"/>
      <c r="F123" s="217" t="s">
        <v>3</v>
      </c>
      <c r="G123" s="218"/>
      <c r="H123" s="218"/>
      <c r="I123" s="218"/>
      <c r="J123" s="219" t="s">
        <v>4</v>
      </c>
    </row>
    <row r="124" spans="1:10" ht="20.100000000000001" customHeight="1" x14ac:dyDescent="0.2">
      <c r="A124" s="213"/>
      <c r="B124" s="208" t="s">
        <v>5</v>
      </c>
      <c r="C124" s="208"/>
      <c r="D124" s="208" t="s">
        <v>6</v>
      </c>
      <c r="E124" s="208" t="s">
        <v>7</v>
      </c>
      <c r="F124" s="208" t="s">
        <v>5</v>
      </c>
      <c r="G124" s="208"/>
      <c r="H124" s="208" t="s">
        <v>6</v>
      </c>
      <c r="I124" s="208" t="s">
        <v>7</v>
      </c>
      <c r="J124" s="220"/>
    </row>
    <row r="125" spans="1:10" ht="27.95" customHeight="1" x14ac:dyDescent="0.2">
      <c r="A125" s="213"/>
      <c r="B125" s="172" t="s">
        <v>8</v>
      </c>
      <c r="C125" s="173" t="s">
        <v>9</v>
      </c>
      <c r="D125" s="221"/>
      <c r="E125" s="221"/>
      <c r="F125" s="10" t="s">
        <v>8</v>
      </c>
      <c r="G125" s="173" t="s">
        <v>9</v>
      </c>
      <c r="H125" s="209"/>
      <c r="I125" s="209"/>
      <c r="J125" s="220"/>
    </row>
    <row r="126" spans="1:10" x14ac:dyDescent="0.2">
      <c r="A126" s="2"/>
      <c r="B126" s="65"/>
      <c r="C126" s="41"/>
      <c r="D126" s="65"/>
      <c r="E126" s="66"/>
      <c r="F126" s="42"/>
      <c r="G126" s="43"/>
      <c r="H126" s="42"/>
      <c r="I126" s="42"/>
      <c r="J126" s="44"/>
    </row>
    <row r="127" spans="1:10" ht="12.95" customHeight="1" x14ac:dyDescent="0.2">
      <c r="A127" s="2" t="s">
        <v>298</v>
      </c>
      <c r="B127" s="22">
        <v>694</v>
      </c>
      <c r="C127" s="24">
        <v>0.91414420822466347</v>
      </c>
      <c r="D127" s="25">
        <v>373</v>
      </c>
      <c r="E127" s="25">
        <v>321</v>
      </c>
      <c r="F127" s="22">
        <v>732</v>
      </c>
      <c r="G127" s="24">
        <v>0.96441417109129002</v>
      </c>
      <c r="H127" s="25">
        <v>394</v>
      </c>
      <c r="I127" s="25">
        <v>338</v>
      </c>
      <c r="J127" s="23">
        <v>116.5680473372781</v>
      </c>
    </row>
    <row r="128" spans="1:10" ht="12.95" customHeight="1" x14ac:dyDescent="0.2">
      <c r="A128" s="2"/>
      <c r="B128" s="22"/>
      <c r="C128" s="24"/>
      <c r="D128" s="18"/>
      <c r="E128" s="61"/>
      <c r="F128" s="22"/>
      <c r="G128" s="24"/>
      <c r="H128" s="18"/>
      <c r="I128" s="18"/>
      <c r="J128" s="23"/>
    </row>
    <row r="129" spans="1:10" ht="12.95" customHeight="1" x14ac:dyDescent="0.2">
      <c r="A129" s="45" t="s">
        <v>299</v>
      </c>
      <c r="B129" s="18">
        <v>95</v>
      </c>
      <c r="C129" s="19">
        <v>0.1251350140941542</v>
      </c>
      <c r="D129" s="18">
        <v>49</v>
      </c>
      <c r="E129" s="18">
        <v>46</v>
      </c>
      <c r="F129" s="18">
        <v>194</v>
      </c>
      <c r="G129" s="19">
        <v>0.25559610545315609</v>
      </c>
      <c r="H129" s="18">
        <v>93</v>
      </c>
      <c r="I129" s="18">
        <v>101</v>
      </c>
      <c r="J129" s="23">
        <v>92.079207920792086</v>
      </c>
    </row>
    <row r="130" spans="1:10" ht="12.95" customHeight="1" x14ac:dyDescent="0.2">
      <c r="A130" s="45"/>
      <c r="B130" s="22"/>
      <c r="C130" s="24"/>
      <c r="D130" s="22"/>
      <c r="E130" s="63"/>
      <c r="F130" s="22"/>
      <c r="G130" s="24"/>
      <c r="H130" s="28"/>
      <c r="I130" s="48"/>
      <c r="J130" s="23"/>
    </row>
    <row r="131" spans="1:10" ht="12.95" customHeight="1" x14ac:dyDescent="0.2">
      <c r="A131" s="46" t="s">
        <v>300</v>
      </c>
      <c r="B131" s="22">
        <v>64</v>
      </c>
      <c r="C131" s="24">
        <v>8.4301483179219691E-2</v>
      </c>
      <c r="D131" s="25">
        <v>35</v>
      </c>
      <c r="E131" s="25">
        <v>29</v>
      </c>
      <c r="F131" s="22">
        <v>155</v>
      </c>
      <c r="G131" s="24">
        <v>0.20421338322288243</v>
      </c>
      <c r="H131" s="125">
        <v>76</v>
      </c>
      <c r="I131" s="25">
        <v>79</v>
      </c>
      <c r="J131" s="23">
        <v>96.202531645569621</v>
      </c>
    </row>
    <row r="132" spans="1:10" ht="12.95" customHeight="1" x14ac:dyDescent="0.2">
      <c r="A132" s="46" t="s">
        <v>301</v>
      </c>
      <c r="B132" s="22">
        <v>31</v>
      </c>
      <c r="C132" s="24">
        <v>4.0833530914934538E-2</v>
      </c>
      <c r="D132" s="25">
        <v>14</v>
      </c>
      <c r="E132" s="25">
        <v>17</v>
      </c>
      <c r="F132" s="22">
        <v>39</v>
      </c>
      <c r="G132" s="24">
        <v>5.1382722230273646E-2</v>
      </c>
      <c r="H132" s="125">
        <v>17</v>
      </c>
      <c r="I132" s="25">
        <v>22</v>
      </c>
      <c r="J132" s="23">
        <v>77.272727272727266</v>
      </c>
    </row>
    <row r="133" spans="1:10" ht="12.95" customHeight="1" x14ac:dyDescent="0.2">
      <c r="A133" s="47"/>
      <c r="B133" s="22"/>
      <c r="C133" s="24"/>
      <c r="D133" s="88"/>
      <c r="E133" s="88"/>
      <c r="F133" s="22"/>
      <c r="G133" s="24"/>
      <c r="H133" s="131"/>
      <c r="I133" s="85"/>
      <c r="J133" s="23"/>
    </row>
    <row r="134" spans="1:10" ht="12.95" customHeight="1" x14ac:dyDescent="0.2">
      <c r="A134" s="47" t="s">
        <v>302</v>
      </c>
      <c r="B134" s="18">
        <v>2872</v>
      </c>
      <c r="C134" s="19">
        <v>3.7830290576674837</v>
      </c>
      <c r="D134" s="18">
        <v>1478</v>
      </c>
      <c r="E134" s="18">
        <v>1394</v>
      </c>
      <c r="F134" s="18">
        <v>6143</v>
      </c>
      <c r="G134" s="19">
        <v>8.0934375041172046</v>
      </c>
      <c r="H134" s="18">
        <v>3117</v>
      </c>
      <c r="I134" s="18">
        <v>3026</v>
      </c>
      <c r="J134" s="23">
        <v>103.00727032385988</v>
      </c>
    </row>
    <row r="135" spans="1:10" ht="12.95" customHeight="1" x14ac:dyDescent="0.2">
      <c r="A135" s="46"/>
      <c r="B135" s="22"/>
      <c r="C135" s="24"/>
      <c r="D135" s="22"/>
      <c r="E135" s="22"/>
      <c r="F135" s="22"/>
      <c r="G135" s="24"/>
      <c r="H135" s="28"/>
      <c r="I135" s="48"/>
      <c r="J135" s="23"/>
    </row>
    <row r="136" spans="1:10" ht="12.95" customHeight="1" x14ac:dyDescent="0.2">
      <c r="A136" s="46" t="s">
        <v>303</v>
      </c>
      <c r="B136" s="22">
        <v>422</v>
      </c>
      <c r="C136" s="24">
        <v>0.55586290471297983</v>
      </c>
      <c r="D136" s="25">
        <v>208</v>
      </c>
      <c r="E136" s="25">
        <v>214</v>
      </c>
      <c r="F136" s="22">
        <v>1146</v>
      </c>
      <c r="G136" s="24">
        <v>1.509861530151118</v>
      </c>
      <c r="H136" s="133">
        <v>563</v>
      </c>
      <c r="I136" s="132">
        <v>583</v>
      </c>
      <c r="J136" s="23">
        <v>96.56946826758147</v>
      </c>
    </row>
    <row r="137" spans="1:10" ht="12.95" customHeight="1" x14ac:dyDescent="0.2">
      <c r="A137" s="46" t="s">
        <v>304</v>
      </c>
      <c r="B137" s="22">
        <v>105</v>
      </c>
      <c r="C137" s="24">
        <v>0.13830712084090729</v>
      </c>
      <c r="D137" s="25">
        <v>53</v>
      </c>
      <c r="E137" s="25">
        <v>52</v>
      </c>
      <c r="F137" s="22">
        <v>600</v>
      </c>
      <c r="G137" s="24">
        <v>0.79050341892728682</v>
      </c>
      <c r="H137" s="133">
        <v>294</v>
      </c>
      <c r="I137" s="132">
        <v>306</v>
      </c>
      <c r="J137" s="23">
        <v>96.078431372549019</v>
      </c>
    </row>
    <row r="138" spans="1:10" ht="12.95" customHeight="1" x14ac:dyDescent="0.2">
      <c r="A138" s="46" t="s">
        <v>305</v>
      </c>
      <c r="B138" s="22">
        <v>523</v>
      </c>
      <c r="C138" s="24">
        <v>0.68890118285518587</v>
      </c>
      <c r="D138" s="25">
        <v>265</v>
      </c>
      <c r="E138" s="25">
        <v>258</v>
      </c>
      <c r="F138" s="22">
        <v>1339</v>
      </c>
      <c r="G138" s="24">
        <v>1.7641401299060617</v>
      </c>
      <c r="H138" s="133">
        <v>681</v>
      </c>
      <c r="I138" s="132">
        <v>658</v>
      </c>
      <c r="J138" s="23">
        <v>103.49544072948329</v>
      </c>
    </row>
    <row r="139" spans="1:10" ht="12.95" customHeight="1" x14ac:dyDescent="0.2">
      <c r="A139" s="46" t="s">
        <v>306</v>
      </c>
      <c r="B139" s="22">
        <v>223</v>
      </c>
      <c r="C139" s="24">
        <v>0.29373798045259358</v>
      </c>
      <c r="D139" s="25">
        <v>125</v>
      </c>
      <c r="E139" s="25">
        <v>98</v>
      </c>
      <c r="F139" s="22">
        <v>699</v>
      </c>
      <c r="G139" s="24">
        <v>0.92093648305028919</v>
      </c>
      <c r="H139" s="133">
        <v>361</v>
      </c>
      <c r="I139" s="132">
        <v>338</v>
      </c>
      <c r="J139" s="23">
        <v>106.80473372781066</v>
      </c>
    </row>
    <row r="140" spans="1:10" ht="12.95" customHeight="1" x14ac:dyDescent="0.2">
      <c r="A140" s="46" t="s">
        <v>307</v>
      </c>
      <c r="B140" s="22">
        <v>295</v>
      </c>
      <c r="C140" s="24">
        <v>0.3885771490292157</v>
      </c>
      <c r="D140" s="25">
        <v>141</v>
      </c>
      <c r="E140" s="25">
        <v>154</v>
      </c>
      <c r="F140" s="22">
        <v>538</v>
      </c>
      <c r="G140" s="24">
        <v>0.70881806563813388</v>
      </c>
      <c r="H140" s="133">
        <v>259</v>
      </c>
      <c r="I140" s="132">
        <v>279</v>
      </c>
      <c r="J140" s="23">
        <v>92.831541218637994</v>
      </c>
    </row>
    <row r="141" spans="1:10" ht="12.95" customHeight="1" x14ac:dyDescent="0.2">
      <c r="A141" s="46" t="s">
        <v>308</v>
      </c>
      <c r="B141" s="22">
        <v>474</v>
      </c>
      <c r="C141" s="24">
        <v>0.62435785979609582</v>
      </c>
      <c r="D141" s="25">
        <v>243</v>
      </c>
      <c r="E141" s="25">
        <v>231</v>
      </c>
      <c r="F141" s="22">
        <v>601</v>
      </c>
      <c r="G141" s="24">
        <v>0.79182092462549891</v>
      </c>
      <c r="H141" s="133">
        <v>307</v>
      </c>
      <c r="I141" s="132">
        <v>294</v>
      </c>
      <c r="J141" s="23">
        <v>104.42176870748298</v>
      </c>
    </row>
    <row r="142" spans="1:10" ht="12.95" customHeight="1" x14ac:dyDescent="0.2">
      <c r="A142" s="46" t="s">
        <v>309</v>
      </c>
      <c r="B142" s="22">
        <v>284</v>
      </c>
      <c r="C142" s="24">
        <v>0.37408783160778736</v>
      </c>
      <c r="D142" s="25">
        <v>141</v>
      </c>
      <c r="E142" s="25">
        <v>143</v>
      </c>
      <c r="F142" s="22">
        <v>375</v>
      </c>
      <c r="G142" s="24">
        <v>0.49406463682955432</v>
      </c>
      <c r="H142" s="133">
        <v>193</v>
      </c>
      <c r="I142" s="132">
        <v>182</v>
      </c>
      <c r="J142" s="23">
        <v>106.04395604395604</v>
      </c>
    </row>
    <row r="143" spans="1:10" ht="12.95" customHeight="1" x14ac:dyDescent="0.2">
      <c r="A143" s="46" t="s">
        <v>310</v>
      </c>
      <c r="B143" s="22">
        <v>329</v>
      </c>
      <c r="C143" s="24">
        <v>0.43336231196817621</v>
      </c>
      <c r="D143" s="25">
        <v>184</v>
      </c>
      <c r="E143" s="25">
        <v>145</v>
      </c>
      <c r="F143" s="22">
        <v>592</v>
      </c>
      <c r="G143" s="24">
        <v>0.77996337334158972</v>
      </c>
      <c r="H143" s="133">
        <v>324</v>
      </c>
      <c r="I143" s="132">
        <v>268</v>
      </c>
      <c r="J143" s="23">
        <v>120.89552238805969</v>
      </c>
    </row>
    <row r="144" spans="1:10" ht="12.95" customHeight="1" x14ac:dyDescent="0.2">
      <c r="A144" s="46" t="s">
        <v>311</v>
      </c>
      <c r="B144" s="22">
        <v>217</v>
      </c>
      <c r="C144" s="24">
        <v>0.28583471640454172</v>
      </c>
      <c r="D144" s="25">
        <v>118</v>
      </c>
      <c r="E144" s="25">
        <v>99</v>
      </c>
      <c r="F144" s="22">
        <v>253</v>
      </c>
      <c r="G144" s="24">
        <v>0.33332894164767263</v>
      </c>
      <c r="H144" s="133">
        <v>135</v>
      </c>
      <c r="I144" s="132">
        <v>118</v>
      </c>
      <c r="J144" s="23">
        <v>114.40677966101696</v>
      </c>
    </row>
    <row r="145" spans="1:12" ht="12.95" customHeight="1" x14ac:dyDescent="0.2">
      <c r="A145" s="49"/>
      <c r="B145" s="50"/>
      <c r="C145" s="99"/>
      <c r="D145" s="89"/>
      <c r="E145" s="90"/>
      <c r="F145" s="50"/>
      <c r="G145" s="51"/>
      <c r="H145" s="91"/>
      <c r="I145" s="92"/>
      <c r="J145" s="52"/>
    </row>
    <row r="146" spans="1:12" ht="8.4499999999999993" customHeight="1" x14ac:dyDescent="0.2">
      <c r="A146" s="53"/>
      <c r="C146" s="54"/>
      <c r="F146" s="55"/>
      <c r="G146" s="54"/>
      <c r="H146" s="55"/>
      <c r="I146" s="55"/>
      <c r="J146" s="6"/>
    </row>
    <row r="147" spans="1:12" x14ac:dyDescent="0.2">
      <c r="A147" s="101" t="s">
        <v>204</v>
      </c>
      <c r="B147" s="56"/>
      <c r="C147" s="57"/>
      <c r="D147" s="56"/>
      <c r="E147" s="56"/>
      <c r="F147" s="58"/>
      <c r="G147" s="56"/>
      <c r="H147" s="53"/>
      <c r="I147" s="53"/>
      <c r="J147" s="6"/>
    </row>
    <row r="148" spans="1:12" ht="9" customHeight="1" x14ac:dyDescent="0.2">
      <c r="A148" s="53"/>
      <c r="B148" s="3"/>
      <c r="C148" s="4"/>
      <c r="D148" s="3"/>
      <c r="E148" s="3"/>
      <c r="F148" s="59"/>
      <c r="G148" s="3"/>
      <c r="H148" s="53"/>
      <c r="I148" s="53"/>
      <c r="J148" s="6"/>
    </row>
    <row r="149" spans="1:12" x14ac:dyDescent="0.2">
      <c r="A149" s="168" t="s">
        <v>224</v>
      </c>
      <c r="B149" s="116"/>
      <c r="C149" s="116"/>
      <c r="D149" s="116"/>
      <c r="E149" s="116"/>
      <c r="F149" s="116"/>
      <c r="G149" s="117"/>
      <c r="H149" s="117"/>
      <c r="I149" s="117"/>
      <c r="J149" s="117"/>
      <c r="K149" s="118"/>
      <c r="L149" s="119"/>
    </row>
    <row r="150" spans="1:12" x14ac:dyDescent="0.2">
      <c r="A150" s="169" t="s">
        <v>225</v>
      </c>
      <c r="B150" s="116"/>
      <c r="C150" s="116"/>
      <c r="D150" s="116"/>
      <c r="E150" s="116"/>
      <c r="F150" s="116"/>
      <c r="G150" s="117"/>
      <c r="H150" s="117"/>
      <c r="I150" s="117"/>
      <c r="J150" s="117"/>
      <c r="K150" s="118"/>
      <c r="L150" s="119"/>
    </row>
    <row r="151" spans="1:12" ht="9" customHeight="1" x14ac:dyDescent="0.2">
      <c r="A151" s="169"/>
      <c r="B151" s="116"/>
      <c r="C151" s="116"/>
      <c r="D151" s="116"/>
      <c r="E151" s="116"/>
      <c r="F151" s="116"/>
      <c r="G151" s="117"/>
      <c r="H151" s="117"/>
      <c r="I151" s="117"/>
      <c r="J151" s="117"/>
      <c r="K151" s="118"/>
      <c r="L151" s="119"/>
    </row>
    <row r="152" spans="1:12" x14ac:dyDescent="0.2">
      <c r="A152" s="102" t="s">
        <v>226</v>
      </c>
    </row>
    <row r="153" spans="1:12" x14ac:dyDescent="0.2">
      <c r="A153" s="102"/>
    </row>
    <row r="154" spans="1:12" x14ac:dyDescent="0.2">
      <c r="A154" s="168" t="s">
        <v>227</v>
      </c>
      <c r="B154" s="116"/>
      <c r="C154" s="116"/>
      <c r="D154" s="116"/>
      <c r="E154" s="116"/>
      <c r="F154" s="116"/>
      <c r="G154" s="117"/>
      <c r="H154" s="117"/>
      <c r="I154" s="117"/>
      <c r="J154" s="117"/>
      <c r="K154" s="118"/>
      <c r="L154" s="119"/>
    </row>
  </sheetData>
  <mergeCells count="39">
    <mergeCell ref="A1:J1"/>
    <mergeCell ref="A2:J2"/>
    <mergeCell ref="A4:A7"/>
    <mergeCell ref="B4:J4"/>
    <mergeCell ref="B5:E5"/>
    <mergeCell ref="F5:I5"/>
    <mergeCell ref="J5:J7"/>
    <mergeCell ref="B6:C6"/>
    <mergeCell ref="D6:D7"/>
    <mergeCell ref="E6:E7"/>
    <mergeCell ref="I65:I66"/>
    <mergeCell ref="F6:G6"/>
    <mergeCell ref="H6:H7"/>
    <mergeCell ref="I6:I7"/>
    <mergeCell ref="A60:J60"/>
    <mergeCell ref="A61:J61"/>
    <mergeCell ref="A63:A66"/>
    <mergeCell ref="B63:J63"/>
    <mergeCell ref="B64:E64"/>
    <mergeCell ref="F64:I64"/>
    <mergeCell ref="J64:J66"/>
    <mergeCell ref="B65:C65"/>
    <mergeCell ref="D65:D66"/>
    <mergeCell ref="E65:E66"/>
    <mergeCell ref="F65:G65"/>
    <mergeCell ref="H65:H66"/>
    <mergeCell ref="F124:G124"/>
    <mergeCell ref="H124:H125"/>
    <mergeCell ref="I124:I125"/>
    <mergeCell ref="A119:J119"/>
    <mergeCell ref="A120:J120"/>
    <mergeCell ref="A122:A125"/>
    <mergeCell ref="B122:J122"/>
    <mergeCell ref="B123:E123"/>
    <mergeCell ref="F123:I123"/>
    <mergeCell ref="J123:J125"/>
    <mergeCell ref="B124:C124"/>
    <mergeCell ref="D124:D125"/>
    <mergeCell ref="E124:E125"/>
  </mergeCells>
  <printOptions horizontalCentered="1"/>
  <pageMargins left="0.74803149606299213" right="0.74803149606299213" top="0.98425196850393704" bottom="0.98425196850393704" header="0.31496062992125984" footer="0.31496062992125984"/>
  <pageSetup scale="81" orientation="portrait" r:id="rId1"/>
  <rowBreaks count="2" manualBreakCount="2">
    <brk id="59" max="16383" man="1"/>
    <brk id="1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4"/>
  <sheetViews>
    <sheetView zoomScaleNormal="100" workbookViewId="0">
      <selection activeCell="B3" sqref="B1:B1048576"/>
    </sheetView>
  </sheetViews>
  <sheetFormatPr baseColWidth="10" defaultColWidth="11.42578125" defaultRowHeight="12.75" x14ac:dyDescent="0.2"/>
  <cols>
    <col min="1" max="1" width="30.7109375" style="69" customWidth="1"/>
    <col min="2" max="2" width="8.7109375" style="93" customWidth="1"/>
    <col min="3" max="3" width="8.7109375" style="94" customWidth="1"/>
    <col min="4" max="5" width="8.7109375" style="93" customWidth="1"/>
    <col min="6" max="6" width="8.7109375" style="83" customWidth="1"/>
    <col min="7" max="7" width="8.7109375" style="93" customWidth="1"/>
    <col min="8" max="9" width="8.7109375" style="69" customWidth="1"/>
    <col min="10" max="10" width="11.7109375" style="93" customWidth="1"/>
    <col min="11" max="16384" width="11.42578125" style="69"/>
  </cols>
  <sheetData>
    <row r="1" spans="1:11" x14ac:dyDescent="0.2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1" x14ac:dyDescent="0.2">
      <c r="A2" s="211" t="s">
        <v>201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11" x14ac:dyDescent="0.2">
      <c r="A3" s="2"/>
      <c r="B3" s="3"/>
      <c r="C3" s="4"/>
      <c r="D3" s="3"/>
      <c r="E3" s="3"/>
      <c r="F3" s="5"/>
      <c r="G3" s="3"/>
      <c r="H3" s="3"/>
      <c r="I3" s="3"/>
      <c r="J3" s="6"/>
    </row>
    <row r="4" spans="1:11" ht="20.100000000000001" customHeight="1" x14ac:dyDescent="0.2">
      <c r="A4" s="213" t="s">
        <v>105</v>
      </c>
      <c r="B4" s="217" t="s">
        <v>1</v>
      </c>
      <c r="C4" s="217"/>
      <c r="D4" s="217"/>
      <c r="E4" s="217"/>
      <c r="F4" s="217"/>
      <c r="G4" s="217"/>
      <c r="H4" s="217"/>
      <c r="I4" s="217"/>
      <c r="J4" s="214"/>
    </row>
    <row r="5" spans="1:11" ht="20.100000000000001" customHeight="1" x14ac:dyDescent="0.2">
      <c r="A5" s="213"/>
      <c r="B5" s="217" t="s">
        <v>2</v>
      </c>
      <c r="C5" s="218"/>
      <c r="D5" s="218"/>
      <c r="E5" s="218"/>
      <c r="F5" s="217" t="s">
        <v>3</v>
      </c>
      <c r="G5" s="218"/>
      <c r="H5" s="218"/>
      <c r="I5" s="218"/>
      <c r="J5" s="219" t="s">
        <v>4</v>
      </c>
    </row>
    <row r="6" spans="1:11" ht="20.100000000000001" customHeight="1" x14ac:dyDescent="0.2">
      <c r="A6" s="213"/>
      <c r="B6" s="208" t="s">
        <v>5</v>
      </c>
      <c r="C6" s="208"/>
      <c r="D6" s="208" t="s">
        <v>6</v>
      </c>
      <c r="E6" s="208" t="s">
        <v>7</v>
      </c>
      <c r="F6" s="208" t="s">
        <v>5</v>
      </c>
      <c r="G6" s="208"/>
      <c r="H6" s="208" t="s">
        <v>6</v>
      </c>
      <c r="I6" s="208" t="s">
        <v>7</v>
      </c>
      <c r="J6" s="220"/>
    </row>
    <row r="7" spans="1:11" ht="27.95" customHeight="1" x14ac:dyDescent="0.2">
      <c r="A7" s="213"/>
      <c r="B7" s="153" t="s">
        <v>8</v>
      </c>
      <c r="C7" s="154" t="s">
        <v>9</v>
      </c>
      <c r="D7" s="221"/>
      <c r="E7" s="221"/>
      <c r="F7" s="10" t="s">
        <v>8</v>
      </c>
      <c r="G7" s="154" t="s">
        <v>9</v>
      </c>
      <c r="H7" s="209"/>
      <c r="I7" s="209"/>
      <c r="J7" s="220"/>
    </row>
    <row r="8" spans="1:11" ht="13.5" customHeight="1" x14ac:dyDescent="0.2">
      <c r="A8" s="11"/>
      <c r="B8" s="12"/>
      <c r="C8" s="13"/>
      <c r="D8" s="14"/>
      <c r="E8" s="14"/>
      <c r="F8" s="15"/>
      <c r="G8" s="12"/>
      <c r="H8" s="14"/>
      <c r="I8" s="8"/>
      <c r="J8" s="16"/>
    </row>
    <row r="9" spans="1:11" ht="13.5" customHeight="1" x14ac:dyDescent="0.2">
      <c r="A9" s="17" t="s">
        <v>10</v>
      </c>
      <c r="B9" s="18">
        <f>SUM(D9,E9)</f>
        <v>75918</v>
      </c>
      <c r="C9" s="19">
        <f>+B9/$B$9*100</f>
        <v>100</v>
      </c>
      <c r="D9" s="18">
        <f>SUM(D17,D23,D32,D40,D56,D68,D78,D88,D97,D105,D127,D129,D134)</f>
        <v>38969</v>
      </c>
      <c r="E9" s="18">
        <f>SUM(E17,E23,E32,E40,E56,E68,E78,E88,E97,E105,E127,E129,E134)</f>
        <v>36949</v>
      </c>
      <c r="F9" s="18">
        <f>SUM(H9,I9)</f>
        <v>75901</v>
      </c>
      <c r="G9" s="19">
        <f>F9/F9*100</f>
        <v>100</v>
      </c>
      <c r="H9" s="18">
        <f>SUM(H17,H23,H32,H40,H56,H68,H78,H88,H97,H105,H127,H129,H134)</f>
        <v>38960</v>
      </c>
      <c r="I9" s="18">
        <f>SUM(I17,I23,I32,I40,I56,I68,I78,I88,I97,I105,I127,I129,I134)</f>
        <v>36941</v>
      </c>
      <c r="J9" s="23">
        <f>H9/I9*100</f>
        <v>105.46547196881512</v>
      </c>
    </row>
    <row r="10" spans="1:11" ht="13.5" customHeight="1" x14ac:dyDescent="0.2">
      <c r="A10" s="17"/>
      <c r="B10" s="145"/>
      <c r="C10" s="134"/>
      <c r="D10" s="18"/>
      <c r="E10" s="18"/>
      <c r="F10" s="18"/>
      <c r="G10" s="134"/>
      <c r="H10" s="18"/>
      <c r="I10" s="18"/>
      <c r="J10" s="23"/>
      <c r="K10"/>
    </row>
    <row r="11" spans="1:11" ht="13.5" customHeight="1" x14ac:dyDescent="0.2">
      <c r="A11" s="26" t="s">
        <v>11</v>
      </c>
      <c r="B11" s="145">
        <f t="shared" ref="B11:B59" si="0">SUM(D11,E11)</f>
        <v>68795</v>
      </c>
      <c r="C11" s="134">
        <f t="shared" ref="C11:C59" si="1">+B11/$B$9*100</f>
        <v>90.617508364287787</v>
      </c>
      <c r="D11" s="25">
        <v>35306</v>
      </c>
      <c r="E11" s="25">
        <v>33489</v>
      </c>
      <c r="F11" s="145">
        <f t="shared" ref="F11:F59" si="2">SUM(H11,I11)</f>
        <v>48960</v>
      </c>
      <c r="G11" s="134">
        <f>F11/$F$9*100</f>
        <v>64.505078984466607</v>
      </c>
      <c r="H11" s="125">
        <v>25116</v>
      </c>
      <c r="I11" s="25">
        <v>23844</v>
      </c>
      <c r="J11" s="23">
        <f t="shared" ref="J11:J59" si="3">H11/I11*100</f>
        <v>105.33467539003523</v>
      </c>
      <c r="K11"/>
    </row>
    <row r="12" spans="1:11" ht="13.5" customHeight="1" x14ac:dyDescent="0.2">
      <c r="A12" s="26" t="s">
        <v>12</v>
      </c>
      <c r="B12" s="145">
        <f t="shared" si="0"/>
        <v>7123</v>
      </c>
      <c r="C12" s="134">
        <f t="shared" si="1"/>
        <v>9.3824916357122152</v>
      </c>
      <c r="D12" s="25">
        <v>3663</v>
      </c>
      <c r="E12" s="25">
        <v>3460</v>
      </c>
      <c r="F12" s="145">
        <f t="shared" si="2"/>
        <v>26941</v>
      </c>
      <c r="G12" s="134">
        <f t="shared" ref="G12:G59" si="4">F12/$F$9*100</f>
        <v>35.494921015533393</v>
      </c>
      <c r="H12" s="125">
        <v>13844</v>
      </c>
      <c r="I12" s="25">
        <v>13097</v>
      </c>
      <c r="J12" s="23">
        <f t="shared" si="3"/>
        <v>105.70359624341452</v>
      </c>
      <c r="K12"/>
    </row>
    <row r="13" spans="1:11" ht="13.5" customHeight="1" x14ac:dyDescent="0.2">
      <c r="A13" s="26"/>
      <c r="B13" s="145"/>
      <c r="C13" s="134"/>
      <c r="D13" s="71"/>
      <c r="E13" s="72"/>
      <c r="F13" s="18"/>
      <c r="G13" s="134"/>
      <c r="H13" s="73"/>
      <c r="I13" s="76"/>
      <c r="J13" s="23"/>
      <c r="K13"/>
    </row>
    <row r="14" spans="1:11" ht="13.5" customHeight="1" x14ac:dyDescent="0.2">
      <c r="A14" s="26" t="s">
        <v>13</v>
      </c>
      <c r="B14" s="145">
        <f t="shared" si="0"/>
        <v>24947</v>
      </c>
      <c r="C14" s="134">
        <f t="shared" si="1"/>
        <v>32.860454701124894</v>
      </c>
      <c r="D14" s="25">
        <v>12867</v>
      </c>
      <c r="E14" s="25">
        <v>12080</v>
      </c>
      <c r="F14" s="145">
        <f t="shared" si="2"/>
        <v>7910</v>
      </c>
      <c r="G14" s="134">
        <f t="shared" si="4"/>
        <v>10.421470072858066</v>
      </c>
      <c r="H14" s="129">
        <v>4113</v>
      </c>
      <c r="I14" s="25">
        <v>3797</v>
      </c>
      <c r="J14" s="23">
        <f t="shared" si="3"/>
        <v>108.32235975770345</v>
      </c>
      <c r="K14"/>
    </row>
    <row r="15" spans="1:11" ht="13.5" customHeight="1" x14ac:dyDescent="0.2">
      <c r="A15" s="26" t="s">
        <v>14</v>
      </c>
      <c r="B15" s="145">
        <f t="shared" si="0"/>
        <v>4798</v>
      </c>
      <c r="C15" s="134">
        <f t="shared" si="1"/>
        <v>6.3199768170921251</v>
      </c>
      <c r="D15" s="25">
        <v>2424</v>
      </c>
      <c r="E15" s="25">
        <v>2374</v>
      </c>
      <c r="F15" s="145">
        <f t="shared" si="2"/>
        <v>985</v>
      </c>
      <c r="G15" s="134">
        <f t="shared" si="4"/>
        <v>1.2977431127389627</v>
      </c>
      <c r="H15" s="125">
        <v>487</v>
      </c>
      <c r="I15" s="25">
        <v>498</v>
      </c>
      <c r="J15" s="23">
        <f t="shared" si="3"/>
        <v>97.791164658634528</v>
      </c>
      <c r="K15"/>
    </row>
    <row r="16" spans="1:11" ht="13.5" customHeight="1" x14ac:dyDescent="0.2">
      <c r="A16" s="26"/>
      <c r="B16" s="145"/>
      <c r="C16" s="134"/>
      <c r="D16" s="27"/>
      <c r="E16" s="60"/>
      <c r="F16" s="18"/>
      <c r="G16" s="134"/>
      <c r="H16" s="27"/>
      <c r="J16" s="23"/>
    </row>
    <row r="17" spans="1:12" ht="13.5" customHeight="1" x14ac:dyDescent="0.2">
      <c r="A17" s="26" t="s">
        <v>91</v>
      </c>
      <c r="B17" s="18">
        <f t="shared" si="0"/>
        <v>4470</v>
      </c>
      <c r="C17" s="19">
        <f t="shared" si="1"/>
        <v>5.8879317157986248</v>
      </c>
      <c r="D17" s="18">
        <f>SUM(D19:D21)</f>
        <v>2280</v>
      </c>
      <c r="E17" s="18">
        <f>SUM(E19:E21)</f>
        <v>2190</v>
      </c>
      <c r="F17" s="18">
        <f t="shared" si="2"/>
        <v>4287</v>
      </c>
      <c r="G17" s="19">
        <f t="shared" si="4"/>
        <v>5.6481469282354642</v>
      </c>
      <c r="H17" s="18">
        <f>SUM(H19:H21)</f>
        <v>2175</v>
      </c>
      <c r="I17" s="18">
        <f>SUM(I19:I21)</f>
        <v>2112</v>
      </c>
      <c r="J17" s="23">
        <f t="shared" si="3"/>
        <v>102.98295454545455</v>
      </c>
      <c r="L17" s="83"/>
    </row>
    <row r="18" spans="1:12" ht="13.5" customHeight="1" x14ac:dyDescent="0.2">
      <c r="A18" s="17"/>
      <c r="B18" s="145"/>
      <c r="C18" s="134"/>
      <c r="D18" s="141"/>
      <c r="E18" s="22"/>
      <c r="F18" s="18"/>
      <c r="G18" s="134"/>
      <c r="H18" s="18"/>
      <c r="I18" s="48"/>
      <c r="J18" s="23"/>
    </row>
    <row r="19" spans="1:12" ht="13.5" customHeight="1" x14ac:dyDescent="0.2">
      <c r="A19" s="26" t="s">
        <v>15</v>
      </c>
      <c r="B19" s="145">
        <f t="shared" si="0"/>
        <v>290</v>
      </c>
      <c r="C19" s="134">
        <f t="shared" si="1"/>
        <v>0.38199109565583922</v>
      </c>
      <c r="D19" s="139">
        <v>137</v>
      </c>
      <c r="E19" s="140">
        <v>153</v>
      </c>
      <c r="F19" s="145">
        <f t="shared" si="2"/>
        <v>488</v>
      </c>
      <c r="G19" s="134">
        <f t="shared" si="4"/>
        <v>0.64294278072752664</v>
      </c>
      <c r="H19" s="125">
        <v>235</v>
      </c>
      <c r="I19" s="25">
        <v>253</v>
      </c>
      <c r="J19" s="23">
        <f t="shared" si="3"/>
        <v>92.885375494071141</v>
      </c>
    </row>
    <row r="20" spans="1:12" ht="13.5" customHeight="1" x14ac:dyDescent="0.2">
      <c r="A20" s="26" t="s">
        <v>16</v>
      </c>
      <c r="B20" s="145">
        <f t="shared" si="0"/>
        <v>3792</v>
      </c>
      <c r="C20" s="134">
        <f t="shared" si="1"/>
        <v>4.9948628783687665</v>
      </c>
      <c r="D20" s="139">
        <v>1926</v>
      </c>
      <c r="E20" s="140">
        <v>1866</v>
      </c>
      <c r="F20" s="145">
        <f t="shared" si="2"/>
        <v>3358</v>
      </c>
      <c r="G20" s="134">
        <f t="shared" si="4"/>
        <v>4.4241841345963824</v>
      </c>
      <c r="H20" s="125">
        <v>1696</v>
      </c>
      <c r="I20" s="25">
        <v>1662</v>
      </c>
      <c r="J20" s="23">
        <f t="shared" si="3"/>
        <v>102.04572803850782</v>
      </c>
    </row>
    <row r="21" spans="1:12" ht="13.5" customHeight="1" x14ac:dyDescent="0.2">
      <c r="A21" s="26" t="s">
        <v>17</v>
      </c>
      <c r="B21" s="145">
        <f t="shared" si="0"/>
        <v>388</v>
      </c>
      <c r="C21" s="134">
        <f t="shared" si="1"/>
        <v>0.51107774177401932</v>
      </c>
      <c r="D21" s="139">
        <v>217</v>
      </c>
      <c r="E21" s="140">
        <v>171</v>
      </c>
      <c r="F21" s="145">
        <f t="shared" si="2"/>
        <v>441</v>
      </c>
      <c r="G21" s="134">
        <f t="shared" si="4"/>
        <v>0.58102001291155581</v>
      </c>
      <c r="H21" s="125">
        <v>244</v>
      </c>
      <c r="I21" s="25">
        <v>197</v>
      </c>
      <c r="J21" s="23">
        <f t="shared" si="3"/>
        <v>123.85786802030456</v>
      </c>
    </row>
    <row r="22" spans="1:12" ht="13.5" customHeight="1" x14ac:dyDescent="0.2">
      <c r="A22" s="26"/>
      <c r="B22" s="145"/>
      <c r="C22" s="134"/>
      <c r="D22" s="67"/>
      <c r="E22" s="22"/>
      <c r="F22" s="18"/>
      <c r="G22" s="134"/>
      <c r="H22" s="128"/>
      <c r="I22" s="28"/>
      <c r="J22" s="23"/>
    </row>
    <row r="23" spans="1:12" ht="13.5" customHeight="1" x14ac:dyDescent="0.2">
      <c r="A23" s="26" t="s">
        <v>92</v>
      </c>
      <c r="B23" s="18">
        <f t="shared" si="0"/>
        <v>4434</v>
      </c>
      <c r="C23" s="19">
        <f t="shared" si="1"/>
        <v>5.8405121315103132</v>
      </c>
      <c r="D23" s="29">
        <f>SUM(D25:D30)</f>
        <v>2303</v>
      </c>
      <c r="E23" s="29">
        <f>SUM(E25:E30)</f>
        <v>2131</v>
      </c>
      <c r="F23" s="18">
        <f t="shared" si="2"/>
        <v>4390</v>
      </c>
      <c r="G23" s="19">
        <f t="shared" si="4"/>
        <v>5.7838500151513159</v>
      </c>
      <c r="H23" s="29">
        <f>SUM(H25:H30)</f>
        <v>2281</v>
      </c>
      <c r="I23" s="29">
        <f>SUM(I25:I30)</f>
        <v>2109</v>
      </c>
      <c r="J23" s="23">
        <f t="shared" si="3"/>
        <v>108.15552394499764</v>
      </c>
    </row>
    <row r="24" spans="1:12" ht="13.5" customHeight="1" x14ac:dyDescent="0.2">
      <c r="A24" s="17"/>
      <c r="B24" s="145"/>
      <c r="C24" s="134"/>
      <c r="D24" s="22"/>
      <c r="E24" s="22"/>
      <c r="F24" s="18"/>
      <c r="G24" s="134"/>
      <c r="H24" s="28"/>
      <c r="I24" s="28"/>
      <c r="J24" s="23"/>
    </row>
    <row r="25" spans="1:12" ht="13.5" customHeight="1" x14ac:dyDescent="0.2">
      <c r="A25" s="26" t="s">
        <v>18</v>
      </c>
      <c r="B25" s="145">
        <f t="shared" si="0"/>
        <v>1751</v>
      </c>
      <c r="C25" s="134">
        <f t="shared" si="1"/>
        <v>2.3064358913564638</v>
      </c>
      <c r="D25" s="25">
        <v>904</v>
      </c>
      <c r="E25" s="25">
        <v>847</v>
      </c>
      <c r="F25" s="145">
        <f t="shared" si="2"/>
        <v>773</v>
      </c>
      <c r="G25" s="134">
        <f t="shared" si="4"/>
        <v>1.0184319047179879</v>
      </c>
      <c r="H25" s="125">
        <v>396</v>
      </c>
      <c r="I25" s="25">
        <v>377</v>
      </c>
      <c r="J25" s="23">
        <f t="shared" si="3"/>
        <v>105.03978779840848</v>
      </c>
    </row>
    <row r="26" spans="1:12" ht="13.5" customHeight="1" x14ac:dyDescent="0.2">
      <c r="A26" s="26" t="s">
        <v>19</v>
      </c>
      <c r="B26" s="145">
        <f t="shared" si="0"/>
        <v>224</v>
      </c>
      <c r="C26" s="134">
        <f t="shared" si="1"/>
        <v>0.29505519112726891</v>
      </c>
      <c r="D26" s="25">
        <v>109</v>
      </c>
      <c r="E26" s="25">
        <v>115</v>
      </c>
      <c r="F26" s="145">
        <f t="shared" si="2"/>
        <v>991</v>
      </c>
      <c r="G26" s="134">
        <f t="shared" si="4"/>
        <v>1.3056481469282355</v>
      </c>
      <c r="H26" s="125">
        <v>515</v>
      </c>
      <c r="I26" s="25">
        <v>476</v>
      </c>
      <c r="J26" s="23">
        <f t="shared" si="3"/>
        <v>108.19327731092436</v>
      </c>
    </row>
    <row r="27" spans="1:12" ht="13.5" customHeight="1" x14ac:dyDescent="0.2">
      <c r="A27" s="26" t="s">
        <v>20</v>
      </c>
      <c r="B27" s="145">
        <f t="shared" si="0"/>
        <v>77</v>
      </c>
      <c r="C27" s="134">
        <f t="shared" si="1"/>
        <v>0.10142522194999867</v>
      </c>
      <c r="D27" s="25">
        <v>35</v>
      </c>
      <c r="E27" s="25">
        <v>42</v>
      </c>
      <c r="F27" s="145">
        <f t="shared" si="2"/>
        <v>474</v>
      </c>
      <c r="G27" s="134">
        <f t="shared" si="4"/>
        <v>0.62449770095255663</v>
      </c>
      <c r="H27" s="125">
        <v>243</v>
      </c>
      <c r="I27" s="25">
        <v>231</v>
      </c>
      <c r="J27" s="23">
        <f t="shared" si="3"/>
        <v>105.1948051948052</v>
      </c>
    </row>
    <row r="28" spans="1:12" ht="13.5" customHeight="1" x14ac:dyDescent="0.2">
      <c r="A28" s="26" t="s">
        <v>21</v>
      </c>
      <c r="B28" s="145">
        <f t="shared" si="0"/>
        <v>8</v>
      </c>
      <c r="C28" s="134">
        <f t="shared" si="1"/>
        <v>1.0537685397402461E-2</v>
      </c>
      <c r="D28" s="25">
        <v>4</v>
      </c>
      <c r="E28" s="25">
        <v>4</v>
      </c>
      <c r="F28" s="145">
        <f t="shared" si="2"/>
        <v>297</v>
      </c>
      <c r="G28" s="134">
        <f t="shared" si="4"/>
        <v>0.39129919236900701</v>
      </c>
      <c r="H28" s="125">
        <v>148</v>
      </c>
      <c r="I28" s="25">
        <v>149</v>
      </c>
      <c r="J28" s="23">
        <f t="shared" si="3"/>
        <v>99.328859060402692</v>
      </c>
    </row>
    <row r="29" spans="1:12" ht="13.5" customHeight="1" x14ac:dyDescent="0.2">
      <c r="A29" s="26" t="s">
        <v>22</v>
      </c>
      <c r="B29" s="145">
        <f t="shared" si="0"/>
        <v>6</v>
      </c>
      <c r="C29" s="134">
        <f t="shared" si="1"/>
        <v>7.9032640480518456E-3</v>
      </c>
      <c r="D29" s="25">
        <v>1</v>
      </c>
      <c r="E29" s="25">
        <v>5</v>
      </c>
      <c r="F29" s="145">
        <f t="shared" si="2"/>
        <v>99</v>
      </c>
      <c r="G29" s="134">
        <f t="shared" si="4"/>
        <v>0.13043306412300232</v>
      </c>
      <c r="H29" s="125">
        <v>59</v>
      </c>
      <c r="I29" s="25">
        <v>40</v>
      </c>
      <c r="J29" s="23">
        <f t="shared" si="3"/>
        <v>147.5</v>
      </c>
    </row>
    <row r="30" spans="1:12" ht="13.5" customHeight="1" x14ac:dyDescent="0.2">
      <c r="A30" s="26" t="s">
        <v>23</v>
      </c>
      <c r="B30" s="145">
        <f t="shared" si="0"/>
        <v>2368</v>
      </c>
      <c r="C30" s="134">
        <f t="shared" si="1"/>
        <v>3.1191548776311282</v>
      </c>
      <c r="D30" s="25">
        <v>1250</v>
      </c>
      <c r="E30" s="25">
        <v>1118</v>
      </c>
      <c r="F30" s="145">
        <f t="shared" si="2"/>
        <v>1756</v>
      </c>
      <c r="G30" s="134">
        <f t="shared" si="4"/>
        <v>2.313540006060526</v>
      </c>
      <c r="H30" s="125">
        <v>920</v>
      </c>
      <c r="I30" s="25">
        <v>836</v>
      </c>
      <c r="J30" s="23">
        <f t="shared" si="3"/>
        <v>110.04784688995215</v>
      </c>
    </row>
    <row r="31" spans="1:12" ht="13.5" customHeight="1" x14ac:dyDescent="0.2">
      <c r="A31" s="26"/>
      <c r="B31" s="145"/>
      <c r="C31" s="134"/>
      <c r="D31" s="70"/>
      <c r="E31" s="60"/>
      <c r="F31" s="18"/>
      <c r="G31" s="134"/>
      <c r="H31" s="78"/>
      <c r="I31" s="27"/>
      <c r="J31" s="23"/>
    </row>
    <row r="32" spans="1:12" ht="13.5" customHeight="1" x14ac:dyDescent="0.2">
      <c r="A32" s="26" t="s">
        <v>93</v>
      </c>
      <c r="B32" s="18">
        <f t="shared" si="0"/>
        <v>5273</v>
      </c>
      <c r="C32" s="19">
        <f t="shared" si="1"/>
        <v>6.9456518875628968</v>
      </c>
      <c r="D32" s="18">
        <f>SUM(D34:D38)</f>
        <v>2660</v>
      </c>
      <c r="E32" s="18">
        <f>SUM(E34:E38)</f>
        <v>2613</v>
      </c>
      <c r="F32" s="18">
        <f t="shared" si="2"/>
        <v>5921</v>
      </c>
      <c r="G32" s="19">
        <f t="shared" si="4"/>
        <v>7.8009512391141094</v>
      </c>
      <c r="H32" s="18">
        <f>SUM(H34:H38)</f>
        <v>2989</v>
      </c>
      <c r="I32" s="18">
        <f>SUM(I34:I38)</f>
        <v>2932</v>
      </c>
      <c r="J32" s="23">
        <f t="shared" si="3"/>
        <v>101.94406548431105</v>
      </c>
    </row>
    <row r="33" spans="1:10" ht="13.5" customHeight="1" x14ac:dyDescent="0.2">
      <c r="A33" s="17"/>
      <c r="B33" s="145"/>
      <c r="C33" s="134"/>
      <c r="D33" s="22"/>
      <c r="E33" s="63"/>
      <c r="F33" s="18"/>
      <c r="G33" s="134"/>
      <c r="H33" s="28"/>
      <c r="I33" s="48"/>
      <c r="J33" s="23"/>
    </row>
    <row r="34" spans="1:10" s="80" customFormat="1" ht="13.5" customHeight="1" x14ac:dyDescent="0.2">
      <c r="A34" s="26" t="s">
        <v>24</v>
      </c>
      <c r="B34" s="145">
        <f t="shared" si="0"/>
        <v>5080</v>
      </c>
      <c r="C34" s="134">
        <f t="shared" si="1"/>
        <v>6.6914302273505628</v>
      </c>
      <c r="D34" s="25">
        <v>2567</v>
      </c>
      <c r="E34" s="25">
        <v>2513</v>
      </c>
      <c r="F34" s="145">
        <f t="shared" si="2"/>
        <v>5096</v>
      </c>
      <c r="G34" s="134">
        <f t="shared" si="4"/>
        <v>6.71400903808909</v>
      </c>
      <c r="H34" s="125">
        <v>2593</v>
      </c>
      <c r="I34" s="25">
        <v>2503</v>
      </c>
      <c r="J34" s="23">
        <f t="shared" si="3"/>
        <v>103.59568517778666</v>
      </c>
    </row>
    <row r="35" spans="1:10" ht="13.5" customHeight="1" x14ac:dyDescent="0.2">
      <c r="A35" s="26" t="s">
        <v>25</v>
      </c>
      <c r="B35" s="145">
        <f t="shared" si="0"/>
        <v>22</v>
      </c>
      <c r="C35" s="134">
        <f t="shared" si="1"/>
        <v>2.8978634842856767E-2</v>
      </c>
      <c r="D35" s="25">
        <v>11</v>
      </c>
      <c r="E35" s="25">
        <v>11</v>
      </c>
      <c r="F35" s="145">
        <f t="shared" si="2"/>
        <v>196</v>
      </c>
      <c r="G35" s="134">
        <f t="shared" si="4"/>
        <v>0.25823111684958033</v>
      </c>
      <c r="H35" s="125">
        <v>105</v>
      </c>
      <c r="I35" s="25">
        <v>91</v>
      </c>
      <c r="J35" s="23">
        <f t="shared" si="3"/>
        <v>115.38461538461537</v>
      </c>
    </row>
    <row r="36" spans="1:10" ht="13.5" customHeight="1" x14ac:dyDescent="0.2">
      <c r="A36" s="26" t="s">
        <v>26</v>
      </c>
      <c r="B36" s="145">
        <f t="shared" si="0"/>
        <v>167</v>
      </c>
      <c r="C36" s="134">
        <f t="shared" si="1"/>
        <v>0.21997418267077637</v>
      </c>
      <c r="D36" s="25">
        <v>78</v>
      </c>
      <c r="E36" s="25">
        <v>89</v>
      </c>
      <c r="F36" s="145">
        <f t="shared" si="2"/>
        <v>366</v>
      </c>
      <c r="G36" s="134">
        <f t="shared" si="4"/>
        <v>0.48220708554564501</v>
      </c>
      <c r="H36" s="125">
        <v>170</v>
      </c>
      <c r="I36" s="25">
        <v>196</v>
      </c>
      <c r="J36" s="23">
        <f t="shared" si="3"/>
        <v>86.734693877551024</v>
      </c>
    </row>
    <row r="37" spans="1:10" ht="13.5" customHeight="1" x14ac:dyDescent="0.2">
      <c r="A37" s="26" t="s">
        <v>27</v>
      </c>
      <c r="B37" s="145">
        <f t="shared" si="0"/>
        <v>3</v>
      </c>
      <c r="C37" s="134">
        <f t="shared" si="1"/>
        <v>3.9516320240259228E-3</v>
      </c>
      <c r="D37" s="25">
        <v>3</v>
      </c>
      <c r="E37" s="155" t="s">
        <v>106</v>
      </c>
      <c r="F37" s="145">
        <f t="shared" si="2"/>
        <v>187</v>
      </c>
      <c r="G37" s="134">
        <f t="shared" si="4"/>
        <v>0.24637356556567105</v>
      </c>
      <c r="H37" s="125">
        <v>84</v>
      </c>
      <c r="I37" s="25">
        <v>103</v>
      </c>
      <c r="J37" s="23">
        <f t="shared" si="3"/>
        <v>81.553398058252426</v>
      </c>
    </row>
    <row r="38" spans="1:10" ht="13.5" customHeight="1" x14ac:dyDescent="0.2">
      <c r="A38" s="26" t="s">
        <v>28</v>
      </c>
      <c r="B38" s="145">
        <f t="shared" si="0"/>
        <v>1</v>
      </c>
      <c r="C38" s="134">
        <f t="shared" si="1"/>
        <v>1.3172106746753077E-3</v>
      </c>
      <c r="D38" s="25">
        <v>1</v>
      </c>
      <c r="E38" s="155" t="s">
        <v>106</v>
      </c>
      <c r="F38" s="145">
        <f t="shared" si="2"/>
        <v>76</v>
      </c>
      <c r="G38" s="134">
        <f t="shared" si="4"/>
        <v>0.100130433064123</v>
      </c>
      <c r="H38" s="125">
        <v>37</v>
      </c>
      <c r="I38" s="25">
        <v>39</v>
      </c>
      <c r="J38" s="23">
        <f t="shared" si="3"/>
        <v>94.871794871794862</v>
      </c>
    </row>
    <row r="39" spans="1:10" ht="13.5" customHeight="1" x14ac:dyDescent="0.2">
      <c r="A39" s="26"/>
      <c r="B39" s="145"/>
      <c r="C39" s="134"/>
      <c r="D39" s="70"/>
      <c r="E39" s="70"/>
      <c r="F39" s="18"/>
      <c r="G39" s="134"/>
      <c r="H39" s="73"/>
      <c r="I39" s="76"/>
      <c r="J39" s="23"/>
    </row>
    <row r="40" spans="1:10" ht="13.5" customHeight="1" x14ac:dyDescent="0.2">
      <c r="A40" s="26" t="s">
        <v>94</v>
      </c>
      <c r="B40" s="18">
        <f t="shared" si="0"/>
        <v>10806</v>
      </c>
      <c r="C40" s="19">
        <f t="shared" si="1"/>
        <v>14.233778550541373</v>
      </c>
      <c r="D40" s="18">
        <f>SUM(D42:D54)</f>
        <v>5474</v>
      </c>
      <c r="E40" s="18">
        <f>SUM(E42:E54)</f>
        <v>5332</v>
      </c>
      <c r="F40" s="18">
        <f t="shared" si="2"/>
        <v>8116</v>
      </c>
      <c r="G40" s="19">
        <f t="shared" si="4"/>
        <v>10.692876246689767</v>
      </c>
      <c r="H40" s="18">
        <f>SUM(H42:H54)</f>
        <v>4146</v>
      </c>
      <c r="I40" s="18">
        <f>SUM(I42:I54)</f>
        <v>3970</v>
      </c>
      <c r="J40" s="23">
        <f t="shared" si="3"/>
        <v>104.43324937027707</v>
      </c>
    </row>
    <row r="41" spans="1:10" ht="13.5" customHeight="1" x14ac:dyDescent="0.2">
      <c r="A41" s="17"/>
      <c r="B41" s="145"/>
      <c r="C41" s="134"/>
      <c r="D41" s="29"/>
      <c r="E41" s="29"/>
      <c r="F41" s="18"/>
      <c r="G41" s="134"/>
      <c r="H41" s="30"/>
      <c r="I41" s="30"/>
      <c r="J41" s="23"/>
    </row>
    <row r="42" spans="1:10" ht="13.5" customHeight="1" x14ac:dyDescent="0.2">
      <c r="A42" s="26" t="s">
        <v>29</v>
      </c>
      <c r="B42" s="145" t="s">
        <v>106</v>
      </c>
      <c r="C42" s="134" t="s">
        <v>106</v>
      </c>
      <c r="D42" s="155" t="s">
        <v>106</v>
      </c>
      <c r="E42" s="155" t="s">
        <v>106</v>
      </c>
      <c r="F42" s="145">
        <f t="shared" si="2"/>
        <v>358</v>
      </c>
      <c r="G42" s="134">
        <f t="shared" si="4"/>
        <v>0.47166703995994785</v>
      </c>
      <c r="H42" s="25">
        <v>190</v>
      </c>
      <c r="I42" s="25">
        <v>168</v>
      </c>
      <c r="J42" s="23">
        <f t="shared" si="3"/>
        <v>113.09523809523809</v>
      </c>
    </row>
    <row r="43" spans="1:10" ht="13.5" customHeight="1" x14ac:dyDescent="0.2">
      <c r="A43" s="26" t="s">
        <v>30</v>
      </c>
      <c r="B43" s="145">
        <f t="shared" si="0"/>
        <v>762</v>
      </c>
      <c r="C43" s="134">
        <f t="shared" si="1"/>
        <v>1.0037145341025844</v>
      </c>
      <c r="D43" s="25">
        <v>373</v>
      </c>
      <c r="E43" s="25">
        <v>389</v>
      </c>
      <c r="F43" s="145">
        <f t="shared" si="2"/>
        <v>1087</v>
      </c>
      <c r="G43" s="134">
        <f t="shared" si="4"/>
        <v>1.4321286939566014</v>
      </c>
      <c r="H43" s="25">
        <v>535</v>
      </c>
      <c r="I43" s="25">
        <v>552</v>
      </c>
      <c r="J43" s="23">
        <f t="shared" si="3"/>
        <v>96.920289855072468</v>
      </c>
    </row>
    <row r="44" spans="1:10" ht="13.5" customHeight="1" x14ac:dyDescent="0.2">
      <c r="A44" s="26" t="s">
        <v>31</v>
      </c>
      <c r="B44" s="145">
        <f t="shared" si="0"/>
        <v>1</v>
      </c>
      <c r="C44" s="134">
        <f t="shared" si="1"/>
        <v>1.3172106746753077E-3</v>
      </c>
      <c r="D44" s="25">
        <v>1</v>
      </c>
      <c r="E44" s="155" t="s">
        <v>106</v>
      </c>
      <c r="F44" s="145">
        <f t="shared" si="2"/>
        <v>345</v>
      </c>
      <c r="G44" s="134">
        <f t="shared" si="4"/>
        <v>0.45453946588318989</v>
      </c>
      <c r="H44" s="25">
        <v>179</v>
      </c>
      <c r="I44" s="25">
        <v>166</v>
      </c>
      <c r="J44" s="23">
        <f t="shared" si="3"/>
        <v>107.83132530120483</v>
      </c>
    </row>
    <row r="45" spans="1:10" ht="13.5" customHeight="1" x14ac:dyDescent="0.2">
      <c r="A45" s="26" t="s">
        <v>32</v>
      </c>
      <c r="B45" s="145">
        <f t="shared" si="0"/>
        <v>26</v>
      </c>
      <c r="C45" s="134">
        <f t="shared" si="1"/>
        <v>3.4247477541557991E-2</v>
      </c>
      <c r="D45" s="25">
        <v>14</v>
      </c>
      <c r="E45" s="25">
        <v>12</v>
      </c>
      <c r="F45" s="145">
        <f t="shared" si="2"/>
        <v>470</v>
      </c>
      <c r="G45" s="134">
        <f t="shared" si="4"/>
        <v>0.61922767815970803</v>
      </c>
      <c r="H45" s="25">
        <v>250</v>
      </c>
      <c r="I45" s="25">
        <v>220</v>
      </c>
      <c r="J45" s="23">
        <f t="shared" si="3"/>
        <v>113.63636363636364</v>
      </c>
    </row>
    <row r="46" spans="1:10" ht="13.5" customHeight="1" x14ac:dyDescent="0.2">
      <c r="A46" s="26" t="s">
        <v>33</v>
      </c>
      <c r="B46" s="145">
        <f t="shared" si="0"/>
        <v>22</v>
      </c>
      <c r="C46" s="134">
        <f t="shared" si="1"/>
        <v>2.8978634842856767E-2</v>
      </c>
      <c r="D46" s="25">
        <v>10</v>
      </c>
      <c r="E46" s="25">
        <v>12</v>
      </c>
      <c r="F46" s="145">
        <f t="shared" si="2"/>
        <v>1607</v>
      </c>
      <c r="G46" s="134">
        <f t="shared" si="4"/>
        <v>2.1172316570269167</v>
      </c>
      <c r="H46" s="25">
        <v>826</v>
      </c>
      <c r="I46" s="25">
        <v>781</v>
      </c>
      <c r="J46" s="23">
        <f t="shared" si="3"/>
        <v>105.7618437900128</v>
      </c>
    </row>
    <row r="47" spans="1:10" ht="13.5" customHeight="1" x14ac:dyDescent="0.2">
      <c r="A47" s="26" t="s">
        <v>34</v>
      </c>
      <c r="B47" s="145">
        <f t="shared" si="0"/>
        <v>8809</v>
      </c>
      <c r="C47" s="134">
        <f t="shared" si="1"/>
        <v>11.603308833214784</v>
      </c>
      <c r="D47" s="25">
        <v>4477</v>
      </c>
      <c r="E47" s="25">
        <v>4332</v>
      </c>
      <c r="F47" s="145">
        <f t="shared" si="2"/>
        <v>2647</v>
      </c>
      <c r="G47" s="134">
        <f t="shared" si="4"/>
        <v>3.487437583167547</v>
      </c>
      <c r="H47" s="25">
        <v>1343</v>
      </c>
      <c r="I47" s="25">
        <v>1304</v>
      </c>
      <c r="J47" s="23">
        <f t="shared" si="3"/>
        <v>102.99079754601227</v>
      </c>
    </row>
    <row r="48" spans="1:10" ht="13.5" customHeight="1" x14ac:dyDescent="0.2">
      <c r="A48" s="26" t="s">
        <v>35</v>
      </c>
      <c r="B48" s="145">
        <f t="shared" si="0"/>
        <v>1</v>
      </c>
      <c r="C48" s="134">
        <f t="shared" si="1"/>
        <v>1.3172106746753077E-3</v>
      </c>
      <c r="D48" s="25">
        <v>1</v>
      </c>
      <c r="E48" s="155" t="s">
        <v>106</v>
      </c>
      <c r="F48" s="145">
        <f t="shared" si="2"/>
        <v>482</v>
      </c>
      <c r="G48" s="134">
        <f t="shared" si="4"/>
        <v>0.63503774653825384</v>
      </c>
      <c r="H48" s="25">
        <v>249</v>
      </c>
      <c r="I48" s="25">
        <v>233</v>
      </c>
      <c r="J48" s="23">
        <f t="shared" si="3"/>
        <v>106.86695278969958</v>
      </c>
    </row>
    <row r="49" spans="1:10" ht="13.5" customHeight="1" x14ac:dyDescent="0.2">
      <c r="A49" s="26" t="s">
        <v>36</v>
      </c>
      <c r="B49" s="145" t="s">
        <v>106</v>
      </c>
      <c r="C49" s="134" t="s">
        <v>106</v>
      </c>
      <c r="D49" s="155" t="s">
        <v>106</v>
      </c>
      <c r="E49" s="155" t="s">
        <v>106</v>
      </c>
      <c r="F49" s="145">
        <f t="shared" si="2"/>
        <v>129</v>
      </c>
      <c r="G49" s="134">
        <f t="shared" si="4"/>
        <v>0.16995823506936666</v>
      </c>
      <c r="H49" s="25">
        <v>69</v>
      </c>
      <c r="I49" s="25">
        <v>60</v>
      </c>
      <c r="J49" s="23">
        <f t="shared" si="3"/>
        <v>114.99999999999999</v>
      </c>
    </row>
    <row r="50" spans="1:10" ht="13.5" customHeight="1" x14ac:dyDescent="0.2">
      <c r="A50" s="26" t="s">
        <v>37</v>
      </c>
      <c r="B50" s="145">
        <f t="shared" si="0"/>
        <v>1</v>
      </c>
      <c r="C50" s="134">
        <f t="shared" si="1"/>
        <v>1.3172106746753077E-3</v>
      </c>
      <c r="D50" s="156" t="s">
        <v>106</v>
      </c>
      <c r="E50" s="25">
        <v>1</v>
      </c>
      <c r="F50" s="145">
        <f t="shared" si="2"/>
        <v>84</v>
      </c>
      <c r="G50" s="134">
        <f t="shared" si="4"/>
        <v>0.11067047864982016</v>
      </c>
      <c r="H50" s="25">
        <v>39</v>
      </c>
      <c r="I50" s="25">
        <v>45</v>
      </c>
      <c r="J50" s="23">
        <f t="shared" si="3"/>
        <v>86.666666666666671</v>
      </c>
    </row>
    <row r="51" spans="1:10" ht="13.5" customHeight="1" x14ac:dyDescent="0.2">
      <c r="A51" s="26" t="s">
        <v>38</v>
      </c>
      <c r="B51" s="145">
        <f t="shared" si="0"/>
        <v>33</v>
      </c>
      <c r="C51" s="134">
        <f t="shared" si="1"/>
        <v>4.3467952264285153E-2</v>
      </c>
      <c r="D51" s="25">
        <v>17</v>
      </c>
      <c r="E51" s="25">
        <v>16</v>
      </c>
      <c r="F51" s="145">
        <f t="shared" si="2"/>
        <v>423</v>
      </c>
      <c r="G51" s="134">
        <f t="shared" si="4"/>
        <v>0.55730491034373719</v>
      </c>
      <c r="H51" s="25">
        <v>223</v>
      </c>
      <c r="I51" s="25">
        <v>200</v>
      </c>
      <c r="J51" s="23">
        <f t="shared" si="3"/>
        <v>111.5</v>
      </c>
    </row>
    <row r="52" spans="1:10" ht="13.5" customHeight="1" x14ac:dyDescent="0.2">
      <c r="A52" s="26" t="s">
        <v>39</v>
      </c>
      <c r="B52" s="145">
        <f t="shared" si="0"/>
        <v>1114</v>
      </c>
      <c r="C52" s="134">
        <f t="shared" si="1"/>
        <v>1.4673726915882928</v>
      </c>
      <c r="D52" s="25">
        <v>561</v>
      </c>
      <c r="E52" s="25">
        <v>553</v>
      </c>
      <c r="F52" s="145">
        <f t="shared" si="2"/>
        <v>100</v>
      </c>
      <c r="G52" s="134">
        <f t="shared" si="4"/>
        <v>0.1317505698212145</v>
      </c>
      <c r="H52" s="25">
        <v>48</v>
      </c>
      <c r="I52" s="25">
        <v>52</v>
      </c>
      <c r="J52" s="23">
        <f t="shared" si="3"/>
        <v>92.307692307692307</v>
      </c>
    </row>
    <row r="53" spans="1:10" ht="13.5" customHeight="1" x14ac:dyDescent="0.2">
      <c r="A53" s="26" t="s">
        <v>40</v>
      </c>
      <c r="B53" s="145">
        <f t="shared" si="0"/>
        <v>3</v>
      </c>
      <c r="C53" s="134">
        <f t="shared" si="1"/>
        <v>3.9516320240259228E-3</v>
      </c>
      <c r="D53" s="25">
        <v>2</v>
      </c>
      <c r="E53" s="25">
        <v>1</v>
      </c>
      <c r="F53" s="145">
        <f t="shared" si="2"/>
        <v>126</v>
      </c>
      <c r="G53" s="134">
        <f t="shared" si="4"/>
        <v>0.16600571797473024</v>
      </c>
      <c r="H53" s="25">
        <v>70</v>
      </c>
      <c r="I53" s="25">
        <v>56</v>
      </c>
      <c r="J53" s="23">
        <f t="shared" si="3"/>
        <v>125</v>
      </c>
    </row>
    <row r="54" spans="1:10" ht="13.5" customHeight="1" x14ac:dyDescent="0.2">
      <c r="A54" s="26" t="s">
        <v>41</v>
      </c>
      <c r="B54" s="145">
        <f t="shared" si="0"/>
        <v>34</v>
      </c>
      <c r="C54" s="134">
        <f t="shared" si="1"/>
        <v>4.4785162938960461E-2</v>
      </c>
      <c r="D54" s="25">
        <v>18</v>
      </c>
      <c r="E54" s="25">
        <v>16</v>
      </c>
      <c r="F54" s="145">
        <f t="shared" si="2"/>
        <v>258</v>
      </c>
      <c r="G54" s="134">
        <f t="shared" si="4"/>
        <v>0.33991647013873333</v>
      </c>
      <c r="H54" s="25">
        <v>125</v>
      </c>
      <c r="I54" s="25">
        <v>133</v>
      </c>
      <c r="J54" s="23">
        <f t="shared" si="3"/>
        <v>93.984962406015043</v>
      </c>
    </row>
    <row r="55" spans="1:10" ht="13.5" customHeight="1" x14ac:dyDescent="0.2">
      <c r="A55" s="26"/>
      <c r="B55" s="145"/>
      <c r="C55" s="134"/>
      <c r="D55" s="82"/>
      <c r="E55" s="70"/>
      <c r="F55" s="18"/>
      <c r="G55" s="134"/>
      <c r="H55" s="73"/>
      <c r="I55" s="83"/>
      <c r="J55" s="23"/>
    </row>
    <row r="56" spans="1:10" ht="13.5" customHeight="1" x14ac:dyDescent="0.2">
      <c r="A56" s="26" t="s">
        <v>95</v>
      </c>
      <c r="B56" s="18">
        <f t="shared" si="0"/>
        <v>633</v>
      </c>
      <c r="C56" s="19">
        <f t="shared" si="1"/>
        <v>0.83379435706946969</v>
      </c>
      <c r="D56" s="18">
        <f>SUM(D58:D59)</f>
        <v>312</v>
      </c>
      <c r="E56" s="18">
        <f>SUM(E58:E59)</f>
        <v>321</v>
      </c>
      <c r="F56" s="18">
        <f t="shared" si="2"/>
        <v>1039</v>
      </c>
      <c r="G56" s="19">
        <f t="shared" si="4"/>
        <v>1.3688884204424183</v>
      </c>
      <c r="H56" s="18">
        <f>SUM(H58:H59)</f>
        <v>510</v>
      </c>
      <c r="I56" s="18">
        <f>SUM(I58:I59)</f>
        <v>529</v>
      </c>
      <c r="J56" s="23">
        <f t="shared" si="3"/>
        <v>96.408317580340267</v>
      </c>
    </row>
    <row r="57" spans="1:10" ht="13.5" customHeight="1" x14ac:dyDescent="0.2">
      <c r="A57" s="26"/>
      <c r="B57" s="145"/>
      <c r="C57" s="134"/>
      <c r="D57" s="70"/>
      <c r="E57" s="77"/>
      <c r="F57" s="18"/>
      <c r="G57" s="134"/>
      <c r="H57" s="73"/>
      <c r="I57" s="83"/>
      <c r="J57" s="23"/>
    </row>
    <row r="58" spans="1:10" ht="13.5" customHeight="1" x14ac:dyDescent="0.2">
      <c r="A58" s="26" t="s">
        <v>42</v>
      </c>
      <c r="B58" s="145">
        <f t="shared" si="0"/>
        <v>320</v>
      </c>
      <c r="C58" s="134">
        <f t="shared" si="1"/>
        <v>0.42150741589609841</v>
      </c>
      <c r="D58" s="25">
        <v>159</v>
      </c>
      <c r="E58" s="25">
        <v>161</v>
      </c>
      <c r="F58" s="145">
        <f t="shared" si="2"/>
        <v>639</v>
      </c>
      <c r="G58" s="134">
        <f t="shared" si="4"/>
        <v>0.84188614115756044</v>
      </c>
      <c r="H58" s="129">
        <v>317</v>
      </c>
      <c r="I58" s="25">
        <v>322</v>
      </c>
      <c r="J58" s="23">
        <f t="shared" si="3"/>
        <v>98.447204968944106</v>
      </c>
    </row>
    <row r="59" spans="1:10" ht="13.5" customHeight="1" x14ac:dyDescent="0.2">
      <c r="A59" s="26" t="s">
        <v>43</v>
      </c>
      <c r="B59" s="145">
        <f t="shared" si="0"/>
        <v>313</v>
      </c>
      <c r="C59" s="134">
        <f t="shared" si="1"/>
        <v>0.41228694117337128</v>
      </c>
      <c r="D59" s="125">
        <v>153</v>
      </c>
      <c r="E59" s="25">
        <v>160</v>
      </c>
      <c r="F59" s="145">
        <f t="shared" si="2"/>
        <v>400</v>
      </c>
      <c r="G59" s="134">
        <f t="shared" si="4"/>
        <v>0.52700227928485799</v>
      </c>
      <c r="H59" s="129">
        <v>193</v>
      </c>
      <c r="I59" s="25">
        <v>207</v>
      </c>
      <c r="J59" s="23">
        <f t="shared" si="3"/>
        <v>93.236714975845416</v>
      </c>
    </row>
    <row r="60" spans="1:10" x14ac:dyDescent="0.2">
      <c r="A60" s="210" t="s">
        <v>0</v>
      </c>
      <c r="B60" s="210"/>
      <c r="C60" s="210"/>
      <c r="D60" s="210"/>
      <c r="E60" s="210"/>
      <c r="F60" s="210"/>
      <c r="G60" s="210"/>
      <c r="H60" s="210"/>
      <c r="I60" s="210"/>
      <c r="J60" s="210"/>
    </row>
    <row r="61" spans="1:10" x14ac:dyDescent="0.2">
      <c r="A61" s="211" t="s">
        <v>202</v>
      </c>
      <c r="B61" s="212"/>
      <c r="C61" s="212"/>
      <c r="D61" s="212"/>
      <c r="E61" s="212"/>
      <c r="F61" s="212"/>
      <c r="G61" s="212"/>
      <c r="H61" s="212"/>
      <c r="I61" s="212"/>
      <c r="J61" s="212"/>
    </row>
    <row r="62" spans="1:10" x14ac:dyDescent="0.2">
      <c r="A62" s="152"/>
      <c r="B62" s="151"/>
      <c r="C62" s="151"/>
      <c r="D62" s="151"/>
      <c r="E62" s="151"/>
      <c r="F62" s="152"/>
      <c r="G62" s="152"/>
      <c r="H62" s="152"/>
      <c r="I62" s="152"/>
      <c r="J62" s="152"/>
    </row>
    <row r="63" spans="1:10" ht="20.100000000000001" customHeight="1" x14ac:dyDescent="0.2">
      <c r="A63" s="213" t="s">
        <v>105</v>
      </c>
      <c r="B63" s="214" t="s">
        <v>1</v>
      </c>
      <c r="C63" s="215"/>
      <c r="D63" s="215"/>
      <c r="E63" s="215"/>
      <c r="F63" s="215"/>
      <c r="G63" s="215"/>
      <c r="H63" s="215"/>
      <c r="I63" s="215"/>
      <c r="J63" s="215"/>
    </row>
    <row r="64" spans="1:10" ht="20.100000000000001" customHeight="1" x14ac:dyDescent="0.2">
      <c r="A64" s="213"/>
      <c r="B64" s="214" t="s">
        <v>2</v>
      </c>
      <c r="C64" s="215"/>
      <c r="D64" s="215"/>
      <c r="E64" s="216"/>
      <c r="F64" s="217" t="s">
        <v>3</v>
      </c>
      <c r="G64" s="218"/>
      <c r="H64" s="218"/>
      <c r="I64" s="218"/>
      <c r="J64" s="219" t="s">
        <v>4</v>
      </c>
    </row>
    <row r="65" spans="1:10" ht="20.100000000000001" customHeight="1" x14ac:dyDescent="0.2">
      <c r="A65" s="213"/>
      <c r="B65" s="208" t="s">
        <v>5</v>
      </c>
      <c r="C65" s="208"/>
      <c r="D65" s="208" t="s">
        <v>6</v>
      </c>
      <c r="E65" s="208" t="s">
        <v>7</v>
      </c>
      <c r="F65" s="208" t="s">
        <v>5</v>
      </c>
      <c r="G65" s="208"/>
      <c r="H65" s="208" t="s">
        <v>6</v>
      </c>
      <c r="I65" s="208" t="s">
        <v>7</v>
      </c>
      <c r="J65" s="220"/>
    </row>
    <row r="66" spans="1:10" ht="27.95" customHeight="1" x14ac:dyDescent="0.2">
      <c r="A66" s="213"/>
      <c r="B66" s="153" t="s">
        <v>8</v>
      </c>
      <c r="C66" s="154" t="s">
        <v>9</v>
      </c>
      <c r="D66" s="221"/>
      <c r="E66" s="221"/>
      <c r="F66" s="10" t="s">
        <v>8</v>
      </c>
      <c r="G66" s="154" t="s">
        <v>9</v>
      </c>
      <c r="H66" s="209"/>
      <c r="I66" s="209"/>
      <c r="J66" s="220"/>
    </row>
    <row r="67" spans="1:10" x14ac:dyDescent="0.2">
      <c r="A67" s="31"/>
      <c r="B67" s="35"/>
      <c r="C67" s="32"/>
      <c r="D67" s="64"/>
      <c r="E67" s="64"/>
      <c r="F67" s="34"/>
      <c r="G67" s="35"/>
      <c r="H67" s="33"/>
      <c r="I67" s="36"/>
      <c r="J67" s="37"/>
    </row>
    <row r="68" spans="1:10" ht="13.5" customHeight="1" x14ac:dyDescent="0.2">
      <c r="A68" s="2" t="s">
        <v>96</v>
      </c>
      <c r="B68" s="18">
        <f>SUM(D68,E68)</f>
        <v>1952</v>
      </c>
      <c r="C68" s="19">
        <f>B68/$B$9*100</f>
        <v>2.5711952369662003</v>
      </c>
      <c r="D68" s="18">
        <f>SUM(D70:D76)</f>
        <v>991</v>
      </c>
      <c r="E68" s="18">
        <f>SUM(E70:E76)</f>
        <v>961</v>
      </c>
      <c r="F68" s="18">
        <f>SUM(H68,I68)</f>
        <v>1617</v>
      </c>
      <c r="G68" s="19">
        <f>F68/$F$9*100</f>
        <v>2.1304067140090379</v>
      </c>
      <c r="H68" s="18">
        <f>SUM(H70:H76)</f>
        <v>814</v>
      </c>
      <c r="I68" s="18">
        <f>SUM(I70:I76)</f>
        <v>803</v>
      </c>
      <c r="J68" s="23">
        <f>H68/I68*100</f>
        <v>101.36986301369863</v>
      </c>
    </row>
    <row r="69" spans="1:10" ht="13.5" customHeight="1" x14ac:dyDescent="0.2">
      <c r="A69" s="38"/>
      <c r="B69" s="18"/>
      <c r="C69" s="134"/>
      <c r="D69" s="22"/>
      <c r="E69" s="22"/>
      <c r="F69" s="18"/>
      <c r="G69" s="134"/>
      <c r="H69" s="130"/>
      <c r="I69" s="40"/>
      <c r="J69" s="23"/>
    </row>
    <row r="70" spans="1:10" ht="13.5" customHeight="1" x14ac:dyDescent="0.2">
      <c r="A70" s="2" t="s">
        <v>44</v>
      </c>
      <c r="B70" s="145">
        <f t="shared" ref="B70:B118" si="5">SUM(D70,E70)</f>
        <v>1912</v>
      </c>
      <c r="C70" s="134">
        <f t="shared" ref="C70:C118" si="6">B70/$B$9*100</f>
        <v>2.5185068099791881</v>
      </c>
      <c r="D70" s="25">
        <v>971</v>
      </c>
      <c r="E70" s="25">
        <v>941</v>
      </c>
      <c r="F70" s="145">
        <f t="shared" ref="F70:F118" si="7">SUM(H70,I70)</f>
        <v>869</v>
      </c>
      <c r="G70" s="134">
        <f t="shared" ref="G70:G118" si="8">F70/$F$9*100</f>
        <v>1.1449124517463538</v>
      </c>
      <c r="H70" s="125">
        <v>452</v>
      </c>
      <c r="I70" s="25">
        <v>417</v>
      </c>
      <c r="J70" s="23">
        <f t="shared" ref="J70:J118" si="9">H70/I70*100</f>
        <v>108.39328537170263</v>
      </c>
    </row>
    <row r="71" spans="1:10" ht="13.5" customHeight="1" x14ac:dyDescent="0.2">
      <c r="A71" s="2" t="s">
        <v>45</v>
      </c>
      <c r="B71" s="145" t="s">
        <v>106</v>
      </c>
      <c r="C71" s="134" t="s">
        <v>106</v>
      </c>
      <c r="D71" s="156" t="s">
        <v>106</v>
      </c>
      <c r="E71" s="156" t="s">
        <v>106</v>
      </c>
      <c r="F71" s="145">
        <f t="shared" si="7"/>
        <v>73</v>
      </c>
      <c r="G71" s="134">
        <f t="shared" si="8"/>
        <v>9.6177915969486563E-2</v>
      </c>
      <c r="H71" s="125">
        <v>41</v>
      </c>
      <c r="I71" s="25">
        <v>32</v>
      </c>
      <c r="J71" s="23">
        <f t="shared" si="9"/>
        <v>128.125</v>
      </c>
    </row>
    <row r="72" spans="1:10" ht="13.5" customHeight="1" x14ac:dyDescent="0.2">
      <c r="A72" s="2" t="s">
        <v>46</v>
      </c>
      <c r="B72" s="145" t="s">
        <v>106</v>
      </c>
      <c r="C72" s="134" t="s">
        <v>106</v>
      </c>
      <c r="D72" s="156" t="s">
        <v>106</v>
      </c>
      <c r="E72" s="156" t="s">
        <v>106</v>
      </c>
      <c r="F72" s="145">
        <f t="shared" si="7"/>
        <v>75</v>
      </c>
      <c r="G72" s="134">
        <f t="shared" si="8"/>
        <v>9.8812927365910852E-2</v>
      </c>
      <c r="H72" s="125">
        <v>36</v>
      </c>
      <c r="I72" s="25">
        <v>39</v>
      </c>
      <c r="J72" s="23">
        <f t="shared" si="9"/>
        <v>92.307692307692307</v>
      </c>
    </row>
    <row r="73" spans="1:10" ht="13.5" customHeight="1" x14ac:dyDescent="0.2">
      <c r="A73" s="2" t="s">
        <v>47</v>
      </c>
      <c r="B73" s="145">
        <f t="shared" si="5"/>
        <v>34</v>
      </c>
      <c r="C73" s="134">
        <f t="shared" si="6"/>
        <v>4.4785162938960461E-2</v>
      </c>
      <c r="D73" s="25">
        <v>18</v>
      </c>
      <c r="E73" s="25">
        <v>16</v>
      </c>
      <c r="F73" s="145">
        <f t="shared" si="7"/>
        <v>217</v>
      </c>
      <c r="G73" s="134">
        <f t="shared" si="8"/>
        <v>0.2858987365120354</v>
      </c>
      <c r="H73" s="125">
        <v>111</v>
      </c>
      <c r="I73" s="25">
        <v>106</v>
      </c>
      <c r="J73" s="23">
        <f t="shared" si="9"/>
        <v>104.71698113207549</v>
      </c>
    </row>
    <row r="74" spans="1:10" ht="13.5" customHeight="1" x14ac:dyDescent="0.2">
      <c r="A74" s="84" t="s">
        <v>48</v>
      </c>
      <c r="B74" s="145">
        <f t="shared" si="5"/>
        <v>1</v>
      </c>
      <c r="C74" s="134">
        <f t="shared" si="6"/>
        <v>1.3172106746753077E-3</v>
      </c>
      <c r="D74" s="156" t="s">
        <v>106</v>
      </c>
      <c r="E74" s="25">
        <v>1</v>
      </c>
      <c r="F74" s="145">
        <f t="shared" si="7"/>
        <v>115</v>
      </c>
      <c r="G74" s="134">
        <f t="shared" si="8"/>
        <v>0.15151315529439666</v>
      </c>
      <c r="H74" s="125">
        <v>56</v>
      </c>
      <c r="I74" s="25">
        <v>59</v>
      </c>
      <c r="J74" s="23">
        <f t="shared" si="9"/>
        <v>94.915254237288138</v>
      </c>
    </row>
    <row r="75" spans="1:10" ht="13.5" customHeight="1" x14ac:dyDescent="0.2">
      <c r="A75" s="2" t="s">
        <v>49</v>
      </c>
      <c r="B75" s="145">
        <f t="shared" si="5"/>
        <v>2</v>
      </c>
      <c r="C75" s="134">
        <f t="shared" si="6"/>
        <v>2.6344213493506153E-3</v>
      </c>
      <c r="D75" s="156" t="s">
        <v>106</v>
      </c>
      <c r="E75" s="25">
        <v>2</v>
      </c>
      <c r="F75" s="145">
        <f t="shared" si="7"/>
        <v>165</v>
      </c>
      <c r="G75" s="134">
        <f t="shared" si="8"/>
        <v>0.21738844020500386</v>
      </c>
      <c r="H75" s="125">
        <v>76</v>
      </c>
      <c r="I75" s="25">
        <v>89</v>
      </c>
      <c r="J75" s="23">
        <f t="shared" si="9"/>
        <v>85.393258426966284</v>
      </c>
    </row>
    <row r="76" spans="1:10" ht="13.5" customHeight="1" x14ac:dyDescent="0.2">
      <c r="A76" s="2" t="s">
        <v>50</v>
      </c>
      <c r="B76" s="145">
        <f t="shared" si="5"/>
        <v>3</v>
      </c>
      <c r="C76" s="134">
        <f t="shared" si="6"/>
        <v>3.9516320240259228E-3</v>
      </c>
      <c r="D76" s="25">
        <v>2</v>
      </c>
      <c r="E76" s="25">
        <v>1</v>
      </c>
      <c r="F76" s="145">
        <f t="shared" si="7"/>
        <v>103</v>
      </c>
      <c r="G76" s="134">
        <f t="shared" si="8"/>
        <v>0.1357030869158509</v>
      </c>
      <c r="H76" s="125">
        <v>42</v>
      </c>
      <c r="I76" s="25">
        <v>61</v>
      </c>
      <c r="J76" s="23">
        <f t="shared" si="9"/>
        <v>68.852459016393439</v>
      </c>
    </row>
    <row r="77" spans="1:10" ht="13.5" customHeight="1" x14ac:dyDescent="0.2">
      <c r="A77" s="2"/>
      <c r="B77" s="18"/>
      <c r="C77" s="134"/>
      <c r="D77" s="70"/>
      <c r="E77" s="77"/>
      <c r="F77" s="18"/>
      <c r="G77" s="134"/>
      <c r="H77" s="131"/>
      <c r="I77" s="85"/>
      <c r="J77" s="23"/>
    </row>
    <row r="78" spans="1:10" ht="13.5" customHeight="1" x14ac:dyDescent="0.2">
      <c r="A78" s="2" t="s">
        <v>97</v>
      </c>
      <c r="B78" s="18">
        <f t="shared" si="5"/>
        <v>831</v>
      </c>
      <c r="C78" s="19">
        <f t="shared" si="6"/>
        <v>1.0946020706551807</v>
      </c>
      <c r="D78" s="18">
        <f>SUM(D80:D86)</f>
        <v>436</v>
      </c>
      <c r="E78" s="18">
        <f>SUM(E80:E86)</f>
        <v>395</v>
      </c>
      <c r="F78" s="18">
        <f t="shared" si="7"/>
        <v>1153</v>
      </c>
      <c r="G78" s="19">
        <f t="shared" si="8"/>
        <v>1.519084070038603</v>
      </c>
      <c r="H78" s="18">
        <f>SUM(H80:H86)</f>
        <v>592</v>
      </c>
      <c r="I78" s="18">
        <f>SUM(I80:I86)</f>
        <v>561</v>
      </c>
      <c r="J78" s="23">
        <f t="shared" si="9"/>
        <v>105.52584670231728</v>
      </c>
    </row>
    <row r="79" spans="1:10" ht="13.5" customHeight="1" x14ac:dyDescent="0.2">
      <c r="A79" s="38"/>
      <c r="B79" s="18"/>
      <c r="C79" s="134"/>
      <c r="D79" s="22"/>
      <c r="E79" s="63"/>
      <c r="F79" s="18"/>
      <c r="G79" s="134"/>
      <c r="H79" s="40"/>
      <c r="I79" s="40"/>
      <c r="J79" s="23"/>
    </row>
    <row r="80" spans="1:10" ht="13.5" customHeight="1" x14ac:dyDescent="0.2">
      <c r="A80" s="2" t="s">
        <v>51</v>
      </c>
      <c r="B80" s="145" t="s">
        <v>106</v>
      </c>
      <c r="C80" s="134" t="s">
        <v>106</v>
      </c>
      <c r="D80" s="156" t="s">
        <v>106</v>
      </c>
      <c r="E80" s="156" t="s">
        <v>106</v>
      </c>
      <c r="F80" s="145">
        <f t="shared" si="7"/>
        <v>143</v>
      </c>
      <c r="G80" s="134">
        <f t="shared" si="8"/>
        <v>0.1884033148443367</v>
      </c>
      <c r="H80" s="125">
        <v>83</v>
      </c>
      <c r="I80" s="132">
        <v>60</v>
      </c>
      <c r="J80" s="23">
        <f t="shared" si="9"/>
        <v>138.33333333333334</v>
      </c>
    </row>
    <row r="81" spans="1:11" ht="13.5" customHeight="1" x14ac:dyDescent="0.2">
      <c r="A81" s="2" t="s">
        <v>52</v>
      </c>
      <c r="B81" s="145">
        <f t="shared" si="5"/>
        <v>821</v>
      </c>
      <c r="C81" s="134">
        <f t="shared" si="6"/>
        <v>1.0814299639084275</v>
      </c>
      <c r="D81" s="25">
        <v>431</v>
      </c>
      <c r="E81" s="25">
        <v>390</v>
      </c>
      <c r="F81" s="145">
        <f t="shared" si="7"/>
        <v>343</v>
      </c>
      <c r="G81" s="134">
        <f t="shared" si="8"/>
        <v>0.45190445448676569</v>
      </c>
      <c r="H81" s="125">
        <v>182</v>
      </c>
      <c r="I81" s="132">
        <v>161</v>
      </c>
      <c r="J81" s="23">
        <f t="shared" si="9"/>
        <v>113.04347826086956</v>
      </c>
    </row>
    <row r="82" spans="1:11" ht="13.5" customHeight="1" x14ac:dyDescent="0.2">
      <c r="A82" s="2" t="s">
        <v>53</v>
      </c>
      <c r="B82" s="145">
        <f t="shared" si="5"/>
        <v>1</v>
      </c>
      <c r="C82" s="134">
        <f t="shared" si="6"/>
        <v>1.3172106746753077E-3</v>
      </c>
      <c r="D82" s="132">
        <v>1</v>
      </c>
      <c r="E82" s="148" t="s">
        <v>106</v>
      </c>
      <c r="F82" s="145">
        <f t="shared" si="7"/>
        <v>372</v>
      </c>
      <c r="G82" s="134">
        <f t="shared" si="8"/>
        <v>0.49011211973491781</v>
      </c>
      <c r="H82" s="125">
        <v>180</v>
      </c>
      <c r="I82" s="132">
        <v>192</v>
      </c>
      <c r="J82" s="23">
        <f t="shared" si="9"/>
        <v>93.75</v>
      </c>
    </row>
    <row r="83" spans="1:11" ht="13.5" customHeight="1" x14ac:dyDescent="0.2">
      <c r="A83" s="84" t="s">
        <v>54</v>
      </c>
      <c r="B83" s="145">
        <f t="shared" si="5"/>
        <v>3</v>
      </c>
      <c r="C83" s="134">
        <f t="shared" si="6"/>
        <v>3.9516320240259228E-3</v>
      </c>
      <c r="D83" s="132">
        <v>1</v>
      </c>
      <c r="E83" s="25">
        <v>2</v>
      </c>
      <c r="F83" s="145">
        <f t="shared" si="7"/>
        <v>110</v>
      </c>
      <c r="G83" s="134">
        <f t="shared" si="8"/>
        <v>0.14492562680333593</v>
      </c>
      <c r="H83" s="125">
        <v>56</v>
      </c>
      <c r="I83" s="132">
        <v>54</v>
      </c>
      <c r="J83" s="23">
        <f t="shared" si="9"/>
        <v>103.7037037037037</v>
      </c>
    </row>
    <row r="84" spans="1:11" ht="13.5" customHeight="1" x14ac:dyDescent="0.2">
      <c r="A84" s="84" t="s">
        <v>55</v>
      </c>
      <c r="B84" s="145" t="s">
        <v>106</v>
      </c>
      <c r="C84" s="134" t="s">
        <v>106</v>
      </c>
      <c r="D84" s="156" t="s">
        <v>106</v>
      </c>
      <c r="E84" s="156" t="s">
        <v>106</v>
      </c>
      <c r="F84" s="145">
        <f t="shared" si="7"/>
        <v>60</v>
      </c>
      <c r="G84" s="134">
        <f t="shared" si="8"/>
        <v>7.9050341892728693E-2</v>
      </c>
      <c r="H84" s="125">
        <v>29</v>
      </c>
      <c r="I84" s="132">
        <v>31</v>
      </c>
      <c r="J84" s="23">
        <f t="shared" si="9"/>
        <v>93.548387096774192</v>
      </c>
    </row>
    <row r="85" spans="1:11" ht="13.5" customHeight="1" x14ac:dyDescent="0.2">
      <c r="A85" s="84" t="s">
        <v>56</v>
      </c>
      <c r="B85" s="145" t="s">
        <v>106</v>
      </c>
      <c r="C85" s="134" t="s">
        <v>106</v>
      </c>
      <c r="D85" s="156" t="s">
        <v>106</v>
      </c>
      <c r="E85" s="156" t="s">
        <v>106</v>
      </c>
      <c r="F85" s="145">
        <f t="shared" si="7"/>
        <v>21</v>
      </c>
      <c r="G85" s="134">
        <f t="shared" si="8"/>
        <v>2.766761966245504E-2</v>
      </c>
      <c r="H85" s="125">
        <v>9</v>
      </c>
      <c r="I85" s="132">
        <v>12</v>
      </c>
      <c r="J85" s="23">
        <f t="shared" si="9"/>
        <v>75</v>
      </c>
    </row>
    <row r="86" spans="1:11" ht="13.5" customHeight="1" x14ac:dyDescent="0.2">
      <c r="A86" s="2" t="s">
        <v>57</v>
      </c>
      <c r="B86" s="145">
        <f t="shared" si="5"/>
        <v>6</v>
      </c>
      <c r="C86" s="134">
        <f t="shared" si="6"/>
        <v>7.9032640480518456E-3</v>
      </c>
      <c r="D86" s="79">
        <v>3</v>
      </c>
      <c r="E86" s="79">
        <v>3</v>
      </c>
      <c r="F86" s="145">
        <f t="shared" si="7"/>
        <v>104</v>
      </c>
      <c r="G86" s="134">
        <f t="shared" si="8"/>
        <v>0.13702059261406305</v>
      </c>
      <c r="H86" s="125">
        <v>53</v>
      </c>
      <c r="I86" s="132">
        <v>51</v>
      </c>
      <c r="J86" s="23">
        <f t="shared" si="9"/>
        <v>103.92156862745099</v>
      </c>
    </row>
    <row r="87" spans="1:11" ht="13.5" customHeight="1" x14ac:dyDescent="0.2">
      <c r="A87" s="26"/>
      <c r="B87" s="18"/>
      <c r="C87" s="134"/>
      <c r="D87" s="70"/>
      <c r="E87" s="75"/>
      <c r="F87" s="18"/>
      <c r="G87" s="134"/>
      <c r="H87" s="85"/>
      <c r="I87" s="85"/>
      <c r="J87" s="23"/>
    </row>
    <row r="88" spans="1:11" ht="13.5" customHeight="1" x14ac:dyDescent="0.2">
      <c r="A88" s="2" t="s">
        <v>98</v>
      </c>
      <c r="B88" s="18">
        <f t="shared" si="5"/>
        <v>34261</v>
      </c>
      <c r="C88" s="19">
        <f t="shared" si="6"/>
        <v>45.128954925050714</v>
      </c>
      <c r="D88" s="18">
        <f>SUM(D90:D95)</f>
        <v>17612</v>
      </c>
      <c r="E88" s="18">
        <f>SUM(E90:E95)</f>
        <v>16649</v>
      </c>
      <c r="F88" s="18">
        <f t="shared" si="7"/>
        <v>26975</v>
      </c>
      <c r="G88" s="19">
        <f t="shared" si="8"/>
        <v>35.539716209272605</v>
      </c>
      <c r="H88" s="18">
        <f>SUM(H90:H95)</f>
        <v>13858</v>
      </c>
      <c r="I88" s="18">
        <f>SUM(I90:I95)</f>
        <v>13117</v>
      </c>
      <c r="J88" s="23">
        <f t="shared" si="9"/>
        <v>105.64915758176411</v>
      </c>
    </row>
    <row r="89" spans="1:11" ht="13.5" customHeight="1" x14ac:dyDescent="0.2">
      <c r="A89" s="38"/>
      <c r="B89" s="18"/>
      <c r="C89" s="134"/>
      <c r="D89" s="67"/>
      <c r="E89" s="22"/>
      <c r="F89" s="18"/>
      <c r="G89" s="134"/>
      <c r="H89" s="28"/>
      <c r="I89" s="28"/>
      <c r="J89" s="23"/>
    </row>
    <row r="90" spans="1:11" ht="13.5" customHeight="1" x14ac:dyDescent="0.2">
      <c r="A90" s="2" t="s">
        <v>59</v>
      </c>
      <c r="B90" s="145" t="s">
        <v>106</v>
      </c>
      <c r="C90" s="134" t="s">
        <v>106</v>
      </c>
      <c r="D90" s="155" t="s">
        <v>106</v>
      </c>
      <c r="E90" s="155" t="s">
        <v>106</v>
      </c>
      <c r="F90" s="145">
        <f t="shared" si="7"/>
        <v>12</v>
      </c>
      <c r="G90" s="134">
        <f t="shared" si="8"/>
        <v>1.5810068378545736E-2</v>
      </c>
      <c r="H90" s="125">
        <v>4</v>
      </c>
      <c r="I90" s="132">
        <v>8</v>
      </c>
      <c r="J90" s="23">
        <f t="shared" si="9"/>
        <v>50</v>
      </c>
    </row>
    <row r="91" spans="1:11" ht="13.5" customHeight="1" x14ac:dyDescent="0.2">
      <c r="A91" s="2" t="s">
        <v>62</v>
      </c>
      <c r="B91" s="145">
        <f t="shared" si="5"/>
        <v>1363</v>
      </c>
      <c r="C91" s="134">
        <f t="shared" si="6"/>
        <v>1.7953581495824444</v>
      </c>
      <c r="D91" s="112">
        <v>672</v>
      </c>
      <c r="E91" s="132">
        <v>691</v>
      </c>
      <c r="F91" s="145">
        <f t="shared" si="7"/>
        <v>1146</v>
      </c>
      <c r="G91" s="134">
        <f t="shared" si="8"/>
        <v>1.509861530151118</v>
      </c>
      <c r="H91" s="125">
        <v>583</v>
      </c>
      <c r="I91" s="132">
        <v>563</v>
      </c>
      <c r="J91" s="23">
        <f t="shared" si="9"/>
        <v>103.55239786856127</v>
      </c>
    </row>
    <row r="92" spans="1:11" ht="13.5" customHeight="1" x14ac:dyDescent="0.2">
      <c r="A92" s="2" t="s">
        <v>63</v>
      </c>
      <c r="B92" s="145">
        <f t="shared" si="5"/>
        <v>8</v>
      </c>
      <c r="C92" s="134">
        <f t="shared" si="6"/>
        <v>1.0537685397402461E-2</v>
      </c>
      <c r="D92" s="112">
        <v>6</v>
      </c>
      <c r="E92" s="132">
        <v>2</v>
      </c>
      <c r="F92" s="145">
        <f t="shared" si="7"/>
        <v>58</v>
      </c>
      <c r="G92" s="134">
        <f t="shared" si="8"/>
        <v>7.641533049630439E-2</v>
      </c>
      <c r="H92" s="125">
        <v>26</v>
      </c>
      <c r="I92" s="132">
        <v>32</v>
      </c>
      <c r="J92" s="23">
        <f t="shared" si="9"/>
        <v>81.25</v>
      </c>
    </row>
    <row r="93" spans="1:11" s="80" customFormat="1" ht="13.5" customHeight="1" x14ac:dyDescent="0.2">
      <c r="A93" s="2" t="s">
        <v>65</v>
      </c>
      <c r="B93" s="145">
        <f t="shared" si="5"/>
        <v>27560</v>
      </c>
      <c r="C93" s="134">
        <f t="shared" si="6"/>
        <v>36.302326194051474</v>
      </c>
      <c r="D93" s="112">
        <v>14236</v>
      </c>
      <c r="E93" s="132">
        <v>13324</v>
      </c>
      <c r="F93" s="145">
        <f t="shared" si="7"/>
        <v>19260</v>
      </c>
      <c r="G93" s="134">
        <f t="shared" si="8"/>
        <v>25.375159747565906</v>
      </c>
      <c r="H93" s="125">
        <v>9934</v>
      </c>
      <c r="I93" s="132">
        <v>9326</v>
      </c>
      <c r="J93" s="23">
        <f t="shared" si="9"/>
        <v>106.51940810636928</v>
      </c>
    </row>
    <row r="94" spans="1:11" ht="13.5" customHeight="1" x14ac:dyDescent="0.2">
      <c r="A94" s="2" t="s">
        <v>67</v>
      </c>
      <c r="B94" s="145">
        <f t="shared" si="5"/>
        <v>5329</v>
      </c>
      <c r="C94" s="134">
        <f t="shared" si="6"/>
        <v>7.0194156853447138</v>
      </c>
      <c r="D94" s="112">
        <v>2697</v>
      </c>
      <c r="E94" s="132">
        <v>2632</v>
      </c>
      <c r="F94" s="145">
        <f t="shared" si="7"/>
        <v>6492</v>
      </c>
      <c r="G94" s="134">
        <f t="shared" si="8"/>
        <v>8.5532469927932446</v>
      </c>
      <c r="H94" s="125">
        <v>3306</v>
      </c>
      <c r="I94" s="132">
        <v>3186</v>
      </c>
      <c r="J94" s="23">
        <f t="shared" si="9"/>
        <v>103.76647834274952</v>
      </c>
    </row>
    <row r="95" spans="1:11" ht="13.5" customHeight="1" x14ac:dyDescent="0.2">
      <c r="A95" s="84" t="s">
        <v>68</v>
      </c>
      <c r="B95" s="145">
        <f t="shared" si="5"/>
        <v>1</v>
      </c>
      <c r="C95" s="134">
        <f t="shared" si="6"/>
        <v>1.3172106746753077E-3</v>
      </c>
      <c r="D95" s="112">
        <v>1</v>
      </c>
      <c r="E95" s="157" t="s">
        <v>106</v>
      </c>
      <c r="F95" s="145">
        <f t="shared" si="7"/>
        <v>7</v>
      </c>
      <c r="G95" s="134">
        <f t="shared" si="8"/>
        <v>9.2225398874850126E-3</v>
      </c>
      <c r="H95" s="125">
        <v>5</v>
      </c>
      <c r="I95" s="132">
        <v>2</v>
      </c>
      <c r="J95" s="23">
        <f t="shared" si="9"/>
        <v>250</v>
      </c>
      <c r="K95" s="97"/>
    </row>
    <row r="96" spans="1:11" ht="13.5" customHeight="1" x14ac:dyDescent="0.2">
      <c r="A96" s="2"/>
      <c r="B96" s="18"/>
      <c r="C96" s="134"/>
      <c r="D96" s="67"/>
      <c r="E96" s="22"/>
      <c r="F96" s="18"/>
      <c r="G96" s="134"/>
      <c r="H96" s="73"/>
      <c r="I96" s="73"/>
      <c r="J96" s="23"/>
    </row>
    <row r="97" spans="1:10" ht="13.5" customHeight="1" x14ac:dyDescent="0.2">
      <c r="A97" s="2" t="s">
        <v>107</v>
      </c>
      <c r="B97" s="18">
        <f t="shared" si="5"/>
        <v>4963</v>
      </c>
      <c r="C97" s="19">
        <f t="shared" si="6"/>
        <v>6.5373165784135514</v>
      </c>
      <c r="D97" s="68">
        <f>SUM(D99:D103)</f>
        <v>2579</v>
      </c>
      <c r="E97" s="68">
        <f>SUM(E99:E103)</f>
        <v>2384</v>
      </c>
      <c r="F97" s="18">
        <f t="shared" si="7"/>
        <v>10891</v>
      </c>
      <c r="G97" s="19">
        <f t="shared" si="8"/>
        <v>14.348954559228469</v>
      </c>
      <c r="H97" s="86">
        <f>SUM(H99:H103)</f>
        <v>5652</v>
      </c>
      <c r="I97" s="86">
        <f>SUM(I99:I103)</f>
        <v>5239</v>
      </c>
      <c r="J97" s="23">
        <f t="shared" si="9"/>
        <v>107.8831838137049</v>
      </c>
    </row>
    <row r="98" spans="1:10" ht="13.5" customHeight="1" x14ac:dyDescent="0.2">
      <c r="A98" s="2"/>
      <c r="B98" s="18"/>
      <c r="C98" s="134"/>
      <c r="D98" s="67"/>
      <c r="E98" s="22"/>
      <c r="F98" s="18"/>
      <c r="G98" s="134"/>
      <c r="H98" s="73"/>
      <c r="I98" s="73"/>
      <c r="J98" s="23"/>
    </row>
    <row r="99" spans="1:10" ht="13.5" customHeight="1" x14ac:dyDescent="0.2">
      <c r="A99" s="2" t="s">
        <v>58</v>
      </c>
      <c r="B99" s="145">
        <f t="shared" si="5"/>
        <v>53</v>
      </c>
      <c r="C99" s="134">
        <f t="shared" si="6"/>
        <v>6.9812165757791297E-2</v>
      </c>
      <c r="D99" s="112">
        <v>29</v>
      </c>
      <c r="E99" s="132">
        <v>24</v>
      </c>
      <c r="F99" s="145">
        <f t="shared" si="7"/>
        <v>5303</v>
      </c>
      <c r="G99" s="134">
        <f t="shared" si="8"/>
        <v>6.9867327176190042</v>
      </c>
      <c r="H99" s="125">
        <v>2726</v>
      </c>
      <c r="I99" s="132">
        <v>2577</v>
      </c>
      <c r="J99" s="23">
        <f t="shared" si="9"/>
        <v>105.78191695770276</v>
      </c>
    </row>
    <row r="100" spans="1:10" ht="13.5" customHeight="1" x14ac:dyDescent="0.2">
      <c r="A100" s="2" t="s">
        <v>60</v>
      </c>
      <c r="B100" s="145">
        <f t="shared" si="5"/>
        <v>90</v>
      </c>
      <c r="C100" s="134">
        <f t="shared" si="6"/>
        <v>0.11854896072077767</v>
      </c>
      <c r="D100" s="112">
        <v>47</v>
      </c>
      <c r="E100" s="132">
        <v>43</v>
      </c>
      <c r="F100" s="145">
        <f t="shared" si="7"/>
        <v>716</v>
      </c>
      <c r="G100" s="134">
        <f t="shared" si="8"/>
        <v>0.94333407991989571</v>
      </c>
      <c r="H100" s="125">
        <v>373</v>
      </c>
      <c r="I100" s="132">
        <v>343</v>
      </c>
      <c r="J100" s="23">
        <f t="shared" si="9"/>
        <v>108.74635568513121</v>
      </c>
    </row>
    <row r="101" spans="1:10" ht="13.5" customHeight="1" x14ac:dyDescent="0.2">
      <c r="A101" s="2" t="s">
        <v>61</v>
      </c>
      <c r="B101" s="145">
        <f t="shared" si="5"/>
        <v>2</v>
      </c>
      <c r="C101" s="134">
        <f t="shared" si="6"/>
        <v>2.6344213493506153E-3</v>
      </c>
      <c r="D101" s="112">
        <v>1</v>
      </c>
      <c r="E101" s="132">
        <v>1</v>
      </c>
      <c r="F101" s="145">
        <f t="shared" si="7"/>
        <v>461</v>
      </c>
      <c r="G101" s="134">
        <f t="shared" si="8"/>
        <v>0.60737012687579872</v>
      </c>
      <c r="H101" s="125">
        <v>239</v>
      </c>
      <c r="I101" s="132">
        <v>222</v>
      </c>
      <c r="J101" s="23">
        <f t="shared" si="9"/>
        <v>107.65765765765767</v>
      </c>
    </row>
    <row r="102" spans="1:10" ht="13.5" customHeight="1" x14ac:dyDescent="0.2">
      <c r="A102" s="2" t="s">
        <v>64</v>
      </c>
      <c r="B102" s="145">
        <f t="shared" si="5"/>
        <v>4792</v>
      </c>
      <c r="C102" s="134">
        <f t="shared" si="6"/>
        <v>6.3120735530440744</v>
      </c>
      <c r="D102" s="112">
        <v>2486</v>
      </c>
      <c r="E102" s="132">
        <v>2306</v>
      </c>
      <c r="F102" s="145">
        <f t="shared" si="7"/>
        <v>4107</v>
      </c>
      <c r="G102" s="134">
        <f t="shared" si="8"/>
        <v>5.4109959025572785</v>
      </c>
      <c r="H102" s="125">
        <v>2158</v>
      </c>
      <c r="I102" s="132">
        <v>1949</v>
      </c>
      <c r="J102" s="23">
        <f t="shared" si="9"/>
        <v>110.7234479220113</v>
      </c>
    </row>
    <row r="103" spans="1:10" ht="13.5" customHeight="1" x14ac:dyDescent="0.2">
      <c r="A103" s="2" t="s">
        <v>66</v>
      </c>
      <c r="B103" s="145">
        <f t="shared" si="5"/>
        <v>26</v>
      </c>
      <c r="C103" s="134">
        <f t="shared" si="6"/>
        <v>3.4247477541557991E-2</v>
      </c>
      <c r="D103" s="112">
        <v>16</v>
      </c>
      <c r="E103" s="132">
        <v>10</v>
      </c>
      <c r="F103" s="145">
        <f t="shared" si="7"/>
        <v>304</v>
      </c>
      <c r="G103" s="134">
        <f t="shared" si="8"/>
        <v>0.40052173225649201</v>
      </c>
      <c r="H103" s="125">
        <v>156</v>
      </c>
      <c r="I103" s="132">
        <v>148</v>
      </c>
      <c r="J103" s="23">
        <f t="shared" si="9"/>
        <v>105.40540540540539</v>
      </c>
    </row>
    <row r="104" spans="1:10" ht="13.5" customHeight="1" x14ac:dyDescent="0.2">
      <c r="A104" s="2"/>
      <c r="B104" s="18"/>
      <c r="C104" s="134"/>
      <c r="D104" s="146"/>
      <c r="E104" s="147"/>
      <c r="F104" s="18"/>
      <c r="G104" s="134"/>
      <c r="H104" s="73"/>
      <c r="I104" s="73"/>
      <c r="J104" s="23"/>
    </row>
    <row r="105" spans="1:10" ht="13.5" customHeight="1" x14ac:dyDescent="0.2">
      <c r="A105" s="26" t="s">
        <v>99</v>
      </c>
      <c r="B105" s="18">
        <f t="shared" si="5"/>
        <v>4634</v>
      </c>
      <c r="C105" s="19">
        <f t="shared" si="6"/>
        <v>6.103954266445375</v>
      </c>
      <c r="D105" s="68">
        <f>SUM(D107:D118)</f>
        <v>2422</v>
      </c>
      <c r="E105" s="68">
        <f>SUM(E107:E118)</f>
        <v>2212</v>
      </c>
      <c r="F105" s="18">
        <f t="shared" si="7"/>
        <v>4443</v>
      </c>
      <c r="G105" s="19">
        <f t="shared" si="8"/>
        <v>5.8536778171565595</v>
      </c>
      <c r="H105" s="18">
        <f>SUM(H107:H118)</f>
        <v>2339</v>
      </c>
      <c r="I105" s="18">
        <f>SUM(I107:I118)</f>
        <v>2104</v>
      </c>
      <c r="J105" s="23">
        <f t="shared" si="9"/>
        <v>111.16920152091254</v>
      </c>
    </row>
    <row r="106" spans="1:10" ht="13.5" customHeight="1" x14ac:dyDescent="0.2">
      <c r="A106" s="2"/>
      <c r="B106" s="18"/>
      <c r="C106" s="134"/>
      <c r="D106" s="67"/>
      <c r="E106" s="22"/>
      <c r="F106" s="18"/>
      <c r="G106" s="134"/>
      <c r="H106" s="28"/>
      <c r="I106" s="28"/>
      <c r="J106" s="23"/>
    </row>
    <row r="107" spans="1:10" ht="13.5" customHeight="1" x14ac:dyDescent="0.2">
      <c r="A107" s="2" t="s">
        <v>69</v>
      </c>
      <c r="B107" s="145">
        <f t="shared" si="5"/>
        <v>3626</v>
      </c>
      <c r="C107" s="134">
        <f t="shared" si="6"/>
        <v>4.776205906372665</v>
      </c>
      <c r="D107" s="25">
        <v>1901</v>
      </c>
      <c r="E107" s="25">
        <v>1725</v>
      </c>
      <c r="F107" s="145">
        <f t="shared" si="7"/>
        <v>253</v>
      </c>
      <c r="G107" s="134">
        <f t="shared" si="8"/>
        <v>0.33332894164767263</v>
      </c>
      <c r="H107" s="133">
        <v>131</v>
      </c>
      <c r="I107" s="132">
        <v>122</v>
      </c>
      <c r="J107" s="23">
        <f t="shared" si="9"/>
        <v>107.37704918032787</v>
      </c>
    </row>
    <row r="108" spans="1:10" ht="13.5" customHeight="1" x14ac:dyDescent="0.2">
      <c r="A108" s="2" t="s">
        <v>70</v>
      </c>
      <c r="B108" s="145">
        <f t="shared" si="5"/>
        <v>11</v>
      </c>
      <c r="C108" s="134">
        <f t="shared" si="6"/>
        <v>1.4489317421428383E-2</v>
      </c>
      <c r="D108" s="25">
        <v>8</v>
      </c>
      <c r="E108" s="25">
        <v>3</v>
      </c>
      <c r="F108" s="145">
        <f t="shared" si="7"/>
        <v>160</v>
      </c>
      <c r="G108" s="134">
        <f t="shared" si="8"/>
        <v>0.21080091171394316</v>
      </c>
      <c r="H108" s="133">
        <v>88</v>
      </c>
      <c r="I108" s="132">
        <v>72</v>
      </c>
      <c r="J108" s="23">
        <f t="shared" si="9"/>
        <v>122.22222222222223</v>
      </c>
    </row>
    <row r="109" spans="1:10" ht="13.5" customHeight="1" x14ac:dyDescent="0.2">
      <c r="A109" s="2" t="s">
        <v>71</v>
      </c>
      <c r="B109" s="145">
        <f t="shared" si="5"/>
        <v>152</v>
      </c>
      <c r="C109" s="134">
        <f t="shared" si="6"/>
        <v>0.20021602255064674</v>
      </c>
      <c r="D109" s="25">
        <v>69</v>
      </c>
      <c r="E109" s="25">
        <v>83</v>
      </c>
      <c r="F109" s="145">
        <f t="shared" si="7"/>
        <v>339</v>
      </c>
      <c r="G109" s="134">
        <f t="shared" si="8"/>
        <v>0.44663443169391709</v>
      </c>
      <c r="H109" s="133">
        <v>170</v>
      </c>
      <c r="I109" s="132">
        <v>169</v>
      </c>
      <c r="J109" s="23">
        <f t="shared" si="9"/>
        <v>100.59171597633136</v>
      </c>
    </row>
    <row r="110" spans="1:10" ht="13.5" customHeight="1" x14ac:dyDescent="0.2">
      <c r="A110" s="2" t="s">
        <v>72</v>
      </c>
      <c r="B110" s="145">
        <f t="shared" si="5"/>
        <v>3</v>
      </c>
      <c r="C110" s="134">
        <f t="shared" si="6"/>
        <v>3.9516320240259228E-3</v>
      </c>
      <c r="D110" s="25">
        <v>3</v>
      </c>
      <c r="E110" s="148" t="s">
        <v>106</v>
      </c>
      <c r="F110" s="145">
        <f t="shared" si="7"/>
        <v>173</v>
      </c>
      <c r="G110" s="134">
        <f t="shared" si="8"/>
        <v>0.22792848579070105</v>
      </c>
      <c r="H110" s="133">
        <v>102</v>
      </c>
      <c r="I110" s="132">
        <v>71</v>
      </c>
      <c r="J110" s="23">
        <f t="shared" si="9"/>
        <v>143.66197183098592</v>
      </c>
    </row>
    <row r="111" spans="1:10" ht="13.5" customHeight="1" x14ac:dyDescent="0.2">
      <c r="A111" s="2" t="s">
        <v>73</v>
      </c>
      <c r="B111" s="145">
        <f t="shared" si="5"/>
        <v>56</v>
      </c>
      <c r="C111" s="134">
        <f t="shared" si="6"/>
        <v>7.3763797781817228E-2</v>
      </c>
      <c r="D111" s="25">
        <v>32</v>
      </c>
      <c r="E111" s="25">
        <v>24</v>
      </c>
      <c r="F111" s="145">
        <f t="shared" si="7"/>
        <v>345</v>
      </c>
      <c r="G111" s="134">
        <f t="shared" si="8"/>
        <v>0.45453946588318989</v>
      </c>
      <c r="H111" s="133">
        <v>203</v>
      </c>
      <c r="I111" s="132">
        <v>142</v>
      </c>
      <c r="J111" s="23">
        <f t="shared" si="9"/>
        <v>142.95774647887325</v>
      </c>
    </row>
    <row r="112" spans="1:10" ht="13.5" customHeight="1" x14ac:dyDescent="0.2">
      <c r="A112" s="87" t="s">
        <v>74</v>
      </c>
      <c r="B112" s="145" t="s">
        <v>106</v>
      </c>
      <c r="C112" s="134" t="s">
        <v>106</v>
      </c>
      <c r="D112" s="156" t="s">
        <v>106</v>
      </c>
      <c r="E112" s="156" t="s">
        <v>106</v>
      </c>
      <c r="F112" s="145">
        <f t="shared" si="7"/>
        <v>99</v>
      </c>
      <c r="G112" s="134">
        <f t="shared" si="8"/>
        <v>0.13043306412300232</v>
      </c>
      <c r="H112" s="133">
        <v>52</v>
      </c>
      <c r="I112" s="132">
        <v>47</v>
      </c>
      <c r="J112" s="23">
        <f t="shared" si="9"/>
        <v>110.63829787234043</v>
      </c>
    </row>
    <row r="113" spans="1:10" ht="13.5" customHeight="1" x14ac:dyDescent="0.2">
      <c r="A113" s="87" t="s">
        <v>75</v>
      </c>
      <c r="B113" s="145" t="s">
        <v>106</v>
      </c>
      <c r="C113" s="134" t="s">
        <v>106</v>
      </c>
      <c r="D113" s="156" t="s">
        <v>106</v>
      </c>
      <c r="E113" s="156" t="s">
        <v>106</v>
      </c>
      <c r="F113" s="145">
        <f t="shared" si="7"/>
        <v>68</v>
      </c>
      <c r="G113" s="134">
        <f t="shared" si="8"/>
        <v>8.9590387478425848E-2</v>
      </c>
      <c r="H113" s="133">
        <v>29</v>
      </c>
      <c r="I113" s="132">
        <v>39</v>
      </c>
      <c r="J113" s="23">
        <f t="shared" si="9"/>
        <v>74.358974358974365</v>
      </c>
    </row>
    <row r="114" spans="1:10" ht="13.5" customHeight="1" x14ac:dyDescent="0.2">
      <c r="A114" s="2" t="s">
        <v>76</v>
      </c>
      <c r="B114" s="145">
        <f t="shared" si="5"/>
        <v>7</v>
      </c>
      <c r="C114" s="134">
        <f t="shared" si="6"/>
        <v>9.2204747227271535E-3</v>
      </c>
      <c r="D114" s="25">
        <v>5</v>
      </c>
      <c r="E114" s="25">
        <v>2</v>
      </c>
      <c r="F114" s="145">
        <f t="shared" si="7"/>
        <v>157</v>
      </c>
      <c r="G114" s="134">
        <f t="shared" si="8"/>
        <v>0.20684839461930674</v>
      </c>
      <c r="H114" s="133">
        <v>78</v>
      </c>
      <c r="I114" s="132">
        <v>79</v>
      </c>
      <c r="J114" s="23">
        <f t="shared" si="9"/>
        <v>98.734177215189874</v>
      </c>
    </row>
    <row r="115" spans="1:10" ht="13.5" customHeight="1" x14ac:dyDescent="0.2">
      <c r="A115" s="2" t="s">
        <v>77</v>
      </c>
      <c r="B115" s="145">
        <f t="shared" si="5"/>
        <v>184</v>
      </c>
      <c r="C115" s="134">
        <f t="shared" si="6"/>
        <v>0.2423667641402566</v>
      </c>
      <c r="D115" s="25">
        <v>94</v>
      </c>
      <c r="E115" s="25">
        <v>90</v>
      </c>
      <c r="F115" s="145">
        <f t="shared" si="7"/>
        <v>386</v>
      </c>
      <c r="G115" s="134">
        <f t="shared" si="8"/>
        <v>0.50855719950988787</v>
      </c>
      <c r="H115" s="133">
        <v>192</v>
      </c>
      <c r="I115" s="132">
        <v>194</v>
      </c>
      <c r="J115" s="23">
        <f t="shared" si="9"/>
        <v>98.969072164948457</v>
      </c>
    </row>
    <row r="116" spans="1:10" ht="13.5" customHeight="1" x14ac:dyDescent="0.2">
      <c r="A116" s="2" t="s">
        <v>78</v>
      </c>
      <c r="B116" s="145">
        <f t="shared" si="5"/>
        <v>194</v>
      </c>
      <c r="C116" s="134">
        <f t="shared" si="6"/>
        <v>0.25553887088700966</v>
      </c>
      <c r="D116" s="25">
        <v>104</v>
      </c>
      <c r="E116" s="25">
        <v>90</v>
      </c>
      <c r="F116" s="145">
        <f t="shared" si="7"/>
        <v>1911</v>
      </c>
      <c r="G116" s="134">
        <f t="shared" si="8"/>
        <v>2.5177533892834085</v>
      </c>
      <c r="H116" s="133">
        <v>1010</v>
      </c>
      <c r="I116" s="132">
        <v>901</v>
      </c>
      <c r="J116" s="23">
        <f t="shared" si="9"/>
        <v>112.09766925638181</v>
      </c>
    </row>
    <row r="117" spans="1:10" ht="13.5" customHeight="1" x14ac:dyDescent="0.2">
      <c r="A117" s="2" t="s">
        <v>79</v>
      </c>
      <c r="B117" s="145">
        <f t="shared" si="5"/>
        <v>394</v>
      </c>
      <c r="C117" s="134">
        <f t="shared" si="6"/>
        <v>0.51898100582207118</v>
      </c>
      <c r="D117" s="25">
        <v>203</v>
      </c>
      <c r="E117" s="25">
        <v>191</v>
      </c>
      <c r="F117" s="145">
        <f t="shared" si="7"/>
        <v>463</v>
      </c>
      <c r="G117" s="134">
        <f t="shared" si="8"/>
        <v>0.61000513827222302</v>
      </c>
      <c r="H117" s="133">
        <v>238</v>
      </c>
      <c r="I117" s="132">
        <v>225</v>
      </c>
      <c r="J117" s="23">
        <f t="shared" si="9"/>
        <v>105.77777777777777</v>
      </c>
    </row>
    <row r="118" spans="1:10" ht="13.5" customHeight="1" x14ac:dyDescent="0.2">
      <c r="A118" s="2" t="s">
        <v>80</v>
      </c>
      <c r="B118" s="145">
        <f t="shared" si="5"/>
        <v>7</v>
      </c>
      <c r="C118" s="134">
        <f t="shared" si="6"/>
        <v>9.2204747227271535E-3</v>
      </c>
      <c r="D118" s="25">
        <v>3</v>
      </c>
      <c r="E118" s="25">
        <v>4</v>
      </c>
      <c r="F118" s="145">
        <f t="shared" si="7"/>
        <v>89</v>
      </c>
      <c r="G118" s="134">
        <f t="shared" si="8"/>
        <v>0.11725800714088089</v>
      </c>
      <c r="H118" s="125">
        <v>46</v>
      </c>
      <c r="I118" s="132">
        <v>43</v>
      </c>
      <c r="J118" s="23">
        <f t="shared" si="9"/>
        <v>106.9767441860465</v>
      </c>
    </row>
    <row r="119" spans="1:10" x14ac:dyDescent="0.2">
      <c r="A119" s="210" t="s">
        <v>0</v>
      </c>
      <c r="B119" s="210"/>
      <c r="C119" s="210"/>
      <c r="D119" s="210"/>
      <c r="E119" s="210"/>
      <c r="F119" s="210"/>
      <c r="G119" s="210"/>
      <c r="H119" s="210"/>
      <c r="I119" s="210"/>
      <c r="J119" s="210"/>
    </row>
    <row r="120" spans="1:10" x14ac:dyDescent="0.2">
      <c r="A120" s="211" t="s">
        <v>202</v>
      </c>
      <c r="B120" s="212"/>
      <c r="C120" s="212"/>
      <c r="D120" s="212"/>
      <c r="E120" s="212"/>
      <c r="F120" s="212"/>
      <c r="G120" s="212"/>
      <c r="H120" s="212"/>
      <c r="I120" s="212"/>
      <c r="J120" s="212"/>
    </row>
    <row r="121" spans="1:10" x14ac:dyDescent="0.2">
      <c r="A121" s="152"/>
      <c r="B121" s="151"/>
      <c r="C121" s="151"/>
      <c r="D121" s="151"/>
      <c r="E121" s="151"/>
      <c r="F121" s="152"/>
      <c r="G121" s="152"/>
      <c r="H121" s="152"/>
      <c r="I121" s="152"/>
      <c r="J121" s="152"/>
    </row>
    <row r="122" spans="1:10" ht="20.100000000000001" customHeight="1" x14ac:dyDescent="0.2">
      <c r="A122" s="213" t="s">
        <v>105</v>
      </c>
      <c r="B122" s="214" t="s">
        <v>1</v>
      </c>
      <c r="C122" s="215"/>
      <c r="D122" s="215"/>
      <c r="E122" s="215"/>
      <c r="F122" s="215"/>
      <c r="G122" s="215"/>
      <c r="H122" s="215"/>
      <c r="I122" s="215"/>
      <c r="J122" s="215"/>
    </row>
    <row r="123" spans="1:10" ht="20.100000000000001" customHeight="1" x14ac:dyDescent="0.2">
      <c r="A123" s="213"/>
      <c r="B123" s="214" t="s">
        <v>2</v>
      </c>
      <c r="C123" s="215"/>
      <c r="D123" s="215"/>
      <c r="E123" s="216"/>
      <c r="F123" s="217" t="s">
        <v>3</v>
      </c>
      <c r="G123" s="218"/>
      <c r="H123" s="218"/>
      <c r="I123" s="218"/>
      <c r="J123" s="219" t="s">
        <v>4</v>
      </c>
    </row>
    <row r="124" spans="1:10" ht="20.100000000000001" customHeight="1" x14ac:dyDescent="0.2">
      <c r="A124" s="213"/>
      <c r="B124" s="208" t="s">
        <v>5</v>
      </c>
      <c r="C124" s="208"/>
      <c r="D124" s="208" t="s">
        <v>6</v>
      </c>
      <c r="E124" s="208" t="s">
        <v>7</v>
      </c>
      <c r="F124" s="208" t="s">
        <v>5</v>
      </c>
      <c r="G124" s="208"/>
      <c r="H124" s="208" t="s">
        <v>6</v>
      </c>
      <c r="I124" s="208" t="s">
        <v>7</v>
      </c>
      <c r="J124" s="220"/>
    </row>
    <row r="125" spans="1:10" ht="27.95" customHeight="1" x14ac:dyDescent="0.2">
      <c r="A125" s="213"/>
      <c r="B125" s="153" t="s">
        <v>8</v>
      </c>
      <c r="C125" s="154" t="s">
        <v>9</v>
      </c>
      <c r="D125" s="221"/>
      <c r="E125" s="221"/>
      <c r="F125" s="10" t="s">
        <v>8</v>
      </c>
      <c r="G125" s="154" t="s">
        <v>9</v>
      </c>
      <c r="H125" s="209"/>
      <c r="I125" s="209"/>
      <c r="J125" s="220"/>
    </row>
    <row r="126" spans="1:10" x14ac:dyDescent="0.2">
      <c r="A126" s="2"/>
      <c r="B126" s="65"/>
      <c r="C126" s="41"/>
      <c r="D126" s="65"/>
      <c r="E126" s="66"/>
      <c r="F126" s="42"/>
      <c r="G126" s="43"/>
      <c r="H126" s="42"/>
      <c r="I126" s="42"/>
      <c r="J126" s="44"/>
    </row>
    <row r="127" spans="1:10" ht="12.95" customHeight="1" x14ac:dyDescent="0.2">
      <c r="A127" s="2" t="s">
        <v>100</v>
      </c>
      <c r="B127" s="22">
        <f>SUM(D127,E127)</f>
        <v>694</v>
      </c>
      <c r="C127" s="24">
        <f>+B127/$B$9*100</f>
        <v>0.91414420822466347</v>
      </c>
      <c r="D127" s="25">
        <v>373</v>
      </c>
      <c r="E127" s="25">
        <v>321</v>
      </c>
      <c r="F127" s="22">
        <f>SUM(H127,I127)</f>
        <v>732</v>
      </c>
      <c r="G127" s="24">
        <f>F127/$F$9*100</f>
        <v>0.96441417109129002</v>
      </c>
      <c r="H127" s="25">
        <v>394</v>
      </c>
      <c r="I127" s="25">
        <v>338</v>
      </c>
      <c r="J127" s="23">
        <f>H127/I127*100</f>
        <v>116.5680473372781</v>
      </c>
    </row>
    <row r="128" spans="1:10" ht="12.95" customHeight="1" x14ac:dyDescent="0.2">
      <c r="A128" s="2"/>
      <c r="B128" s="22"/>
      <c r="C128" s="24"/>
      <c r="D128" s="18"/>
      <c r="E128" s="61"/>
      <c r="F128" s="22"/>
      <c r="G128" s="24"/>
      <c r="H128" s="18"/>
      <c r="I128" s="18"/>
      <c r="J128" s="23"/>
    </row>
    <row r="129" spans="1:10" ht="12.95" customHeight="1" x14ac:dyDescent="0.2">
      <c r="A129" s="45" t="s">
        <v>101</v>
      </c>
      <c r="B129" s="18">
        <f t="shared" ref="B129:B144" si="10">SUM(D129,E129)</f>
        <v>95</v>
      </c>
      <c r="C129" s="19">
        <f t="shared" ref="C129:C144" si="11">+B129/$B$9*100</f>
        <v>0.1251350140941542</v>
      </c>
      <c r="D129" s="18">
        <f>SUM(D131:D132)</f>
        <v>49</v>
      </c>
      <c r="E129" s="18">
        <f>SUM(E131:E132)</f>
        <v>46</v>
      </c>
      <c r="F129" s="18">
        <f t="shared" ref="F129:F144" si="12">SUM(H129,I129)</f>
        <v>194</v>
      </c>
      <c r="G129" s="19">
        <f t="shared" ref="G129:G144" si="13">F129/$F$9*100</f>
        <v>0.25559610545315609</v>
      </c>
      <c r="H129" s="18">
        <f>SUM(H131:H132)</f>
        <v>93</v>
      </c>
      <c r="I129" s="18">
        <f>SUM(I131:I132)</f>
        <v>101</v>
      </c>
      <c r="J129" s="23">
        <f t="shared" ref="J129:J144" si="14">H129/I129*100</f>
        <v>92.079207920792086</v>
      </c>
    </row>
    <row r="130" spans="1:10" ht="12.95" customHeight="1" x14ac:dyDescent="0.2">
      <c r="A130" s="45"/>
      <c r="B130" s="22"/>
      <c r="C130" s="24"/>
      <c r="D130" s="22"/>
      <c r="E130" s="63"/>
      <c r="F130" s="22"/>
      <c r="G130" s="24"/>
      <c r="H130" s="28"/>
      <c r="I130" s="48"/>
      <c r="J130" s="23"/>
    </row>
    <row r="131" spans="1:10" ht="12.95" customHeight="1" x14ac:dyDescent="0.2">
      <c r="A131" s="46" t="s">
        <v>81</v>
      </c>
      <c r="B131" s="22">
        <f t="shared" si="10"/>
        <v>64</v>
      </c>
      <c r="C131" s="24">
        <f t="shared" si="11"/>
        <v>8.4301483179219691E-2</v>
      </c>
      <c r="D131" s="25">
        <v>35</v>
      </c>
      <c r="E131" s="25">
        <v>29</v>
      </c>
      <c r="F131" s="22">
        <f t="shared" si="12"/>
        <v>155</v>
      </c>
      <c r="G131" s="24">
        <f t="shared" si="13"/>
        <v>0.20421338322288243</v>
      </c>
      <c r="H131" s="125">
        <v>76</v>
      </c>
      <c r="I131" s="25">
        <v>79</v>
      </c>
      <c r="J131" s="23">
        <f t="shared" si="14"/>
        <v>96.202531645569621</v>
      </c>
    </row>
    <row r="132" spans="1:10" ht="12.95" customHeight="1" x14ac:dyDescent="0.2">
      <c r="A132" s="46" t="s">
        <v>82</v>
      </c>
      <c r="B132" s="22">
        <f t="shared" si="10"/>
        <v>31</v>
      </c>
      <c r="C132" s="24">
        <f t="shared" si="11"/>
        <v>4.0833530914934538E-2</v>
      </c>
      <c r="D132" s="25">
        <v>14</v>
      </c>
      <c r="E132" s="25">
        <v>17</v>
      </c>
      <c r="F132" s="22">
        <f t="shared" si="12"/>
        <v>39</v>
      </c>
      <c r="G132" s="24">
        <f t="shared" si="13"/>
        <v>5.1382722230273646E-2</v>
      </c>
      <c r="H132" s="125">
        <v>17</v>
      </c>
      <c r="I132" s="25">
        <v>22</v>
      </c>
      <c r="J132" s="23">
        <f t="shared" si="14"/>
        <v>77.272727272727266</v>
      </c>
    </row>
    <row r="133" spans="1:10" ht="12.95" customHeight="1" x14ac:dyDescent="0.2">
      <c r="A133" s="47"/>
      <c r="B133" s="22"/>
      <c r="C133" s="24"/>
      <c r="D133" s="88"/>
      <c r="E133" s="88"/>
      <c r="F133" s="22"/>
      <c r="G133" s="24"/>
      <c r="H133" s="131"/>
      <c r="I133" s="85"/>
      <c r="J133" s="23"/>
    </row>
    <row r="134" spans="1:10" ht="12.95" customHeight="1" x14ac:dyDescent="0.2">
      <c r="A134" s="47" t="s">
        <v>102</v>
      </c>
      <c r="B134" s="18">
        <f t="shared" si="10"/>
        <v>2872</v>
      </c>
      <c r="C134" s="19">
        <f t="shared" si="11"/>
        <v>3.7830290576674837</v>
      </c>
      <c r="D134" s="18">
        <f>SUM(D136:D144)</f>
        <v>1478</v>
      </c>
      <c r="E134" s="18">
        <f>SUM(E136:E144)</f>
        <v>1394</v>
      </c>
      <c r="F134" s="18">
        <f t="shared" si="12"/>
        <v>6143</v>
      </c>
      <c r="G134" s="19">
        <f t="shared" si="13"/>
        <v>8.0934375041172046</v>
      </c>
      <c r="H134" s="18">
        <f>SUM(H136:H144)</f>
        <v>3117</v>
      </c>
      <c r="I134" s="18">
        <f>SUM(I136:I144)</f>
        <v>3026</v>
      </c>
      <c r="J134" s="23">
        <f t="shared" si="14"/>
        <v>103.00727032385988</v>
      </c>
    </row>
    <row r="135" spans="1:10" ht="12.95" customHeight="1" x14ac:dyDescent="0.2">
      <c r="A135" s="46"/>
      <c r="B135" s="22"/>
      <c r="C135" s="24"/>
      <c r="D135" s="22"/>
      <c r="E135" s="22"/>
      <c r="F135" s="22"/>
      <c r="G135" s="24"/>
      <c r="H135" s="28"/>
      <c r="I135" s="48"/>
      <c r="J135" s="23"/>
    </row>
    <row r="136" spans="1:10" ht="12.95" customHeight="1" x14ac:dyDescent="0.2">
      <c r="A136" s="46" t="s">
        <v>83</v>
      </c>
      <c r="B136" s="22">
        <f t="shared" si="10"/>
        <v>422</v>
      </c>
      <c r="C136" s="24">
        <f t="shared" si="11"/>
        <v>0.55586290471297983</v>
      </c>
      <c r="D136" s="25">
        <v>208</v>
      </c>
      <c r="E136" s="25">
        <v>214</v>
      </c>
      <c r="F136" s="22">
        <f t="shared" si="12"/>
        <v>1146</v>
      </c>
      <c r="G136" s="24">
        <f t="shared" si="13"/>
        <v>1.509861530151118</v>
      </c>
      <c r="H136" s="133">
        <v>563</v>
      </c>
      <c r="I136" s="132">
        <v>583</v>
      </c>
      <c r="J136" s="23">
        <f t="shared" si="14"/>
        <v>96.56946826758147</v>
      </c>
    </row>
    <row r="137" spans="1:10" ht="12.95" customHeight="1" x14ac:dyDescent="0.2">
      <c r="A137" s="46" t="s">
        <v>84</v>
      </c>
      <c r="B137" s="22">
        <f t="shared" si="10"/>
        <v>105</v>
      </c>
      <c r="C137" s="24">
        <f t="shared" si="11"/>
        <v>0.13830712084090729</v>
      </c>
      <c r="D137" s="25">
        <v>53</v>
      </c>
      <c r="E137" s="25">
        <v>52</v>
      </c>
      <c r="F137" s="22">
        <f t="shared" si="12"/>
        <v>600</v>
      </c>
      <c r="G137" s="24">
        <f t="shared" si="13"/>
        <v>0.79050341892728682</v>
      </c>
      <c r="H137" s="133">
        <v>294</v>
      </c>
      <c r="I137" s="132">
        <v>306</v>
      </c>
      <c r="J137" s="23">
        <f t="shared" si="14"/>
        <v>96.078431372549019</v>
      </c>
    </row>
    <row r="138" spans="1:10" ht="12.95" customHeight="1" x14ac:dyDescent="0.2">
      <c r="A138" s="46" t="s">
        <v>85</v>
      </c>
      <c r="B138" s="22">
        <f t="shared" si="10"/>
        <v>523</v>
      </c>
      <c r="C138" s="24">
        <f t="shared" si="11"/>
        <v>0.68890118285518587</v>
      </c>
      <c r="D138" s="25">
        <v>265</v>
      </c>
      <c r="E138" s="25">
        <v>258</v>
      </c>
      <c r="F138" s="22">
        <f t="shared" si="12"/>
        <v>1339</v>
      </c>
      <c r="G138" s="24">
        <f t="shared" si="13"/>
        <v>1.7641401299060617</v>
      </c>
      <c r="H138" s="133">
        <v>681</v>
      </c>
      <c r="I138" s="132">
        <v>658</v>
      </c>
      <c r="J138" s="23">
        <f t="shared" si="14"/>
        <v>103.49544072948329</v>
      </c>
    </row>
    <row r="139" spans="1:10" ht="12.95" customHeight="1" x14ac:dyDescent="0.2">
      <c r="A139" s="46" t="s">
        <v>86</v>
      </c>
      <c r="B139" s="22">
        <f t="shared" si="10"/>
        <v>223</v>
      </c>
      <c r="C139" s="24">
        <f t="shared" si="11"/>
        <v>0.29373798045259358</v>
      </c>
      <c r="D139" s="25">
        <v>125</v>
      </c>
      <c r="E139" s="25">
        <v>98</v>
      </c>
      <c r="F139" s="22">
        <f t="shared" si="12"/>
        <v>699</v>
      </c>
      <c r="G139" s="24">
        <f t="shared" si="13"/>
        <v>0.92093648305028919</v>
      </c>
      <c r="H139" s="133">
        <v>361</v>
      </c>
      <c r="I139" s="132">
        <v>338</v>
      </c>
      <c r="J139" s="23">
        <f t="shared" si="14"/>
        <v>106.80473372781066</v>
      </c>
    </row>
    <row r="140" spans="1:10" ht="12.95" customHeight="1" x14ac:dyDescent="0.2">
      <c r="A140" s="46" t="s">
        <v>87</v>
      </c>
      <c r="B140" s="22">
        <f t="shared" si="10"/>
        <v>295</v>
      </c>
      <c r="C140" s="24">
        <f t="shared" si="11"/>
        <v>0.3885771490292157</v>
      </c>
      <c r="D140" s="25">
        <v>141</v>
      </c>
      <c r="E140" s="25">
        <v>154</v>
      </c>
      <c r="F140" s="22">
        <f t="shared" si="12"/>
        <v>538</v>
      </c>
      <c r="G140" s="24">
        <f t="shared" si="13"/>
        <v>0.70881806563813388</v>
      </c>
      <c r="H140" s="133">
        <v>259</v>
      </c>
      <c r="I140" s="132">
        <v>279</v>
      </c>
      <c r="J140" s="23">
        <f t="shared" si="14"/>
        <v>92.831541218637994</v>
      </c>
    </row>
    <row r="141" spans="1:10" ht="12.95" customHeight="1" x14ac:dyDescent="0.2">
      <c r="A141" s="46" t="s">
        <v>88</v>
      </c>
      <c r="B141" s="22">
        <f t="shared" si="10"/>
        <v>474</v>
      </c>
      <c r="C141" s="24">
        <f t="shared" si="11"/>
        <v>0.62435785979609582</v>
      </c>
      <c r="D141" s="25">
        <v>243</v>
      </c>
      <c r="E141" s="25">
        <v>231</v>
      </c>
      <c r="F141" s="22">
        <f t="shared" si="12"/>
        <v>601</v>
      </c>
      <c r="G141" s="24">
        <f t="shared" si="13"/>
        <v>0.79182092462549891</v>
      </c>
      <c r="H141" s="133">
        <v>307</v>
      </c>
      <c r="I141" s="132">
        <v>294</v>
      </c>
      <c r="J141" s="23">
        <f t="shared" si="14"/>
        <v>104.42176870748298</v>
      </c>
    </row>
    <row r="142" spans="1:10" ht="12.95" customHeight="1" x14ac:dyDescent="0.2">
      <c r="A142" s="46" t="s">
        <v>89</v>
      </c>
      <c r="B142" s="22">
        <f t="shared" si="10"/>
        <v>284</v>
      </c>
      <c r="C142" s="24">
        <f t="shared" si="11"/>
        <v>0.37408783160778736</v>
      </c>
      <c r="D142" s="25">
        <v>141</v>
      </c>
      <c r="E142" s="25">
        <v>143</v>
      </c>
      <c r="F142" s="22">
        <f t="shared" si="12"/>
        <v>375</v>
      </c>
      <c r="G142" s="24">
        <f t="shared" si="13"/>
        <v>0.49406463682955432</v>
      </c>
      <c r="H142" s="133">
        <v>193</v>
      </c>
      <c r="I142" s="132">
        <v>182</v>
      </c>
      <c r="J142" s="23">
        <f t="shared" si="14"/>
        <v>106.04395604395604</v>
      </c>
    </row>
    <row r="143" spans="1:10" ht="12.95" customHeight="1" x14ac:dyDescent="0.2">
      <c r="A143" s="46" t="s">
        <v>103</v>
      </c>
      <c r="B143" s="22">
        <f t="shared" si="10"/>
        <v>329</v>
      </c>
      <c r="C143" s="24">
        <f t="shared" si="11"/>
        <v>0.43336231196817621</v>
      </c>
      <c r="D143" s="25">
        <v>184</v>
      </c>
      <c r="E143" s="25">
        <v>145</v>
      </c>
      <c r="F143" s="22">
        <f t="shared" si="12"/>
        <v>592</v>
      </c>
      <c r="G143" s="24">
        <f t="shared" si="13"/>
        <v>0.77996337334158972</v>
      </c>
      <c r="H143" s="133">
        <v>324</v>
      </c>
      <c r="I143" s="132">
        <v>268</v>
      </c>
      <c r="J143" s="23">
        <f t="shared" si="14"/>
        <v>120.89552238805969</v>
      </c>
    </row>
    <row r="144" spans="1:10" ht="12.95" customHeight="1" x14ac:dyDescent="0.2">
      <c r="A144" s="46" t="s">
        <v>104</v>
      </c>
      <c r="B144" s="22">
        <f t="shared" si="10"/>
        <v>217</v>
      </c>
      <c r="C144" s="24">
        <f t="shared" si="11"/>
        <v>0.28583471640454172</v>
      </c>
      <c r="D144" s="25">
        <v>118</v>
      </c>
      <c r="E144" s="25">
        <v>99</v>
      </c>
      <c r="F144" s="22">
        <f t="shared" si="12"/>
        <v>253</v>
      </c>
      <c r="G144" s="24">
        <f t="shared" si="13"/>
        <v>0.33332894164767263</v>
      </c>
      <c r="H144" s="133">
        <v>135</v>
      </c>
      <c r="I144" s="132">
        <v>118</v>
      </c>
      <c r="J144" s="23">
        <f t="shared" si="14"/>
        <v>114.40677966101696</v>
      </c>
    </row>
    <row r="145" spans="1:12" ht="12.95" customHeight="1" x14ac:dyDescent="0.2">
      <c r="A145" s="49"/>
      <c r="B145" s="50"/>
      <c r="C145" s="99"/>
      <c r="D145" s="89"/>
      <c r="E145" s="90"/>
      <c r="F145" s="50"/>
      <c r="G145" s="51"/>
      <c r="H145" s="91"/>
      <c r="I145" s="92"/>
      <c r="J145" s="52"/>
    </row>
    <row r="146" spans="1:12" ht="8.4499999999999993" customHeight="1" x14ac:dyDescent="0.2">
      <c r="A146" s="53"/>
      <c r="C146" s="54"/>
      <c r="F146" s="55"/>
      <c r="G146" s="54"/>
      <c r="H146" s="55"/>
      <c r="I146" s="55"/>
      <c r="J146" s="6"/>
    </row>
    <row r="147" spans="1:12" x14ac:dyDescent="0.2">
      <c r="A147" s="101" t="s">
        <v>204</v>
      </c>
      <c r="B147" s="56"/>
      <c r="C147" s="57"/>
      <c r="D147" s="56"/>
      <c r="E147" s="56"/>
      <c r="F147" s="58"/>
      <c r="G147" s="56"/>
      <c r="H147" s="53"/>
      <c r="I147" s="53"/>
      <c r="J147" s="6"/>
    </row>
    <row r="148" spans="1:12" ht="9" customHeight="1" x14ac:dyDescent="0.2">
      <c r="A148" s="53"/>
      <c r="B148" s="3"/>
      <c r="C148" s="4"/>
      <c r="D148" s="3"/>
      <c r="E148" s="3"/>
      <c r="F148" s="59"/>
      <c r="G148" s="3"/>
      <c r="H148" s="53"/>
      <c r="I148" s="53"/>
      <c r="J148" s="6"/>
    </row>
    <row r="149" spans="1:12" x14ac:dyDescent="0.2">
      <c r="A149" s="168" t="s">
        <v>224</v>
      </c>
      <c r="B149" s="116"/>
      <c r="C149" s="116"/>
      <c r="D149" s="116"/>
      <c r="E149" s="116"/>
      <c r="F149" s="116"/>
      <c r="G149" s="117"/>
      <c r="H149" s="117"/>
      <c r="I149" s="117"/>
      <c r="J149" s="117"/>
      <c r="K149" s="118"/>
      <c r="L149" s="119"/>
    </row>
    <row r="150" spans="1:12" x14ac:dyDescent="0.2">
      <c r="A150" s="169" t="s">
        <v>225</v>
      </c>
      <c r="B150" s="116"/>
      <c r="C150" s="116"/>
      <c r="D150" s="116"/>
      <c r="E150" s="116"/>
      <c r="F150" s="116"/>
      <c r="G150" s="117"/>
      <c r="H150" s="117"/>
      <c r="I150" s="117"/>
      <c r="J150" s="117"/>
      <c r="K150" s="118"/>
      <c r="L150" s="119"/>
    </row>
    <row r="151" spans="1:12" ht="9" customHeight="1" x14ac:dyDescent="0.2">
      <c r="A151" s="169"/>
      <c r="B151" s="116"/>
      <c r="C151" s="116"/>
      <c r="D151" s="116"/>
      <c r="E151" s="116"/>
      <c r="F151" s="116"/>
      <c r="G151" s="117"/>
      <c r="H151" s="117"/>
      <c r="I151" s="117"/>
      <c r="J151" s="117"/>
      <c r="K151" s="118"/>
      <c r="L151" s="119"/>
    </row>
    <row r="152" spans="1:12" x14ac:dyDescent="0.2">
      <c r="A152" s="102" t="s">
        <v>226</v>
      </c>
    </row>
    <row r="153" spans="1:12" x14ac:dyDescent="0.2">
      <c r="A153" s="102"/>
    </row>
    <row r="154" spans="1:12" x14ac:dyDescent="0.2">
      <c r="A154" s="168" t="s">
        <v>227</v>
      </c>
      <c r="B154" s="116"/>
      <c r="C154" s="116"/>
      <c r="D154" s="116"/>
      <c r="E154" s="116"/>
      <c r="F154" s="116"/>
      <c r="G154" s="117"/>
      <c r="H154" s="117"/>
      <c r="I154" s="117"/>
      <c r="J154" s="117"/>
      <c r="K154" s="118"/>
      <c r="L154" s="119"/>
    </row>
  </sheetData>
  <mergeCells count="39">
    <mergeCell ref="A1:J1"/>
    <mergeCell ref="A2:J2"/>
    <mergeCell ref="A4:A7"/>
    <mergeCell ref="B4:J4"/>
    <mergeCell ref="B5:E5"/>
    <mergeCell ref="F5:I5"/>
    <mergeCell ref="J5:J7"/>
    <mergeCell ref="B6:C6"/>
    <mergeCell ref="D6:D7"/>
    <mergeCell ref="E6:E7"/>
    <mergeCell ref="I65:I66"/>
    <mergeCell ref="F6:G6"/>
    <mergeCell ref="H6:H7"/>
    <mergeCell ref="I6:I7"/>
    <mergeCell ref="A60:J60"/>
    <mergeCell ref="A61:J61"/>
    <mergeCell ref="A63:A66"/>
    <mergeCell ref="B63:J63"/>
    <mergeCell ref="B64:E64"/>
    <mergeCell ref="F64:I64"/>
    <mergeCell ref="J64:J66"/>
    <mergeCell ref="B65:C65"/>
    <mergeCell ref="D65:D66"/>
    <mergeCell ref="E65:E66"/>
    <mergeCell ref="F65:G65"/>
    <mergeCell ref="H65:H66"/>
    <mergeCell ref="F124:G124"/>
    <mergeCell ref="H124:H125"/>
    <mergeCell ref="I124:I125"/>
    <mergeCell ref="A119:J119"/>
    <mergeCell ref="A120:J120"/>
    <mergeCell ref="A122:A125"/>
    <mergeCell ref="B122:J122"/>
    <mergeCell ref="B123:E123"/>
    <mergeCell ref="F123:I123"/>
    <mergeCell ref="J123:J125"/>
    <mergeCell ref="B124:C124"/>
    <mergeCell ref="D124:D125"/>
    <mergeCell ref="E124:E125"/>
  </mergeCells>
  <printOptions horizontalCentered="1"/>
  <pageMargins left="0.74803149606299213" right="0.74803149606299213" top="0.98425196850393704" bottom="0.98425196850393704" header="0.31496062992125984" footer="0.31496062992125984"/>
  <pageSetup scale="81" orientation="portrait" r:id="rId1"/>
  <rowBreaks count="2" manualBreakCount="2">
    <brk id="59" max="16383" man="1"/>
    <brk id="1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zoomScaleNormal="100" workbookViewId="0">
      <selection activeCell="A19" sqref="A19"/>
    </sheetView>
  </sheetViews>
  <sheetFormatPr baseColWidth="10" defaultColWidth="11.42578125" defaultRowHeight="12.75" x14ac:dyDescent="0.2"/>
  <cols>
    <col min="1" max="1" width="32.28515625" style="69" customWidth="1"/>
    <col min="2" max="2" width="10.140625" style="93" customWidth="1"/>
    <col min="3" max="3" width="9.7109375" style="94" customWidth="1"/>
    <col min="4" max="5" width="11.28515625" style="93" customWidth="1"/>
    <col min="6" max="6" width="10.28515625" style="83" customWidth="1"/>
    <col min="7" max="7" width="9.7109375" style="93" customWidth="1"/>
    <col min="8" max="9" width="11.28515625" style="69" customWidth="1"/>
    <col min="10" max="10" width="11.7109375" style="93" customWidth="1"/>
    <col min="11" max="11" width="10.7109375" style="69" customWidth="1"/>
    <col min="12" max="16384" width="11.42578125" style="69"/>
  </cols>
  <sheetData>
    <row r="1" spans="1:12" ht="16.5" x14ac:dyDescent="0.25">
      <c r="A1" s="231" t="s">
        <v>365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2" ht="16.5" x14ac:dyDescent="0.25">
      <c r="A2" s="231" t="s">
        <v>366</v>
      </c>
      <c r="B2" s="231"/>
      <c r="C2" s="231"/>
      <c r="D2" s="231"/>
      <c r="E2" s="231"/>
      <c r="F2" s="231"/>
      <c r="G2" s="231"/>
      <c r="H2" s="231"/>
      <c r="I2" s="231"/>
      <c r="J2" s="231"/>
    </row>
    <row r="3" spans="1:12" ht="16.5" x14ac:dyDescent="0.25">
      <c r="A3" s="222" t="s">
        <v>364</v>
      </c>
      <c r="B3" s="222"/>
      <c r="C3" s="222"/>
      <c r="D3" s="222"/>
      <c r="E3" s="222"/>
      <c r="F3" s="222"/>
      <c r="G3" s="222"/>
      <c r="H3" s="222"/>
      <c r="I3" s="222"/>
      <c r="J3" s="222"/>
    </row>
    <row r="4" spans="1:12" x14ac:dyDescent="0.2">
      <c r="A4" s="2"/>
      <c r="B4" s="3"/>
      <c r="C4" s="4"/>
      <c r="D4" s="3"/>
      <c r="E4" s="3"/>
      <c r="F4" s="5"/>
      <c r="G4" s="3"/>
      <c r="H4" s="3"/>
      <c r="I4" s="3"/>
      <c r="J4" s="6"/>
    </row>
    <row r="5" spans="1:12" ht="24.95" customHeight="1" x14ac:dyDescent="0.2">
      <c r="A5" s="223" t="s">
        <v>105</v>
      </c>
      <c r="B5" s="224" t="s">
        <v>1</v>
      </c>
      <c r="C5" s="224"/>
      <c r="D5" s="224"/>
      <c r="E5" s="224"/>
      <c r="F5" s="224"/>
      <c r="G5" s="224"/>
      <c r="H5" s="224"/>
      <c r="I5" s="224"/>
      <c r="J5" s="225"/>
    </row>
    <row r="6" spans="1:12" ht="24.95" customHeight="1" x14ac:dyDescent="0.2">
      <c r="A6" s="223"/>
      <c r="B6" s="224" t="s">
        <v>2</v>
      </c>
      <c r="C6" s="226"/>
      <c r="D6" s="226"/>
      <c r="E6" s="226"/>
      <c r="F6" s="224" t="s">
        <v>3</v>
      </c>
      <c r="G6" s="226"/>
      <c r="H6" s="226"/>
      <c r="I6" s="226"/>
      <c r="J6" s="227" t="s">
        <v>323</v>
      </c>
    </row>
    <row r="7" spans="1:12" ht="24.95" customHeight="1" x14ac:dyDescent="0.2">
      <c r="A7" s="223"/>
      <c r="B7" s="229" t="s">
        <v>5</v>
      </c>
      <c r="C7" s="229"/>
      <c r="D7" s="229" t="s">
        <v>6</v>
      </c>
      <c r="E7" s="229" t="s">
        <v>7</v>
      </c>
      <c r="F7" s="229" t="s">
        <v>5</v>
      </c>
      <c r="G7" s="229"/>
      <c r="H7" s="229" t="s">
        <v>6</v>
      </c>
      <c r="I7" s="229" t="s">
        <v>7</v>
      </c>
      <c r="J7" s="228"/>
    </row>
    <row r="8" spans="1:12" ht="39.950000000000003" customHeight="1" x14ac:dyDescent="0.2">
      <c r="A8" s="223"/>
      <c r="B8" s="196" t="s">
        <v>8</v>
      </c>
      <c r="C8" s="197" t="s">
        <v>9</v>
      </c>
      <c r="D8" s="230"/>
      <c r="E8" s="230"/>
      <c r="F8" s="176" t="s">
        <v>8</v>
      </c>
      <c r="G8" s="197" t="s">
        <v>9</v>
      </c>
      <c r="H8" s="230"/>
      <c r="I8" s="230"/>
      <c r="J8" s="228"/>
    </row>
    <row r="9" spans="1:12" ht="12" customHeight="1" x14ac:dyDescent="0.2">
      <c r="A9" s="11"/>
      <c r="B9" s="12"/>
      <c r="C9" s="13"/>
      <c r="D9" s="14"/>
      <c r="E9" s="14"/>
      <c r="F9" s="15"/>
      <c r="G9" s="12"/>
      <c r="H9" s="14"/>
      <c r="I9" s="8"/>
      <c r="J9" s="16"/>
    </row>
    <row r="10" spans="1:12" s="192" customFormat="1" ht="19.350000000000001" customHeight="1" x14ac:dyDescent="0.25">
      <c r="A10" s="200" t="s">
        <v>368</v>
      </c>
      <c r="B10" s="193">
        <f t="shared" ref="B10:B48" si="0">SUM(D10,E10)</f>
        <v>75206</v>
      </c>
      <c r="C10" s="194">
        <f>+B10/$B$10*100</f>
        <v>100</v>
      </c>
      <c r="D10" s="193">
        <f>SUM(D11+D12)</f>
        <v>39009</v>
      </c>
      <c r="E10" s="193">
        <f>SUM(E11+E12)</f>
        <v>36197</v>
      </c>
      <c r="F10" s="193">
        <f>SUM(H10,I10)</f>
        <v>75184</v>
      </c>
      <c r="G10" s="194">
        <f>F10/F10*100</f>
        <v>100</v>
      </c>
      <c r="H10" s="193">
        <f>SUM(H11+H12)</f>
        <v>38996</v>
      </c>
      <c r="I10" s="193">
        <f>SUM(I11+I12)</f>
        <v>36188</v>
      </c>
      <c r="J10" s="191">
        <f>H10/I10*100</f>
        <v>107.75947828009285</v>
      </c>
    </row>
    <row r="11" spans="1:12" ht="19.350000000000001" customHeight="1" x14ac:dyDescent="0.25">
      <c r="A11" s="201" t="s">
        <v>228</v>
      </c>
      <c r="B11" s="202">
        <f t="shared" si="0"/>
        <v>67636</v>
      </c>
      <c r="C11" s="134">
        <f t="shared" ref="C11:C48" si="1">+B11/$B$10*100</f>
        <v>89.934313751562371</v>
      </c>
      <c r="D11" s="25">
        <v>35139</v>
      </c>
      <c r="E11" s="25">
        <v>32497</v>
      </c>
      <c r="F11" s="202">
        <f t="shared" ref="F11:F48" si="2">SUM(H11,I11)</f>
        <v>47818</v>
      </c>
      <c r="G11" s="134">
        <f>F11/$F$10*100</f>
        <v>63.601298148542242</v>
      </c>
      <c r="H11" s="125">
        <v>24866</v>
      </c>
      <c r="I11" s="25">
        <v>22952</v>
      </c>
      <c r="J11" s="191">
        <f t="shared" ref="J11:J48" si="3">H11/I11*100</f>
        <v>108.3391425583827</v>
      </c>
      <c r="K11"/>
    </row>
    <row r="12" spans="1:12" ht="19.350000000000001" customHeight="1" x14ac:dyDescent="0.25">
      <c r="A12" s="201" t="s">
        <v>229</v>
      </c>
      <c r="B12" s="202">
        <f t="shared" si="0"/>
        <v>7570</v>
      </c>
      <c r="C12" s="134">
        <f t="shared" si="1"/>
        <v>10.065686248437625</v>
      </c>
      <c r="D12" s="25">
        <v>3870</v>
      </c>
      <c r="E12" s="25">
        <v>3700</v>
      </c>
      <c r="F12" s="202">
        <f t="shared" si="2"/>
        <v>27366</v>
      </c>
      <c r="G12" s="134">
        <f t="shared" ref="G12:G48" si="4">F12/$F$10*100</f>
        <v>36.398701851457751</v>
      </c>
      <c r="H12" s="125">
        <v>14130</v>
      </c>
      <c r="I12" s="25">
        <v>13236</v>
      </c>
      <c r="J12" s="191">
        <f t="shared" si="3"/>
        <v>106.75430643699002</v>
      </c>
      <c r="K12"/>
    </row>
    <row r="13" spans="1:12" ht="19.350000000000001" customHeight="1" x14ac:dyDescent="0.25">
      <c r="A13" s="201" t="s">
        <v>230</v>
      </c>
      <c r="B13" s="202">
        <f t="shared" si="0"/>
        <v>25714</v>
      </c>
      <c r="C13" s="134">
        <f t="shared" si="1"/>
        <v>34.191420897268834</v>
      </c>
      <c r="D13" s="25">
        <v>13496</v>
      </c>
      <c r="E13" s="25">
        <v>12218</v>
      </c>
      <c r="F13" s="202">
        <f t="shared" si="2"/>
        <v>7786</v>
      </c>
      <c r="G13" s="134">
        <f t="shared" si="4"/>
        <v>10.355926792934667</v>
      </c>
      <c r="H13" s="129">
        <v>4116</v>
      </c>
      <c r="I13" s="25">
        <v>3670</v>
      </c>
      <c r="J13" s="191">
        <f t="shared" si="3"/>
        <v>112.1525885558583</v>
      </c>
      <c r="K13"/>
    </row>
    <row r="14" spans="1:12" ht="19.350000000000001" customHeight="1" x14ac:dyDescent="0.25">
      <c r="A14" s="201" t="s">
        <v>231</v>
      </c>
      <c r="B14" s="202">
        <f t="shared" si="0"/>
        <v>4540</v>
      </c>
      <c r="C14" s="134">
        <f t="shared" si="1"/>
        <v>6.0367523867776507</v>
      </c>
      <c r="D14" s="25">
        <v>2359</v>
      </c>
      <c r="E14" s="25">
        <v>2181</v>
      </c>
      <c r="F14" s="202">
        <f t="shared" si="2"/>
        <v>830</v>
      </c>
      <c r="G14" s="134">
        <f t="shared" si="4"/>
        <v>1.1039582889976591</v>
      </c>
      <c r="H14" s="125">
        <v>466</v>
      </c>
      <c r="I14" s="25">
        <v>364</v>
      </c>
      <c r="J14" s="191">
        <f t="shared" si="3"/>
        <v>128.02197802197801</v>
      </c>
      <c r="K14"/>
    </row>
    <row r="15" spans="1:12" ht="19.350000000000001" customHeight="1" x14ac:dyDescent="0.25">
      <c r="A15" s="177" t="s">
        <v>232</v>
      </c>
      <c r="B15" s="178">
        <f t="shared" si="0"/>
        <v>4422</v>
      </c>
      <c r="C15" s="134">
        <f t="shared" si="1"/>
        <v>5.8798500119671306</v>
      </c>
      <c r="D15" s="178">
        <v>2230</v>
      </c>
      <c r="E15" s="178">
        <v>2192</v>
      </c>
      <c r="F15" s="178">
        <f t="shared" si="2"/>
        <v>4235</v>
      </c>
      <c r="G15" s="134">
        <f t="shared" si="4"/>
        <v>5.6328474143434777</v>
      </c>
      <c r="H15" s="178">
        <f>SUM(H16:H18)</f>
        <v>2133</v>
      </c>
      <c r="I15" s="178">
        <f>SUM(I16:I18)</f>
        <v>2102</v>
      </c>
      <c r="J15" s="191">
        <f t="shared" si="3"/>
        <v>101.47478591817315</v>
      </c>
      <c r="L15" s="83"/>
    </row>
    <row r="16" spans="1:12" ht="19.350000000000001" customHeight="1" x14ac:dyDescent="0.25">
      <c r="A16" s="201" t="s">
        <v>233</v>
      </c>
      <c r="B16" s="202">
        <f t="shared" si="0"/>
        <v>295</v>
      </c>
      <c r="C16" s="134">
        <f t="shared" si="1"/>
        <v>0.39225593702630113</v>
      </c>
      <c r="D16" s="139">
        <v>158</v>
      </c>
      <c r="E16" s="140">
        <v>137</v>
      </c>
      <c r="F16" s="202">
        <f t="shared" si="2"/>
        <v>465</v>
      </c>
      <c r="G16" s="134">
        <f t="shared" si="4"/>
        <v>0.61848265588423068</v>
      </c>
      <c r="H16" s="125">
        <v>239</v>
      </c>
      <c r="I16" s="25">
        <v>226</v>
      </c>
      <c r="J16" s="191">
        <f t="shared" si="3"/>
        <v>105.75221238938053</v>
      </c>
    </row>
    <row r="17" spans="1:10" ht="19.350000000000001" customHeight="1" x14ac:dyDescent="0.25">
      <c r="A17" s="201" t="s">
        <v>234</v>
      </c>
      <c r="B17" s="202">
        <f t="shared" si="0"/>
        <v>3729</v>
      </c>
      <c r="C17" s="134">
        <f t="shared" si="1"/>
        <v>4.9583809802409382</v>
      </c>
      <c r="D17" s="139">
        <v>1866</v>
      </c>
      <c r="E17" s="140">
        <v>1863</v>
      </c>
      <c r="F17" s="202">
        <f t="shared" si="2"/>
        <v>3348</v>
      </c>
      <c r="G17" s="134">
        <f t="shared" si="4"/>
        <v>4.4530751223664611</v>
      </c>
      <c r="H17" s="125">
        <v>1687</v>
      </c>
      <c r="I17" s="25">
        <v>1661</v>
      </c>
      <c r="J17" s="191">
        <f t="shared" si="3"/>
        <v>101.56532209512341</v>
      </c>
    </row>
    <row r="18" spans="1:10" ht="19.350000000000001" customHeight="1" x14ac:dyDescent="0.25">
      <c r="A18" s="201" t="s">
        <v>235</v>
      </c>
      <c r="B18" s="202">
        <f t="shared" si="0"/>
        <v>398</v>
      </c>
      <c r="C18" s="134">
        <f t="shared" si="1"/>
        <v>0.52921309469989097</v>
      </c>
      <c r="D18" s="139">
        <v>206</v>
      </c>
      <c r="E18" s="140">
        <v>192</v>
      </c>
      <c r="F18" s="202">
        <f t="shared" si="2"/>
        <v>422</v>
      </c>
      <c r="G18" s="134">
        <f t="shared" si="4"/>
        <v>0.5612896360927857</v>
      </c>
      <c r="H18" s="125">
        <v>207</v>
      </c>
      <c r="I18" s="25">
        <v>215</v>
      </c>
      <c r="J18" s="191">
        <f t="shared" si="3"/>
        <v>96.279069767441854</v>
      </c>
    </row>
    <row r="19" spans="1:10" ht="19.350000000000001" customHeight="1" x14ac:dyDescent="0.25">
      <c r="A19" s="177" t="s">
        <v>236</v>
      </c>
      <c r="B19" s="178">
        <f t="shared" si="0"/>
        <v>4131</v>
      </c>
      <c r="C19" s="134">
        <f t="shared" si="1"/>
        <v>5.4929127995106777</v>
      </c>
      <c r="D19" s="179">
        <v>2156</v>
      </c>
      <c r="E19" s="179">
        <v>1975</v>
      </c>
      <c r="F19" s="178">
        <f t="shared" si="2"/>
        <v>4194</v>
      </c>
      <c r="G19" s="134">
        <f t="shared" si="4"/>
        <v>5.5783145350074479</v>
      </c>
      <c r="H19" s="179">
        <f>SUM(H20:H25)</f>
        <v>2162</v>
      </c>
      <c r="I19" s="179">
        <f>SUM(I20:I25)</f>
        <v>2032</v>
      </c>
      <c r="J19" s="191">
        <f t="shared" si="3"/>
        <v>106.3976377952756</v>
      </c>
    </row>
    <row r="20" spans="1:10" ht="19.350000000000001" customHeight="1" x14ac:dyDescent="0.25">
      <c r="A20" s="201" t="s">
        <v>237</v>
      </c>
      <c r="B20" s="202">
        <f t="shared" si="0"/>
        <v>1768</v>
      </c>
      <c r="C20" s="134">
        <f t="shared" si="1"/>
        <v>2.3508762598728827</v>
      </c>
      <c r="D20" s="25">
        <v>920</v>
      </c>
      <c r="E20" s="25">
        <v>848</v>
      </c>
      <c r="F20" s="202">
        <f t="shared" si="2"/>
        <v>762</v>
      </c>
      <c r="G20" s="134">
        <f t="shared" si="4"/>
        <v>1.0135135135135136</v>
      </c>
      <c r="H20" s="125">
        <v>406</v>
      </c>
      <c r="I20" s="25">
        <v>356</v>
      </c>
      <c r="J20" s="191">
        <f t="shared" si="3"/>
        <v>114.04494382022472</v>
      </c>
    </row>
    <row r="21" spans="1:10" ht="19.350000000000001" customHeight="1" x14ac:dyDescent="0.25">
      <c r="A21" s="201" t="s">
        <v>238</v>
      </c>
      <c r="B21" s="202">
        <f t="shared" si="0"/>
        <v>223</v>
      </c>
      <c r="C21" s="134">
        <f t="shared" si="1"/>
        <v>0.29651889476903437</v>
      </c>
      <c r="D21" s="25">
        <v>125</v>
      </c>
      <c r="E21" s="25">
        <v>98</v>
      </c>
      <c r="F21" s="202">
        <f t="shared" si="2"/>
        <v>965</v>
      </c>
      <c r="G21" s="134">
        <f t="shared" si="4"/>
        <v>1.2835177697382423</v>
      </c>
      <c r="H21" s="125">
        <v>463</v>
      </c>
      <c r="I21" s="25">
        <v>502</v>
      </c>
      <c r="J21" s="191">
        <f t="shared" si="3"/>
        <v>92.231075697211153</v>
      </c>
    </row>
    <row r="22" spans="1:10" ht="19.350000000000001" customHeight="1" x14ac:dyDescent="0.25">
      <c r="A22" s="201" t="s">
        <v>239</v>
      </c>
      <c r="B22" s="202">
        <f t="shared" si="0"/>
        <v>63</v>
      </c>
      <c r="C22" s="134">
        <f t="shared" si="1"/>
        <v>8.3769911975108372E-2</v>
      </c>
      <c r="D22" s="25">
        <v>28</v>
      </c>
      <c r="E22" s="25">
        <v>35</v>
      </c>
      <c r="F22" s="202">
        <f t="shared" si="2"/>
        <v>501</v>
      </c>
      <c r="G22" s="134">
        <f t="shared" si="4"/>
        <v>0.66636518408171952</v>
      </c>
      <c r="H22" s="125">
        <v>254</v>
      </c>
      <c r="I22" s="25">
        <v>247</v>
      </c>
      <c r="J22" s="191">
        <f t="shared" si="3"/>
        <v>102.83400809716599</v>
      </c>
    </row>
    <row r="23" spans="1:10" ht="19.350000000000001" customHeight="1" x14ac:dyDescent="0.25">
      <c r="A23" s="201" t="s">
        <v>240</v>
      </c>
      <c r="B23" s="202">
        <f t="shared" si="0"/>
        <v>10</v>
      </c>
      <c r="C23" s="134">
        <f t="shared" si="1"/>
        <v>1.3296811424620377E-2</v>
      </c>
      <c r="D23" s="25">
        <v>5</v>
      </c>
      <c r="E23" s="25">
        <v>5</v>
      </c>
      <c r="F23" s="202">
        <f t="shared" si="2"/>
        <v>281</v>
      </c>
      <c r="G23" s="134">
        <f t="shared" si="4"/>
        <v>0.37374973398595446</v>
      </c>
      <c r="H23" s="125">
        <v>147</v>
      </c>
      <c r="I23" s="25">
        <v>134</v>
      </c>
      <c r="J23" s="191">
        <f t="shared" si="3"/>
        <v>109.70149253731343</v>
      </c>
    </row>
    <row r="24" spans="1:10" ht="19.350000000000001" customHeight="1" x14ac:dyDescent="0.25">
      <c r="A24" s="201" t="s">
        <v>241</v>
      </c>
      <c r="B24" s="202">
        <f t="shared" si="0"/>
        <v>3</v>
      </c>
      <c r="C24" s="134">
        <f t="shared" si="1"/>
        <v>3.9890434273861129E-3</v>
      </c>
      <c r="D24" s="25">
        <v>1</v>
      </c>
      <c r="E24" s="25">
        <v>2</v>
      </c>
      <c r="F24" s="202">
        <f t="shared" si="2"/>
        <v>71</v>
      </c>
      <c r="G24" s="134">
        <f t="shared" si="4"/>
        <v>9.4434986167269627E-2</v>
      </c>
      <c r="H24" s="125">
        <v>33</v>
      </c>
      <c r="I24" s="25">
        <v>38</v>
      </c>
      <c r="J24" s="191">
        <f t="shared" si="3"/>
        <v>86.842105263157904</v>
      </c>
    </row>
    <row r="25" spans="1:10" ht="19.350000000000001" customHeight="1" x14ac:dyDescent="0.25">
      <c r="A25" s="201" t="s">
        <v>242</v>
      </c>
      <c r="B25" s="202">
        <f t="shared" si="0"/>
        <v>2064</v>
      </c>
      <c r="C25" s="134">
        <f t="shared" si="1"/>
        <v>2.7444618780416459</v>
      </c>
      <c r="D25" s="25">
        <v>1077</v>
      </c>
      <c r="E25" s="25">
        <v>987</v>
      </c>
      <c r="F25" s="202">
        <f t="shared" si="2"/>
        <v>1614</v>
      </c>
      <c r="G25" s="134">
        <f t="shared" si="4"/>
        <v>2.1467333475207488</v>
      </c>
      <c r="H25" s="125">
        <v>859</v>
      </c>
      <c r="I25" s="25">
        <v>755</v>
      </c>
      <c r="J25" s="191">
        <f t="shared" si="3"/>
        <v>113.7748344370861</v>
      </c>
    </row>
    <row r="26" spans="1:10" ht="19.350000000000001" customHeight="1" x14ac:dyDescent="0.25">
      <c r="A26" s="177" t="s">
        <v>243</v>
      </c>
      <c r="B26" s="178">
        <f t="shared" si="0"/>
        <v>5017</v>
      </c>
      <c r="C26" s="134">
        <f t="shared" si="1"/>
        <v>6.671010291732042</v>
      </c>
      <c r="D26" s="178">
        <v>2606</v>
      </c>
      <c r="E26" s="178">
        <v>2411</v>
      </c>
      <c r="F26" s="178">
        <f t="shared" si="2"/>
        <v>5560</v>
      </c>
      <c r="G26" s="134">
        <f t="shared" si="4"/>
        <v>7.395190466056607</v>
      </c>
      <c r="H26" s="178">
        <f>SUM(H27:H31)</f>
        <v>2909</v>
      </c>
      <c r="I26" s="178">
        <f>SUM(I27:I31)</f>
        <v>2651</v>
      </c>
      <c r="J26" s="191">
        <f t="shared" si="3"/>
        <v>109.73217653715579</v>
      </c>
    </row>
    <row r="27" spans="1:10" s="80" customFormat="1" ht="19.350000000000001" customHeight="1" x14ac:dyDescent="0.25">
      <c r="A27" s="201" t="s">
        <v>244</v>
      </c>
      <c r="B27" s="202">
        <f t="shared" si="0"/>
        <v>4801</v>
      </c>
      <c r="C27" s="134">
        <f t="shared" si="1"/>
        <v>6.3837991649602426</v>
      </c>
      <c r="D27" s="25">
        <v>2489</v>
      </c>
      <c r="E27" s="25">
        <v>2312</v>
      </c>
      <c r="F27" s="202">
        <f t="shared" si="2"/>
        <v>4756</v>
      </c>
      <c r="G27" s="134">
        <f t="shared" si="4"/>
        <v>6.3258140029793575</v>
      </c>
      <c r="H27" s="125">
        <v>2478</v>
      </c>
      <c r="I27" s="25">
        <v>2278</v>
      </c>
      <c r="J27" s="191">
        <f t="shared" si="3"/>
        <v>108.77963125548726</v>
      </c>
    </row>
    <row r="28" spans="1:10" ht="19.350000000000001" customHeight="1" x14ac:dyDescent="0.25">
      <c r="A28" s="201" t="s">
        <v>245</v>
      </c>
      <c r="B28" s="202">
        <f t="shared" si="0"/>
        <v>29</v>
      </c>
      <c r="C28" s="134">
        <f t="shared" si="1"/>
        <v>3.8560753131399089E-2</v>
      </c>
      <c r="D28" s="25">
        <v>12</v>
      </c>
      <c r="E28" s="25">
        <v>17</v>
      </c>
      <c r="F28" s="202">
        <f t="shared" si="2"/>
        <v>191</v>
      </c>
      <c r="G28" s="134">
        <f t="shared" si="4"/>
        <v>0.25404341349223242</v>
      </c>
      <c r="H28" s="125">
        <v>100</v>
      </c>
      <c r="I28" s="25">
        <v>91</v>
      </c>
      <c r="J28" s="191">
        <f t="shared" si="3"/>
        <v>109.8901098901099</v>
      </c>
    </row>
    <row r="29" spans="1:10" ht="19.350000000000001" customHeight="1" x14ac:dyDescent="0.25">
      <c r="A29" s="201" t="s">
        <v>246</v>
      </c>
      <c r="B29" s="202">
        <f t="shared" si="0"/>
        <v>175</v>
      </c>
      <c r="C29" s="134">
        <f t="shared" si="1"/>
        <v>0.2326941999308566</v>
      </c>
      <c r="D29" s="25">
        <v>101</v>
      </c>
      <c r="E29" s="25">
        <v>74</v>
      </c>
      <c r="F29" s="202">
        <f t="shared" si="2"/>
        <v>324</v>
      </c>
      <c r="G29" s="134">
        <f t="shared" si="4"/>
        <v>0.43094275377739949</v>
      </c>
      <c r="H29" s="125">
        <v>184</v>
      </c>
      <c r="I29" s="25">
        <v>140</v>
      </c>
      <c r="J29" s="191">
        <f t="shared" si="3"/>
        <v>131.42857142857142</v>
      </c>
    </row>
    <row r="30" spans="1:10" ht="19.350000000000001" customHeight="1" x14ac:dyDescent="0.25">
      <c r="A30" s="201" t="s">
        <v>247</v>
      </c>
      <c r="B30" s="202">
        <f t="shared" si="0"/>
        <v>6</v>
      </c>
      <c r="C30" s="134">
        <f t="shared" si="1"/>
        <v>7.9780868547722258E-3</v>
      </c>
      <c r="D30" s="25">
        <v>2</v>
      </c>
      <c r="E30" s="155">
        <v>4</v>
      </c>
      <c r="F30" s="202">
        <f t="shared" si="2"/>
        <v>219</v>
      </c>
      <c r="G30" s="134">
        <f t="shared" si="4"/>
        <v>0.29128537986805703</v>
      </c>
      <c r="H30" s="125">
        <v>115</v>
      </c>
      <c r="I30" s="25">
        <v>104</v>
      </c>
      <c r="J30" s="191">
        <f t="shared" si="3"/>
        <v>110.57692307692308</v>
      </c>
    </row>
    <row r="31" spans="1:10" ht="19.350000000000001" customHeight="1" x14ac:dyDescent="0.25">
      <c r="A31" s="201" t="s">
        <v>248</v>
      </c>
      <c r="B31" s="202">
        <f t="shared" si="0"/>
        <v>6</v>
      </c>
      <c r="C31" s="134">
        <f t="shared" si="1"/>
        <v>7.9780868547722258E-3</v>
      </c>
      <c r="D31" s="25">
        <v>2</v>
      </c>
      <c r="E31" s="155">
        <v>4</v>
      </c>
      <c r="F31" s="202">
        <f t="shared" si="2"/>
        <v>70</v>
      </c>
      <c r="G31" s="134">
        <f t="shared" si="4"/>
        <v>9.3104915939561605E-2</v>
      </c>
      <c r="H31" s="125">
        <v>32</v>
      </c>
      <c r="I31" s="25">
        <v>38</v>
      </c>
      <c r="J31" s="191">
        <f t="shared" si="3"/>
        <v>84.210526315789465</v>
      </c>
    </row>
    <row r="32" spans="1:10" ht="19.350000000000001" customHeight="1" x14ac:dyDescent="0.25">
      <c r="A32" s="177" t="s">
        <v>249</v>
      </c>
      <c r="B32" s="178">
        <f t="shared" si="0"/>
        <v>10835</v>
      </c>
      <c r="C32" s="134">
        <f t="shared" si="1"/>
        <v>14.407095178576176</v>
      </c>
      <c r="D32" s="178">
        <f>SUM(D33:D45)</f>
        <v>5568</v>
      </c>
      <c r="E32" s="178">
        <f>SUM(E33:E45)</f>
        <v>5267</v>
      </c>
      <c r="F32" s="178">
        <f t="shared" si="2"/>
        <v>8153</v>
      </c>
      <c r="G32" s="134">
        <f t="shared" si="4"/>
        <v>10.844062566503512</v>
      </c>
      <c r="H32" s="178">
        <f>SUM(H33:H45)</f>
        <v>4240</v>
      </c>
      <c r="I32" s="178">
        <f>SUM(I33:I45)</f>
        <v>3913</v>
      </c>
      <c r="J32" s="191">
        <f t="shared" si="3"/>
        <v>108.35675951955022</v>
      </c>
    </row>
    <row r="33" spans="1:10" ht="19.350000000000001" customHeight="1" x14ac:dyDescent="0.25">
      <c r="A33" s="201" t="s">
        <v>250</v>
      </c>
      <c r="B33" s="202">
        <f t="shared" si="0"/>
        <v>6</v>
      </c>
      <c r="C33" s="150">
        <f t="shared" si="1"/>
        <v>7.9780868547722258E-3</v>
      </c>
      <c r="D33" s="155">
        <v>4</v>
      </c>
      <c r="E33" s="155">
        <v>2</v>
      </c>
      <c r="F33" s="202">
        <f t="shared" si="2"/>
        <v>336</v>
      </c>
      <c r="G33" s="134">
        <f t="shared" si="4"/>
        <v>0.4469035965098957</v>
      </c>
      <c r="H33" s="25">
        <v>174</v>
      </c>
      <c r="I33" s="25">
        <v>162</v>
      </c>
      <c r="J33" s="191">
        <f t="shared" si="3"/>
        <v>107.40740740740742</v>
      </c>
    </row>
    <row r="34" spans="1:10" ht="19.350000000000001" customHeight="1" x14ac:dyDescent="0.25">
      <c r="A34" s="201" t="s">
        <v>251</v>
      </c>
      <c r="B34" s="202">
        <f t="shared" si="0"/>
        <v>628</v>
      </c>
      <c r="C34" s="134">
        <f t="shared" si="1"/>
        <v>0.83503975746615966</v>
      </c>
      <c r="D34" s="25">
        <v>329</v>
      </c>
      <c r="E34" s="25">
        <v>299</v>
      </c>
      <c r="F34" s="202">
        <f t="shared" si="2"/>
        <v>954</v>
      </c>
      <c r="G34" s="134">
        <f t="shared" si="4"/>
        <v>1.268886997233454</v>
      </c>
      <c r="H34" s="25">
        <v>508</v>
      </c>
      <c r="I34" s="25">
        <v>446</v>
      </c>
      <c r="J34" s="191">
        <f t="shared" si="3"/>
        <v>113.90134529147981</v>
      </c>
    </row>
    <row r="35" spans="1:10" ht="19.350000000000001" customHeight="1" x14ac:dyDescent="0.25">
      <c r="A35" s="201" t="s">
        <v>252</v>
      </c>
      <c r="B35" s="203" t="s">
        <v>106</v>
      </c>
      <c r="C35" s="150" t="s">
        <v>106</v>
      </c>
      <c r="D35" s="187" t="s">
        <v>106</v>
      </c>
      <c r="E35" s="155" t="s">
        <v>106</v>
      </c>
      <c r="F35" s="202">
        <f t="shared" si="2"/>
        <v>317</v>
      </c>
      <c r="G35" s="134">
        <f t="shared" si="4"/>
        <v>0.4216322621834433</v>
      </c>
      <c r="H35" s="187">
        <v>190</v>
      </c>
      <c r="I35" s="187">
        <v>127</v>
      </c>
      <c r="J35" s="191">
        <f t="shared" si="3"/>
        <v>149.60629921259843</v>
      </c>
    </row>
    <row r="36" spans="1:10" ht="19.350000000000001" customHeight="1" x14ac:dyDescent="0.25">
      <c r="A36" s="201" t="s">
        <v>253</v>
      </c>
      <c r="B36" s="202">
        <f t="shared" si="0"/>
        <v>12</v>
      </c>
      <c r="C36" s="134">
        <f t="shared" si="1"/>
        <v>1.5956173709544452E-2</v>
      </c>
      <c r="D36" s="25">
        <v>8</v>
      </c>
      <c r="E36" s="25">
        <v>4</v>
      </c>
      <c r="F36" s="202">
        <f t="shared" si="2"/>
        <v>511</v>
      </c>
      <c r="G36" s="134">
        <f t="shared" si="4"/>
        <v>0.67966588635879976</v>
      </c>
      <c r="H36" s="25">
        <v>258</v>
      </c>
      <c r="I36" s="25">
        <v>253</v>
      </c>
      <c r="J36" s="191">
        <f t="shared" si="3"/>
        <v>101.97628458498025</v>
      </c>
    </row>
    <row r="37" spans="1:10" ht="19.350000000000001" customHeight="1" x14ac:dyDescent="0.25">
      <c r="A37" s="201" t="s">
        <v>254</v>
      </c>
      <c r="B37" s="202">
        <f t="shared" si="0"/>
        <v>51</v>
      </c>
      <c r="C37" s="134">
        <f t="shared" si="1"/>
        <v>6.7813738265563916E-2</v>
      </c>
      <c r="D37" s="25">
        <v>28</v>
      </c>
      <c r="E37" s="25">
        <v>23</v>
      </c>
      <c r="F37" s="202">
        <f t="shared" si="2"/>
        <v>1708</v>
      </c>
      <c r="G37" s="134">
        <f t="shared" si="4"/>
        <v>2.2717599489253031</v>
      </c>
      <c r="H37" s="25">
        <v>845</v>
      </c>
      <c r="I37" s="25">
        <v>863</v>
      </c>
      <c r="J37" s="191">
        <f t="shared" si="3"/>
        <v>97.914252607184238</v>
      </c>
    </row>
    <row r="38" spans="1:10" ht="19.350000000000001" customHeight="1" x14ac:dyDescent="0.25">
      <c r="A38" s="201" t="s">
        <v>255</v>
      </c>
      <c r="B38" s="202">
        <f t="shared" si="0"/>
        <v>8856</v>
      </c>
      <c r="C38" s="134">
        <f t="shared" si="1"/>
        <v>11.775656197643805</v>
      </c>
      <c r="D38" s="25">
        <v>4527</v>
      </c>
      <c r="E38" s="25">
        <v>4329</v>
      </c>
      <c r="F38" s="202">
        <f t="shared" si="2"/>
        <v>2632</v>
      </c>
      <c r="G38" s="134">
        <f t="shared" si="4"/>
        <v>3.5007448393275165</v>
      </c>
      <c r="H38" s="25">
        <v>1390</v>
      </c>
      <c r="I38" s="25">
        <v>1242</v>
      </c>
      <c r="J38" s="191">
        <f t="shared" si="3"/>
        <v>111.91626409017714</v>
      </c>
    </row>
    <row r="39" spans="1:10" ht="19.350000000000001" customHeight="1" x14ac:dyDescent="0.25">
      <c r="A39" s="201" t="s">
        <v>256</v>
      </c>
      <c r="B39" s="202">
        <f t="shared" si="0"/>
        <v>1</v>
      </c>
      <c r="C39" s="134">
        <f t="shared" si="1"/>
        <v>1.3296811424620375E-3</v>
      </c>
      <c r="D39" s="25">
        <v>1</v>
      </c>
      <c r="E39" s="155" t="s">
        <v>106</v>
      </c>
      <c r="F39" s="202">
        <f t="shared" si="2"/>
        <v>580</v>
      </c>
      <c r="G39" s="134">
        <f t="shared" si="4"/>
        <v>0.77144073207065333</v>
      </c>
      <c r="H39" s="25">
        <v>318</v>
      </c>
      <c r="I39" s="187">
        <v>262</v>
      </c>
      <c r="J39" s="191">
        <f t="shared" si="3"/>
        <v>121.37404580152671</v>
      </c>
    </row>
    <row r="40" spans="1:10" ht="19.350000000000001" customHeight="1" x14ac:dyDescent="0.25">
      <c r="A40" s="201" t="s">
        <v>257</v>
      </c>
      <c r="B40" s="202" t="s">
        <v>106</v>
      </c>
      <c r="C40" s="134" t="s">
        <v>106</v>
      </c>
      <c r="D40" s="155" t="s">
        <v>106</v>
      </c>
      <c r="E40" s="155" t="s">
        <v>106</v>
      </c>
      <c r="F40" s="202">
        <f t="shared" si="2"/>
        <v>135</v>
      </c>
      <c r="G40" s="134">
        <f t="shared" si="4"/>
        <v>0.17955948074058309</v>
      </c>
      <c r="H40" s="187">
        <v>64</v>
      </c>
      <c r="I40" s="187">
        <v>71</v>
      </c>
      <c r="J40" s="191">
        <f t="shared" si="3"/>
        <v>90.140845070422543</v>
      </c>
    </row>
    <row r="41" spans="1:10" ht="19.350000000000001" customHeight="1" x14ac:dyDescent="0.25">
      <c r="A41" s="201" t="s">
        <v>258</v>
      </c>
      <c r="B41" s="203" t="s">
        <v>106</v>
      </c>
      <c r="C41" s="150" t="s">
        <v>106</v>
      </c>
      <c r="D41" s="156" t="s">
        <v>106</v>
      </c>
      <c r="E41" s="187" t="s">
        <v>106</v>
      </c>
      <c r="F41" s="202">
        <f t="shared" si="2"/>
        <v>65</v>
      </c>
      <c r="G41" s="134">
        <f t="shared" si="4"/>
        <v>8.6454564801021497E-2</v>
      </c>
      <c r="H41" s="187">
        <v>36</v>
      </c>
      <c r="I41" s="187">
        <v>29</v>
      </c>
      <c r="J41" s="191">
        <f t="shared" si="3"/>
        <v>124.13793103448276</v>
      </c>
    </row>
    <row r="42" spans="1:10" ht="19.350000000000001" customHeight="1" x14ac:dyDescent="0.25">
      <c r="A42" s="201" t="s">
        <v>259</v>
      </c>
      <c r="B42" s="202">
        <f t="shared" si="0"/>
        <v>22</v>
      </c>
      <c r="C42" s="134">
        <f t="shared" si="1"/>
        <v>2.9252985134164824E-2</v>
      </c>
      <c r="D42" s="25">
        <v>11</v>
      </c>
      <c r="E42" s="25">
        <v>11</v>
      </c>
      <c r="F42" s="202">
        <f t="shared" si="2"/>
        <v>440</v>
      </c>
      <c r="G42" s="134">
        <f t="shared" si="4"/>
        <v>0.58523090019153012</v>
      </c>
      <c r="H42" s="25">
        <v>208</v>
      </c>
      <c r="I42" s="25">
        <v>232</v>
      </c>
      <c r="J42" s="191">
        <f t="shared" si="3"/>
        <v>89.65517241379311</v>
      </c>
    </row>
    <row r="43" spans="1:10" ht="19.350000000000001" customHeight="1" x14ac:dyDescent="0.25">
      <c r="A43" s="201" t="s">
        <v>260</v>
      </c>
      <c r="B43" s="202">
        <f t="shared" si="0"/>
        <v>1225</v>
      </c>
      <c r="C43" s="134">
        <f t="shared" si="1"/>
        <v>1.6288593995159961</v>
      </c>
      <c r="D43" s="25">
        <v>637</v>
      </c>
      <c r="E43" s="25">
        <v>588</v>
      </c>
      <c r="F43" s="202">
        <f t="shared" si="2"/>
        <v>145</v>
      </c>
      <c r="G43" s="134">
        <f t="shared" si="4"/>
        <v>0.19286018301766333</v>
      </c>
      <c r="H43" s="25">
        <v>66</v>
      </c>
      <c r="I43" s="25">
        <v>79</v>
      </c>
      <c r="J43" s="191">
        <f t="shared" si="3"/>
        <v>83.544303797468359</v>
      </c>
    </row>
    <row r="44" spans="1:10" ht="19.350000000000001" customHeight="1" x14ac:dyDescent="0.25">
      <c r="A44" s="201" t="s">
        <v>261</v>
      </c>
      <c r="B44" s="202">
        <f t="shared" si="0"/>
        <v>1</v>
      </c>
      <c r="C44" s="134">
        <f t="shared" si="1"/>
        <v>1.3296811424620375E-3</v>
      </c>
      <c r="D44" s="25">
        <v>1</v>
      </c>
      <c r="E44" s="187" t="s">
        <v>106</v>
      </c>
      <c r="F44" s="202">
        <f t="shared" si="2"/>
        <v>140</v>
      </c>
      <c r="G44" s="134">
        <f t="shared" si="4"/>
        <v>0.18620983187912321</v>
      </c>
      <c r="H44" s="25">
        <v>82</v>
      </c>
      <c r="I44" s="25">
        <v>58</v>
      </c>
      <c r="J44" s="191">
        <f t="shared" si="3"/>
        <v>141.37931034482759</v>
      </c>
    </row>
    <row r="45" spans="1:10" ht="19.350000000000001" customHeight="1" x14ac:dyDescent="0.25">
      <c r="A45" s="201" t="s">
        <v>262</v>
      </c>
      <c r="B45" s="202">
        <f t="shared" si="0"/>
        <v>33</v>
      </c>
      <c r="C45" s="134">
        <f t="shared" si="1"/>
        <v>4.3879477701247241E-2</v>
      </c>
      <c r="D45" s="25">
        <v>22</v>
      </c>
      <c r="E45" s="25">
        <v>11</v>
      </c>
      <c r="F45" s="202">
        <f t="shared" si="2"/>
        <v>190</v>
      </c>
      <c r="G45" s="134">
        <f t="shared" si="4"/>
        <v>0.25271334326452438</v>
      </c>
      <c r="H45" s="25">
        <v>101</v>
      </c>
      <c r="I45" s="25">
        <v>89</v>
      </c>
      <c r="J45" s="191">
        <f t="shared" si="3"/>
        <v>113.48314606741575</v>
      </c>
    </row>
    <row r="46" spans="1:10" ht="19.350000000000001" customHeight="1" x14ac:dyDescent="0.25">
      <c r="A46" s="177" t="s">
        <v>263</v>
      </c>
      <c r="B46" s="178">
        <f t="shared" si="0"/>
        <v>543</v>
      </c>
      <c r="C46" s="134">
        <f t="shared" si="1"/>
        <v>0.72201686035688639</v>
      </c>
      <c r="D46" s="178">
        <f>SUM(D47:D48)</f>
        <v>279</v>
      </c>
      <c r="E46" s="178">
        <f>SUM(E47:E48)</f>
        <v>264</v>
      </c>
      <c r="F46" s="178">
        <f t="shared" si="2"/>
        <v>970</v>
      </c>
      <c r="G46" s="134">
        <f t="shared" si="4"/>
        <v>1.2901681208767823</v>
      </c>
      <c r="H46" s="178">
        <f>SUM(H47:H48)</f>
        <v>509</v>
      </c>
      <c r="I46" s="178">
        <f>SUM(I47:I48)</f>
        <v>461</v>
      </c>
      <c r="J46" s="191">
        <f t="shared" si="3"/>
        <v>110.41214750542298</v>
      </c>
    </row>
    <row r="47" spans="1:10" ht="19.350000000000001" customHeight="1" x14ac:dyDescent="0.25">
      <c r="A47" s="201" t="s">
        <v>264</v>
      </c>
      <c r="B47" s="202">
        <f t="shared" si="0"/>
        <v>309</v>
      </c>
      <c r="C47" s="134">
        <f t="shared" si="1"/>
        <v>0.4108714730207696</v>
      </c>
      <c r="D47" s="25">
        <v>163</v>
      </c>
      <c r="E47" s="25">
        <v>146</v>
      </c>
      <c r="F47" s="202">
        <f t="shared" si="2"/>
        <v>609</v>
      </c>
      <c r="G47" s="134">
        <f t="shared" si="4"/>
        <v>0.81001276867418603</v>
      </c>
      <c r="H47" s="129">
        <v>316</v>
      </c>
      <c r="I47" s="25">
        <v>293</v>
      </c>
      <c r="J47" s="191">
        <f t="shared" si="3"/>
        <v>107.84982935153585</v>
      </c>
    </row>
    <row r="48" spans="1:10" ht="19.350000000000001" customHeight="1" x14ac:dyDescent="0.25">
      <c r="A48" s="201" t="s">
        <v>265</v>
      </c>
      <c r="B48" s="202">
        <f t="shared" si="0"/>
        <v>234</v>
      </c>
      <c r="C48" s="134">
        <f t="shared" si="1"/>
        <v>0.3111453873361168</v>
      </c>
      <c r="D48" s="125">
        <v>116</v>
      </c>
      <c r="E48" s="25">
        <v>118</v>
      </c>
      <c r="F48" s="202">
        <f t="shared" si="2"/>
        <v>361</v>
      </c>
      <c r="G48" s="134">
        <f t="shared" si="4"/>
        <v>0.48015535220259631</v>
      </c>
      <c r="H48" s="129">
        <v>193</v>
      </c>
      <c r="I48" s="25">
        <v>168</v>
      </c>
      <c r="J48" s="191">
        <f t="shared" si="3"/>
        <v>114.88095238095238</v>
      </c>
    </row>
    <row r="49" spans="1:10" ht="19.350000000000001" customHeight="1" x14ac:dyDescent="0.25">
      <c r="A49" s="180" t="s">
        <v>312</v>
      </c>
      <c r="B49" s="178">
        <f>SUM(D49,E49)</f>
        <v>1853</v>
      </c>
      <c r="C49" s="134">
        <f>B49/$B$10*100</f>
        <v>2.4638991569821558</v>
      </c>
      <c r="D49" s="178">
        <f>SUM(D50:D56)</f>
        <v>1004</v>
      </c>
      <c r="E49" s="178">
        <f>SUM(E50:E56)</f>
        <v>849</v>
      </c>
      <c r="F49" s="178">
        <f>SUM(H49,I49)</f>
        <v>1611</v>
      </c>
      <c r="G49" s="134">
        <f>F49/$F$10*100</f>
        <v>2.1427431368376251</v>
      </c>
      <c r="H49" s="178">
        <f>SUM(H50:H56)</f>
        <v>868</v>
      </c>
      <c r="I49" s="178">
        <f>SUM(I50:I56)</f>
        <v>743</v>
      </c>
      <c r="J49" s="191">
        <f>H49/I49*100</f>
        <v>116.82368775235533</v>
      </c>
    </row>
    <row r="50" spans="1:10" ht="18" customHeight="1" x14ac:dyDescent="0.25">
      <c r="A50" s="204" t="s">
        <v>313</v>
      </c>
      <c r="B50" s="202">
        <f t="shared" ref="B50:B90" si="5">SUM(D50,E50)</f>
        <v>1829</v>
      </c>
      <c r="C50" s="134">
        <f t="shared" ref="C50:C90" si="6">B50/$B$10*100</f>
        <v>2.431986809563067</v>
      </c>
      <c r="D50" s="25">
        <v>991</v>
      </c>
      <c r="E50" s="25">
        <v>838</v>
      </c>
      <c r="F50" s="202">
        <f t="shared" ref="F50:F90" si="7">SUM(H50,I50)</f>
        <v>862</v>
      </c>
      <c r="G50" s="134">
        <f t="shared" ref="G50" si="8">F50/$F$10*100</f>
        <v>1.1465205362843158</v>
      </c>
      <c r="H50" s="125">
        <v>454</v>
      </c>
      <c r="I50" s="25">
        <v>408</v>
      </c>
      <c r="J50" s="191">
        <f t="shared" ref="J50" si="9">H50/I50*100</f>
        <v>111.27450980392157</v>
      </c>
    </row>
    <row r="51" spans="1:10" ht="18" customHeight="1" x14ac:dyDescent="0.25">
      <c r="A51" s="204" t="s">
        <v>314</v>
      </c>
      <c r="B51" s="202">
        <f t="shared" si="5"/>
        <v>2</v>
      </c>
      <c r="C51" s="134">
        <f t="shared" si="6"/>
        <v>2.659362284924075E-3</v>
      </c>
      <c r="D51" s="156">
        <v>2</v>
      </c>
      <c r="E51" s="156" t="s">
        <v>106</v>
      </c>
      <c r="F51" s="202">
        <f t="shared" si="7"/>
        <v>88</v>
      </c>
      <c r="G51" s="134">
        <f>F51/$F$10*100</f>
        <v>0.11704618003830602</v>
      </c>
      <c r="H51" s="125">
        <v>45</v>
      </c>
      <c r="I51" s="25">
        <v>43</v>
      </c>
      <c r="J51" s="191">
        <f>H51/I51*100</f>
        <v>104.65116279069768</v>
      </c>
    </row>
    <row r="52" spans="1:10" ht="18" customHeight="1" x14ac:dyDescent="0.25">
      <c r="A52" s="204" t="s">
        <v>331</v>
      </c>
      <c r="B52" s="202" t="s">
        <v>106</v>
      </c>
      <c r="C52" s="134" t="s">
        <v>106</v>
      </c>
      <c r="D52" s="156" t="s">
        <v>106</v>
      </c>
      <c r="E52" s="156" t="s">
        <v>106</v>
      </c>
      <c r="F52" s="202">
        <f t="shared" si="7"/>
        <v>77</v>
      </c>
      <c r="G52" s="134">
        <f>F52/$F$10*100</f>
        <v>0.10241540753351777</v>
      </c>
      <c r="H52" s="125">
        <v>41</v>
      </c>
      <c r="I52" s="25">
        <v>36</v>
      </c>
      <c r="J52" s="191">
        <f>H52/I52*100</f>
        <v>113.88888888888889</v>
      </c>
    </row>
    <row r="53" spans="1:10" ht="18" customHeight="1" x14ac:dyDescent="0.25">
      <c r="A53" s="205" t="s">
        <v>332</v>
      </c>
      <c r="B53" s="202">
        <f t="shared" si="5"/>
        <v>18</v>
      </c>
      <c r="C53" s="134">
        <f t="shared" si="6"/>
        <v>2.3934260564316679E-2</v>
      </c>
      <c r="D53" s="25">
        <v>9</v>
      </c>
      <c r="E53" s="25">
        <v>9</v>
      </c>
      <c r="F53" s="202">
        <f t="shared" si="7"/>
        <v>175</v>
      </c>
      <c r="G53" s="134">
        <f t="shared" ref="G53:G90" si="10">F53/$F$10*100</f>
        <v>0.23276228984890401</v>
      </c>
      <c r="H53" s="125">
        <v>107</v>
      </c>
      <c r="I53" s="25">
        <v>68</v>
      </c>
      <c r="J53" s="191">
        <f t="shared" ref="J53:J90" si="11">H53/I53*100</f>
        <v>157.35294117647058</v>
      </c>
    </row>
    <row r="54" spans="1:10" ht="18" customHeight="1" x14ac:dyDescent="0.25">
      <c r="A54" s="205" t="s">
        <v>282</v>
      </c>
      <c r="B54" s="202" t="s">
        <v>106</v>
      </c>
      <c r="C54" s="134" t="s">
        <v>106</v>
      </c>
      <c r="D54" s="156" t="s">
        <v>106</v>
      </c>
      <c r="E54" s="187" t="s">
        <v>106</v>
      </c>
      <c r="F54" s="202">
        <f t="shared" si="7"/>
        <v>129</v>
      </c>
      <c r="G54" s="134">
        <f t="shared" si="10"/>
        <v>0.17157905937433496</v>
      </c>
      <c r="H54" s="125">
        <v>68</v>
      </c>
      <c r="I54" s="25">
        <v>61</v>
      </c>
      <c r="J54" s="191">
        <f t="shared" si="11"/>
        <v>111.47540983606557</v>
      </c>
    </row>
    <row r="55" spans="1:10" ht="18" customHeight="1" x14ac:dyDescent="0.25">
      <c r="A55" s="205" t="s">
        <v>283</v>
      </c>
      <c r="B55" s="202" t="s">
        <v>106</v>
      </c>
      <c r="C55" s="134" t="s">
        <v>106</v>
      </c>
      <c r="D55" s="156" t="s">
        <v>106</v>
      </c>
      <c r="E55" s="187" t="s">
        <v>106</v>
      </c>
      <c r="F55" s="202">
        <f t="shared" si="7"/>
        <v>141</v>
      </c>
      <c r="G55" s="134">
        <f t="shared" si="10"/>
        <v>0.18753990210683125</v>
      </c>
      <c r="H55" s="125">
        <v>72</v>
      </c>
      <c r="I55" s="25">
        <v>69</v>
      </c>
      <c r="J55" s="191">
        <f t="shared" si="11"/>
        <v>104.34782608695652</v>
      </c>
    </row>
    <row r="56" spans="1:10" ht="18" customHeight="1" x14ac:dyDescent="0.25">
      <c r="A56" s="204" t="s">
        <v>333</v>
      </c>
      <c r="B56" s="202">
        <f t="shared" si="5"/>
        <v>4</v>
      </c>
      <c r="C56" s="134">
        <f t="shared" si="6"/>
        <v>5.3187245698481499E-3</v>
      </c>
      <c r="D56" s="25">
        <v>2</v>
      </c>
      <c r="E56" s="25">
        <v>2</v>
      </c>
      <c r="F56" s="202">
        <f t="shared" si="7"/>
        <v>139</v>
      </c>
      <c r="G56" s="134">
        <f t="shared" si="10"/>
        <v>0.1848797616514152</v>
      </c>
      <c r="H56" s="125">
        <v>81</v>
      </c>
      <c r="I56" s="25">
        <v>58</v>
      </c>
      <c r="J56" s="191">
        <f t="shared" si="11"/>
        <v>139.65517241379311</v>
      </c>
    </row>
    <row r="57" spans="1:10" ht="18" customHeight="1" x14ac:dyDescent="0.25">
      <c r="A57" s="180" t="s">
        <v>324</v>
      </c>
      <c r="B57" s="178">
        <f t="shared" si="5"/>
        <v>730</v>
      </c>
      <c r="C57" s="134">
        <f t="shared" si="6"/>
        <v>0.97066723399728738</v>
      </c>
      <c r="D57" s="178">
        <f>SUM(D58:D64)</f>
        <v>384</v>
      </c>
      <c r="E57" s="178">
        <f>SUM(E58:E64)</f>
        <v>346</v>
      </c>
      <c r="F57" s="178">
        <f t="shared" si="7"/>
        <v>1068</v>
      </c>
      <c r="G57" s="134">
        <f t="shared" si="10"/>
        <v>1.4205150031921685</v>
      </c>
      <c r="H57" s="178">
        <f>SUM(H58:H64)</f>
        <v>579</v>
      </c>
      <c r="I57" s="178">
        <f>SUM(I58:I64)</f>
        <v>489</v>
      </c>
      <c r="J57" s="191">
        <f t="shared" si="11"/>
        <v>118.40490797546013</v>
      </c>
    </row>
    <row r="58" spans="1:10" ht="18" customHeight="1" x14ac:dyDescent="0.25">
      <c r="A58" s="204" t="s">
        <v>334</v>
      </c>
      <c r="B58" s="202" t="s">
        <v>106</v>
      </c>
      <c r="C58" s="134" t="s">
        <v>106</v>
      </c>
      <c r="D58" s="156" t="s">
        <v>106</v>
      </c>
      <c r="E58" s="156" t="s">
        <v>106</v>
      </c>
      <c r="F58" s="202">
        <f t="shared" si="7"/>
        <v>147</v>
      </c>
      <c r="G58" s="134">
        <f t="shared" si="10"/>
        <v>0.19552032347307938</v>
      </c>
      <c r="H58" s="125">
        <v>76</v>
      </c>
      <c r="I58" s="132">
        <v>71</v>
      </c>
      <c r="J58" s="191">
        <f t="shared" si="11"/>
        <v>107.04225352112675</v>
      </c>
    </row>
    <row r="59" spans="1:10" ht="18" customHeight="1" x14ac:dyDescent="0.25">
      <c r="A59" s="204" t="s">
        <v>335</v>
      </c>
      <c r="B59" s="202">
        <f t="shared" si="5"/>
        <v>716</v>
      </c>
      <c r="C59" s="134">
        <f t="shared" si="6"/>
        <v>0.95205169800281886</v>
      </c>
      <c r="D59" s="25">
        <v>374</v>
      </c>
      <c r="E59" s="25">
        <v>342</v>
      </c>
      <c r="F59" s="202">
        <f t="shared" si="7"/>
        <v>319</v>
      </c>
      <c r="G59" s="134">
        <f t="shared" si="10"/>
        <v>0.42429240263885931</v>
      </c>
      <c r="H59" s="125">
        <v>166</v>
      </c>
      <c r="I59" s="132">
        <v>153</v>
      </c>
      <c r="J59" s="191">
        <f t="shared" si="11"/>
        <v>108.49673202614379</v>
      </c>
    </row>
    <row r="60" spans="1:10" ht="18" customHeight="1" x14ac:dyDescent="0.25">
      <c r="A60" s="205" t="s">
        <v>315</v>
      </c>
      <c r="B60" s="202" t="s">
        <v>106</v>
      </c>
      <c r="C60" s="134" t="s">
        <v>106</v>
      </c>
      <c r="D60" s="189" t="s">
        <v>106</v>
      </c>
      <c r="E60" s="148" t="s">
        <v>106</v>
      </c>
      <c r="F60" s="202">
        <f t="shared" si="7"/>
        <v>343</v>
      </c>
      <c r="G60" s="134">
        <f t="shared" si="10"/>
        <v>0.45621408810385189</v>
      </c>
      <c r="H60" s="125">
        <v>193</v>
      </c>
      <c r="I60" s="132">
        <v>150</v>
      </c>
      <c r="J60" s="191">
        <f t="shared" si="11"/>
        <v>128.66666666666666</v>
      </c>
    </row>
    <row r="61" spans="1:10" ht="18" customHeight="1" x14ac:dyDescent="0.25">
      <c r="A61" s="205" t="s">
        <v>336</v>
      </c>
      <c r="B61" s="202">
        <f t="shared" si="5"/>
        <v>11</v>
      </c>
      <c r="C61" s="134">
        <f t="shared" si="6"/>
        <v>1.4626492567082412E-2</v>
      </c>
      <c r="D61" s="132">
        <v>9</v>
      </c>
      <c r="E61" s="25">
        <v>2</v>
      </c>
      <c r="F61" s="202">
        <f t="shared" si="7"/>
        <v>103</v>
      </c>
      <c r="G61" s="134">
        <f t="shared" si="10"/>
        <v>0.13699723345392636</v>
      </c>
      <c r="H61" s="125">
        <v>64</v>
      </c>
      <c r="I61" s="132">
        <v>39</v>
      </c>
      <c r="J61" s="191">
        <f t="shared" si="11"/>
        <v>164.10256410256409</v>
      </c>
    </row>
    <row r="62" spans="1:10" ht="18" customHeight="1" x14ac:dyDescent="0.25">
      <c r="A62" s="205" t="s">
        <v>337</v>
      </c>
      <c r="B62" s="202" t="s">
        <v>106</v>
      </c>
      <c r="C62" s="134" t="s">
        <v>106</v>
      </c>
      <c r="D62" s="156" t="s">
        <v>106</v>
      </c>
      <c r="E62" s="156" t="s">
        <v>106</v>
      </c>
      <c r="F62" s="202">
        <f t="shared" si="7"/>
        <v>50</v>
      </c>
      <c r="G62" s="134">
        <f t="shared" si="10"/>
        <v>6.6503511385401157E-2</v>
      </c>
      <c r="H62" s="125">
        <v>22</v>
      </c>
      <c r="I62" s="132">
        <v>28</v>
      </c>
      <c r="J62" s="191">
        <f t="shared" si="11"/>
        <v>78.571428571428569</v>
      </c>
    </row>
    <row r="63" spans="1:10" ht="18" customHeight="1" x14ac:dyDescent="0.25">
      <c r="A63" s="205" t="s">
        <v>316</v>
      </c>
      <c r="B63" s="202" t="s">
        <v>106</v>
      </c>
      <c r="C63" s="134" t="s">
        <v>106</v>
      </c>
      <c r="D63" s="156" t="s">
        <v>106</v>
      </c>
      <c r="E63" s="156" t="s">
        <v>106</v>
      </c>
      <c r="F63" s="202">
        <f t="shared" si="7"/>
        <v>16</v>
      </c>
      <c r="G63" s="134">
        <f t="shared" si="10"/>
        <v>2.1281123643328369E-2</v>
      </c>
      <c r="H63" s="125">
        <v>5</v>
      </c>
      <c r="I63" s="132">
        <v>11</v>
      </c>
      <c r="J63" s="191">
        <f t="shared" si="11"/>
        <v>45.454545454545453</v>
      </c>
    </row>
    <row r="64" spans="1:10" ht="18" customHeight="1" x14ac:dyDescent="0.25">
      <c r="A64" s="205" t="s">
        <v>317</v>
      </c>
      <c r="B64" s="202">
        <f t="shared" si="5"/>
        <v>3</v>
      </c>
      <c r="C64" s="134">
        <f t="shared" si="6"/>
        <v>3.9890434273861129E-3</v>
      </c>
      <c r="D64" s="188">
        <v>1</v>
      </c>
      <c r="E64" s="79">
        <v>2</v>
      </c>
      <c r="F64" s="202">
        <f t="shared" si="7"/>
        <v>90</v>
      </c>
      <c r="G64" s="134">
        <f t="shared" si="10"/>
        <v>0.11970632049372208</v>
      </c>
      <c r="H64" s="125">
        <v>53</v>
      </c>
      <c r="I64" s="132">
        <v>37</v>
      </c>
      <c r="J64" s="191">
        <f t="shared" si="11"/>
        <v>143.24324324324326</v>
      </c>
    </row>
    <row r="65" spans="1:11" ht="18" customHeight="1" x14ac:dyDescent="0.25">
      <c r="A65" s="180" t="s">
        <v>325</v>
      </c>
      <c r="B65" s="178">
        <f t="shared" si="5"/>
        <v>34362</v>
      </c>
      <c r="C65" s="134">
        <f t="shared" si="6"/>
        <v>45.690503417280539</v>
      </c>
      <c r="D65" s="178">
        <f>SUM(D66:D71)</f>
        <v>17972</v>
      </c>
      <c r="E65" s="178">
        <f>SUM(E66:E71)</f>
        <v>16390</v>
      </c>
      <c r="F65" s="178">
        <f>SUM(F66:F71)</f>
        <v>27003</v>
      </c>
      <c r="G65" s="134">
        <f t="shared" si="10"/>
        <v>35.915886358799739</v>
      </c>
      <c r="H65" s="178">
        <f>SUM(H66:H71)</f>
        <v>14115</v>
      </c>
      <c r="I65" s="178">
        <f>SUM(I66:I71)</f>
        <v>12888</v>
      </c>
      <c r="J65" s="191">
        <f t="shared" si="11"/>
        <v>109.52048417132217</v>
      </c>
    </row>
    <row r="66" spans="1:11" ht="18" customHeight="1" x14ac:dyDescent="0.25">
      <c r="A66" s="204" t="s">
        <v>338</v>
      </c>
      <c r="B66" s="202" t="s">
        <v>106</v>
      </c>
      <c r="C66" s="134" t="s">
        <v>106</v>
      </c>
      <c r="D66" s="155" t="s">
        <v>106</v>
      </c>
      <c r="E66" s="155" t="s">
        <v>106</v>
      </c>
      <c r="F66" s="202">
        <f t="shared" si="7"/>
        <v>16</v>
      </c>
      <c r="G66" s="134" t="s">
        <v>106</v>
      </c>
      <c r="H66" s="125">
        <v>10</v>
      </c>
      <c r="I66" s="132">
        <v>6</v>
      </c>
      <c r="J66" s="191">
        <f t="shared" si="11"/>
        <v>166.66666666666669</v>
      </c>
    </row>
    <row r="67" spans="1:11" ht="18" customHeight="1" x14ac:dyDescent="0.25">
      <c r="A67" s="204" t="s">
        <v>339</v>
      </c>
      <c r="B67" s="202">
        <f t="shared" si="5"/>
        <v>1869</v>
      </c>
      <c r="C67" s="134">
        <f t="shared" si="6"/>
        <v>2.485174055261548</v>
      </c>
      <c r="D67" s="190">
        <v>940</v>
      </c>
      <c r="E67" s="132">
        <v>929</v>
      </c>
      <c r="F67" s="202">
        <f t="shared" si="7"/>
        <v>1253</v>
      </c>
      <c r="G67" s="134">
        <f t="shared" si="10"/>
        <v>1.666577995318153</v>
      </c>
      <c r="H67" s="125">
        <v>616</v>
      </c>
      <c r="I67" s="132">
        <v>637</v>
      </c>
      <c r="J67" s="191">
        <f t="shared" si="11"/>
        <v>96.703296703296701</v>
      </c>
    </row>
    <row r="68" spans="1:11" ht="18" customHeight="1" x14ac:dyDescent="0.25">
      <c r="A68" s="204" t="s">
        <v>340</v>
      </c>
      <c r="B68" s="202">
        <f t="shared" si="5"/>
        <v>14</v>
      </c>
      <c r="C68" s="134">
        <f t="shared" si="6"/>
        <v>1.8615535994468527E-2</v>
      </c>
      <c r="D68" s="190">
        <v>7</v>
      </c>
      <c r="E68" s="132">
        <v>7</v>
      </c>
      <c r="F68" s="202">
        <f t="shared" si="7"/>
        <v>59</v>
      </c>
      <c r="G68" s="134">
        <f t="shared" si="10"/>
        <v>7.8474143434773366E-2</v>
      </c>
      <c r="H68" s="125">
        <v>35</v>
      </c>
      <c r="I68" s="132">
        <v>24</v>
      </c>
      <c r="J68" s="191">
        <f t="shared" si="11"/>
        <v>145.83333333333331</v>
      </c>
    </row>
    <row r="69" spans="1:11" s="80" customFormat="1" ht="18" customHeight="1" x14ac:dyDescent="0.25">
      <c r="A69" s="204" t="s">
        <v>341</v>
      </c>
      <c r="B69" s="202">
        <f t="shared" si="5"/>
        <v>27871</v>
      </c>
      <c r="C69" s="134">
        <f t="shared" si="6"/>
        <v>37.05954312155945</v>
      </c>
      <c r="D69" s="190">
        <v>14598</v>
      </c>
      <c r="E69" s="132">
        <v>13273</v>
      </c>
      <c r="F69" s="202">
        <f t="shared" si="7"/>
        <v>19385</v>
      </c>
      <c r="G69" s="134">
        <f t="shared" si="10"/>
        <v>25.783411364120024</v>
      </c>
      <c r="H69" s="125">
        <v>10103</v>
      </c>
      <c r="I69" s="132">
        <v>9282</v>
      </c>
      <c r="J69" s="191">
        <f t="shared" si="11"/>
        <v>108.84507649213531</v>
      </c>
    </row>
    <row r="70" spans="1:11" ht="18" customHeight="1" x14ac:dyDescent="0.25">
      <c r="A70" s="205" t="s">
        <v>342</v>
      </c>
      <c r="B70" s="202">
        <f t="shared" si="5"/>
        <v>4608</v>
      </c>
      <c r="C70" s="134">
        <f t="shared" si="6"/>
        <v>6.1271707044650698</v>
      </c>
      <c r="D70" s="190">
        <v>2427</v>
      </c>
      <c r="E70" s="198">
        <v>2181</v>
      </c>
      <c r="F70" s="202">
        <f t="shared" si="7"/>
        <v>6283</v>
      </c>
      <c r="G70" s="134">
        <f t="shared" si="10"/>
        <v>8.3568312406895071</v>
      </c>
      <c r="H70" s="125">
        <v>3347</v>
      </c>
      <c r="I70" s="132">
        <v>2936</v>
      </c>
      <c r="J70" s="191">
        <f t="shared" si="11"/>
        <v>113.99863760217983</v>
      </c>
    </row>
    <row r="71" spans="1:11" ht="18" customHeight="1" x14ac:dyDescent="0.25">
      <c r="A71" s="205" t="s">
        <v>289</v>
      </c>
      <c r="B71" s="202" t="s">
        <v>106</v>
      </c>
      <c r="C71" s="134" t="s">
        <v>106</v>
      </c>
      <c r="D71" s="190" t="s">
        <v>106</v>
      </c>
      <c r="E71" s="199" t="s">
        <v>106</v>
      </c>
      <c r="F71" s="202">
        <f t="shared" si="7"/>
        <v>7</v>
      </c>
      <c r="G71" s="134">
        <f t="shared" si="10"/>
        <v>9.3104915939561609E-3</v>
      </c>
      <c r="H71" s="125">
        <v>4</v>
      </c>
      <c r="I71" s="132">
        <v>3</v>
      </c>
      <c r="J71" s="191">
        <f t="shared" si="11"/>
        <v>133.33333333333331</v>
      </c>
      <c r="K71" s="97"/>
    </row>
    <row r="72" spans="1:11" ht="18" customHeight="1" x14ac:dyDescent="0.25">
      <c r="A72" s="180" t="s">
        <v>326</v>
      </c>
      <c r="B72" s="178">
        <f t="shared" si="5"/>
        <v>4836</v>
      </c>
      <c r="C72" s="134">
        <f t="shared" si="6"/>
        <v>6.4303380049464138</v>
      </c>
      <c r="D72" s="181">
        <f>SUM(D73:D77)</f>
        <v>2466</v>
      </c>
      <c r="E72" s="181">
        <f>SUM(E73:E77)</f>
        <v>2370</v>
      </c>
      <c r="F72" s="178">
        <f t="shared" si="7"/>
        <v>10840</v>
      </c>
      <c r="G72" s="134">
        <f t="shared" si="10"/>
        <v>14.41796126835497</v>
      </c>
      <c r="H72" s="185">
        <f>SUM(H73:H77)</f>
        <v>5592</v>
      </c>
      <c r="I72" s="185">
        <f>SUM(I73:I77)</f>
        <v>5248</v>
      </c>
      <c r="J72" s="191">
        <f t="shared" si="11"/>
        <v>106.55487804878048</v>
      </c>
    </row>
    <row r="73" spans="1:11" ht="18" customHeight="1" x14ac:dyDescent="0.25">
      <c r="A73" s="204" t="s">
        <v>343</v>
      </c>
      <c r="B73" s="202">
        <f t="shared" si="5"/>
        <v>67</v>
      </c>
      <c r="C73" s="134">
        <f t="shared" si="6"/>
        <v>8.9088636544956523E-2</v>
      </c>
      <c r="D73" s="112">
        <v>29</v>
      </c>
      <c r="E73" s="132">
        <v>38</v>
      </c>
      <c r="F73" s="202">
        <f t="shared" si="7"/>
        <v>5232</v>
      </c>
      <c r="G73" s="134">
        <f t="shared" si="10"/>
        <v>6.9589274313683767</v>
      </c>
      <c r="H73" s="125">
        <v>2702</v>
      </c>
      <c r="I73" s="132">
        <v>2530</v>
      </c>
      <c r="J73" s="191">
        <f t="shared" si="11"/>
        <v>106.79841897233202</v>
      </c>
    </row>
    <row r="74" spans="1:11" ht="18" customHeight="1" x14ac:dyDescent="0.25">
      <c r="A74" s="204" t="s">
        <v>344</v>
      </c>
      <c r="B74" s="202">
        <f t="shared" si="5"/>
        <v>70</v>
      </c>
      <c r="C74" s="134">
        <f t="shared" si="6"/>
        <v>9.3077679972342633E-2</v>
      </c>
      <c r="D74" s="112">
        <v>40</v>
      </c>
      <c r="E74" s="132">
        <v>30</v>
      </c>
      <c r="F74" s="202">
        <f t="shared" si="7"/>
        <v>700</v>
      </c>
      <c r="G74" s="134">
        <f t="shared" si="10"/>
        <v>0.93104915939561605</v>
      </c>
      <c r="H74" s="125">
        <v>351</v>
      </c>
      <c r="I74" s="132">
        <v>349</v>
      </c>
      <c r="J74" s="191">
        <f t="shared" si="11"/>
        <v>100.57306590257879</v>
      </c>
    </row>
    <row r="75" spans="1:11" ht="18" customHeight="1" x14ac:dyDescent="0.25">
      <c r="A75" s="204" t="s">
        <v>345</v>
      </c>
      <c r="B75" s="202">
        <f t="shared" si="5"/>
        <v>6</v>
      </c>
      <c r="C75" s="134">
        <f t="shared" si="6"/>
        <v>7.9780868547722258E-3</v>
      </c>
      <c r="D75" s="112">
        <v>3</v>
      </c>
      <c r="E75" s="132">
        <v>3</v>
      </c>
      <c r="F75" s="202">
        <f t="shared" si="7"/>
        <v>479</v>
      </c>
      <c r="G75" s="134">
        <f t="shared" si="10"/>
        <v>0.63710363907214296</v>
      </c>
      <c r="H75" s="125">
        <v>251</v>
      </c>
      <c r="I75" s="132">
        <v>228</v>
      </c>
      <c r="J75" s="191">
        <f t="shared" si="11"/>
        <v>110.08771929824562</v>
      </c>
    </row>
    <row r="76" spans="1:11" ht="18" customHeight="1" x14ac:dyDescent="0.25">
      <c r="A76" s="204" t="s">
        <v>318</v>
      </c>
      <c r="B76" s="202">
        <f t="shared" si="5"/>
        <v>4675</v>
      </c>
      <c r="C76" s="134">
        <f t="shared" si="6"/>
        <v>6.2162593410100264</v>
      </c>
      <c r="D76" s="112">
        <v>2384</v>
      </c>
      <c r="E76" s="132">
        <v>2291</v>
      </c>
      <c r="F76" s="202">
        <f t="shared" si="7"/>
        <v>4135</v>
      </c>
      <c r="G76" s="134">
        <f t="shared" si="10"/>
        <v>5.4998403915726755</v>
      </c>
      <c r="H76" s="125">
        <v>2127</v>
      </c>
      <c r="I76" s="132">
        <v>2008</v>
      </c>
      <c r="J76" s="191">
        <f t="shared" si="11"/>
        <v>105.92629482071713</v>
      </c>
    </row>
    <row r="77" spans="1:11" ht="18" customHeight="1" x14ac:dyDescent="0.25">
      <c r="A77" s="204" t="s">
        <v>346</v>
      </c>
      <c r="B77" s="202">
        <f t="shared" si="5"/>
        <v>18</v>
      </c>
      <c r="C77" s="134">
        <f t="shared" si="6"/>
        <v>2.3934260564316679E-2</v>
      </c>
      <c r="D77" s="112">
        <v>10</v>
      </c>
      <c r="E77" s="132">
        <v>8</v>
      </c>
      <c r="F77" s="202">
        <f t="shared" si="7"/>
        <v>294</v>
      </c>
      <c r="G77" s="134">
        <f t="shared" si="10"/>
        <v>0.39104064694615875</v>
      </c>
      <c r="H77" s="125">
        <v>161</v>
      </c>
      <c r="I77" s="132">
        <v>133</v>
      </c>
      <c r="J77" s="191">
        <f t="shared" si="11"/>
        <v>121.05263157894737</v>
      </c>
    </row>
    <row r="78" spans="1:11" ht="18" customHeight="1" x14ac:dyDescent="0.25">
      <c r="A78" s="177" t="s">
        <v>327</v>
      </c>
      <c r="B78" s="178">
        <f t="shared" si="5"/>
        <v>4448</v>
      </c>
      <c r="C78" s="134">
        <f t="shared" si="6"/>
        <v>5.9144217216711432</v>
      </c>
      <c r="D78" s="181">
        <f>SUM(D79:D90)</f>
        <v>2305</v>
      </c>
      <c r="E78" s="181">
        <f>SUM(E79:E90)</f>
        <v>2143</v>
      </c>
      <c r="F78" s="178">
        <f t="shared" si="7"/>
        <v>4024</v>
      </c>
      <c r="G78" s="134">
        <f t="shared" si="10"/>
        <v>5.3522025962970847</v>
      </c>
      <c r="H78" s="178">
        <f>SUM(H79:H90)</f>
        <v>2104</v>
      </c>
      <c r="I78" s="178">
        <f>SUM(I79:I90)</f>
        <v>1920</v>
      </c>
      <c r="J78" s="191">
        <f t="shared" si="11"/>
        <v>109.58333333333334</v>
      </c>
      <c r="K78" s="186"/>
    </row>
    <row r="79" spans="1:11" ht="18" customHeight="1" x14ac:dyDescent="0.25">
      <c r="A79" s="204" t="s">
        <v>347</v>
      </c>
      <c r="B79" s="202">
        <f t="shared" si="5"/>
        <v>3458</v>
      </c>
      <c r="C79" s="134">
        <f t="shared" si="6"/>
        <v>4.598037390633726</v>
      </c>
      <c r="D79" s="25">
        <v>1804</v>
      </c>
      <c r="E79" s="25">
        <v>1654</v>
      </c>
      <c r="F79" s="202">
        <f t="shared" si="7"/>
        <v>234</v>
      </c>
      <c r="G79" s="134">
        <f t="shared" si="10"/>
        <v>0.31123643328367734</v>
      </c>
      <c r="H79" s="133">
        <v>135</v>
      </c>
      <c r="I79" s="132">
        <v>99</v>
      </c>
      <c r="J79" s="191">
        <f t="shared" si="11"/>
        <v>136.36363636363635</v>
      </c>
    </row>
    <row r="80" spans="1:11" ht="18" customHeight="1" x14ac:dyDescent="0.25">
      <c r="A80" s="204" t="s">
        <v>319</v>
      </c>
      <c r="B80" s="202">
        <f t="shared" si="5"/>
        <v>7</v>
      </c>
      <c r="C80" s="134">
        <f t="shared" si="6"/>
        <v>9.3077679972342637E-3</v>
      </c>
      <c r="D80" s="25">
        <v>3</v>
      </c>
      <c r="E80" s="25">
        <v>4</v>
      </c>
      <c r="F80" s="202">
        <f t="shared" si="7"/>
        <v>147</v>
      </c>
      <c r="G80" s="134">
        <f t="shared" si="10"/>
        <v>0.19552032347307938</v>
      </c>
      <c r="H80" s="133">
        <v>77</v>
      </c>
      <c r="I80" s="132">
        <v>70</v>
      </c>
      <c r="J80" s="191">
        <f t="shared" si="11"/>
        <v>110.00000000000001</v>
      </c>
    </row>
    <row r="81" spans="1:10" ht="18" customHeight="1" x14ac:dyDescent="0.25">
      <c r="A81" s="204" t="s">
        <v>348</v>
      </c>
      <c r="B81" s="202">
        <f t="shared" si="5"/>
        <v>93</v>
      </c>
      <c r="C81" s="134">
        <f t="shared" si="6"/>
        <v>0.12366034624896949</v>
      </c>
      <c r="D81" s="25">
        <v>45</v>
      </c>
      <c r="E81" s="25">
        <v>48</v>
      </c>
      <c r="F81" s="202">
        <f t="shared" si="7"/>
        <v>287</v>
      </c>
      <c r="G81" s="134">
        <f t="shared" si="10"/>
        <v>0.38173015535220262</v>
      </c>
      <c r="H81" s="133">
        <v>136</v>
      </c>
      <c r="I81" s="132">
        <v>151</v>
      </c>
      <c r="J81" s="191">
        <f t="shared" si="11"/>
        <v>90.066225165562912</v>
      </c>
    </row>
    <row r="82" spans="1:10" ht="18" customHeight="1" x14ac:dyDescent="0.25">
      <c r="A82" s="204" t="s">
        <v>320</v>
      </c>
      <c r="B82" s="202">
        <f t="shared" si="5"/>
        <v>4</v>
      </c>
      <c r="C82" s="134">
        <f t="shared" si="6"/>
        <v>5.3187245698481499E-3</v>
      </c>
      <c r="D82" s="25">
        <v>3</v>
      </c>
      <c r="E82" s="148">
        <v>1</v>
      </c>
      <c r="F82" s="202">
        <f t="shared" si="7"/>
        <v>150</v>
      </c>
      <c r="G82" s="134">
        <f t="shared" si="10"/>
        <v>0.19951053415620343</v>
      </c>
      <c r="H82" s="133">
        <v>77</v>
      </c>
      <c r="I82" s="132">
        <v>73</v>
      </c>
      <c r="J82" s="191">
        <f t="shared" si="11"/>
        <v>105.47945205479452</v>
      </c>
    </row>
    <row r="83" spans="1:10" ht="18" customHeight="1" x14ac:dyDescent="0.25">
      <c r="A83" s="205" t="s">
        <v>292</v>
      </c>
      <c r="B83" s="202">
        <f t="shared" si="5"/>
        <v>56</v>
      </c>
      <c r="C83" s="134">
        <f t="shared" si="6"/>
        <v>7.446214397787411E-2</v>
      </c>
      <c r="D83" s="25">
        <v>34</v>
      </c>
      <c r="E83" s="25">
        <v>22</v>
      </c>
      <c r="F83" s="202">
        <f t="shared" si="7"/>
        <v>325</v>
      </c>
      <c r="G83" s="134">
        <f t="shared" si="10"/>
        <v>0.43227282400510753</v>
      </c>
      <c r="H83" s="133">
        <v>182</v>
      </c>
      <c r="I83" s="132">
        <v>143</v>
      </c>
      <c r="J83" s="191">
        <f t="shared" si="11"/>
        <v>127.27272727272727</v>
      </c>
    </row>
    <row r="84" spans="1:10" ht="18" customHeight="1" x14ac:dyDescent="0.25">
      <c r="A84" s="206" t="s">
        <v>349</v>
      </c>
      <c r="B84" s="202" t="s">
        <v>106</v>
      </c>
      <c r="C84" s="134" t="s">
        <v>106</v>
      </c>
      <c r="D84" s="156" t="s">
        <v>106</v>
      </c>
      <c r="E84" s="156" t="s">
        <v>106</v>
      </c>
      <c r="F84" s="202">
        <f t="shared" si="7"/>
        <v>94</v>
      </c>
      <c r="G84" s="134">
        <f t="shared" si="10"/>
        <v>0.12502660140455416</v>
      </c>
      <c r="H84" s="133">
        <v>51</v>
      </c>
      <c r="I84" s="132">
        <v>43</v>
      </c>
      <c r="J84" s="191">
        <f t="shared" si="11"/>
        <v>118.6046511627907</v>
      </c>
    </row>
    <row r="85" spans="1:10" ht="18" customHeight="1" x14ac:dyDescent="0.25">
      <c r="A85" s="206" t="s">
        <v>350</v>
      </c>
      <c r="B85" s="202" t="s">
        <v>106</v>
      </c>
      <c r="C85" s="134" t="s">
        <v>106</v>
      </c>
      <c r="D85" s="156" t="s">
        <v>106</v>
      </c>
      <c r="E85" s="156" t="s">
        <v>106</v>
      </c>
      <c r="F85" s="202">
        <f t="shared" si="7"/>
        <v>64</v>
      </c>
      <c r="G85" s="134">
        <f t="shared" si="10"/>
        <v>8.5124494573313475E-2</v>
      </c>
      <c r="H85" s="133">
        <v>29</v>
      </c>
      <c r="I85" s="132">
        <v>35</v>
      </c>
      <c r="J85" s="191">
        <f t="shared" si="11"/>
        <v>82.857142857142861</v>
      </c>
    </row>
    <row r="86" spans="1:10" ht="18" customHeight="1" x14ac:dyDescent="0.25">
      <c r="A86" s="204" t="s">
        <v>295</v>
      </c>
      <c r="B86" s="202">
        <f t="shared" si="5"/>
        <v>3</v>
      </c>
      <c r="C86" s="134">
        <f t="shared" si="6"/>
        <v>3.9890434273861129E-3</v>
      </c>
      <c r="D86" s="25">
        <v>2</v>
      </c>
      <c r="E86" s="25">
        <v>1</v>
      </c>
      <c r="F86" s="202">
        <f t="shared" si="7"/>
        <v>128</v>
      </c>
      <c r="G86" s="134">
        <f t="shared" si="10"/>
        <v>0.17024898914662695</v>
      </c>
      <c r="H86" s="133">
        <v>61</v>
      </c>
      <c r="I86" s="132">
        <v>67</v>
      </c>
      <c r="J86" s="191">
        <f t="shared" si="11"/>
        <v>91.044776119402982</v>
      </c>
    </row>
    <row r="87" spans="1:10" ht="18" customHeight="1" x14ac:dyDescent="0.25">
      <c r="A87" s="204" t="s">
        <v>321</v>
      </c>
      <c r="B87" s="202">
        <f t="shared" si="5"/>
        <v>160</v>
      </c>
      <c r="C87" s="134">
        <f t="shared" si="6"/>
        <v>0.21274898279392604</v>
      </c>
      <c r="D87" s="25">
        <v>82</v>
      </c>
      <c r="E87" s="25">
        <v>78</v>
      </c>
      <c r="F87" s="202">
        <f t="shared" si="7"/>
        <v>374</v>
      </c>
      <c r="G87" s="134">
        <f t="shared" si="10"/>
        <v>0.49744626516280055</v>
      </c>
      <c r="H87" s="133">
        <v>201</v>
      </c>
      <c r="I87" s="132">
        <v>173</v>
      </c>
      <c r="J87" s="191">
        <f t="shared" si="11"/>
        <v>116.18497109826589</v>
      </c>
    </row>
    <row r="88" spans="1:10" ht="18" customHeight="1" x14ac:dyDescent="0.25">
      <c r="A88" s="204" t="s">
        <v>351</v>
      </c>
      <c r="B88" s="202">
        <f t="shared" si="5"/>
        <v>207</v>
      </c>
      <c r="C88" s="134">
        <f t="shared" si="6"/>
        <v>0.27524399648964176</v>
      </c>
      <c r="D88" s="25">
        <v>110</v>
      </c>
      <c r="E88" s="25">
        <v>97</v>
      </c>
      <c r="F88" s="202">
        <f t="shared" si="7"/>
        <v>1731</v>
      </c>
      <c r="G88" s="134">
        <f t="shared" si="10"/>
        <v>2.302351564162588</v>
      </c>
      <c r="H88" s="133">
        <v>911</v>
      </c>
      <c r="I88" s="132">
        <v>820</v>
      </c>
      <c r="J88" s="191">
        <f t="shared" si="11"/>
        <v>111.09756097560977</v>
      </c>
    </row>
    <row r="89" spans="1:10" ht="18" customHeight="1" x14ac:dyDescent="0.25">
      <c r="A89" s="204" t="s">
        <v>322</v>
      </c>
      <c r="B89" s="202">
        <f t="shared" si="5"/>
        <v>458</v>
      </c>
      <c r="C89" s="134">
        <f t="shared" si="6"/>
        <v>0.60899396324761323</v>
      </c>
      <c r="D89" s="25">
        <v>221</v>
      </c>
      <c r="E89" s="25">
        <v>237</v>
      </c>
      <c r="F89" s="202">
        <f t="shared" si="7"/>
        <v>424</v>
      </c>
      <c r="G89" s="134">
        <f t="shared" si="10"/>
        <v>0.56394977654820178</v>
      </c>
      <c r="H89" s="133">
        <v>212</v>
      </c>
      <c r="I89" s="132">
        <v>212</v>
      </c>
      <c r="J89" s="191">
        <f t="shared" si="11"/>
        <v>100</v>
      </c>
    </row>
    <row r="90" spans="1:10" ht="18" customHeight="1" x14ac:dyDescent="0.25">
      <c r="A90" s="204" t="s">
        <v>352</v>
      </c>
      <c r="B90" s="202">
        <f t="shared" si="5"/>
        <v>2</v>
      </c>
      <c r="C90" s="134">
        <f t="shared" si="6"/>
        <v>2.659362284924075E-3</v>
      </c>
      <c r="D90" s="25">
        <v>1</v>
      </c>
      <c r="E90" s="25">
        <v>1</v>
      </c>
      <c r="F90" s="202">
        <f t="shared" si="7"/>
        <v>66</v>
      </c>
      <c r="G90" s="134">
        <f t="shared" si="10"/>
        <v>8.7784635028729519E-2</v>
      </c>
      <c r="H90" s="125">
        <v>32</v>
      </c>
      <c r="I90" s="132">
        <v>34</v>
      </c>
      <c r="J90" s="191">
        <f t="shared" si="11"/>
        <v>94.117647058823522</v>
      </c>
    </row>
    <row r="91" spans="1:10" ht="19.5" customHeight="1" x14ac:dyDescent="0.25">
      <c r="A91" s="180" t="s">
        <v>328</v>
      </c>
      <c r="B91" s="178">
        <f>SUM(D91,E91)</f>
        <v>523</v>
      </c>
      <c r="C91" s="134">
        <f>+B91/$B$10*100</f>
        <v>0.69542323750764568</v>
      </c>
      <c r="D91" s="184">
        <v>264</v>
      </c>
      <c r="E91" s="184">
        <v>259</v>
      </c>
      <c r="F91" s="178">
        <f>SUM(H91,I91)</f>
        <v>589</v>
      </c>
      <c r="G91" s="134">
        <f>F91/$F$10*100</f>
        <v>0.78341136412002543</v>
      </c>
      <c r="H91" s="184">
        <v>291</v>
      </c>
      <c r="I91" s="184">
        <v>298</v>
      </c>
      <c r="J91" s="191">
        <f>H91/I91*100</f>
        <v>97.651006711409394</v>
      </c>
    </row>
    <row r="92" spans="1:10" ht="19.5" customHeight="1" x14ac:dyDescent="0.25">
      <c r="A92" s="182" t="s">
        <v>329</v>
      </c>
      <c r="B92" s="178">
        <f>SUM(D92,E92)</f>
        <v>72</v>
      </c>
      <c r="C92" s="134">
        <f>+B92/$B$10*100</f>
        <v>9.5737042257266716E-2</v>
      </c>
      <c r="D92" s="178">
        <f>SUM(D93:D94)</f>
        <v>41</v>
      </c>
      <c r="E92" s="178">
        <f>SUM(E93:E94)</f>
        <v>31</v>
      </c>
      <c r="F92" s="178">
        <f>SUM(H92,I92)</f>
        <v>169</v>
      </c>
      <c r="G92" s="134">
        <f>F92/$F$10*100</f>
        <v>0.22478186848265586</v>
      </c>
      <c r="H92" s="178">
        <f>SUM(H93:H94)</f>
        <v>93</v>
      </c>
      <c r="I92" s="178">
        <f>SUM(I93:I94)</f>
        <v>76</v>
      </c>
      <c r="J92" s="191">
        <f>H92/I92*100</f>
        <v>122.36842105263158</v>
      </c>
    </row>
    <row r="93" spans="1:10" ht="18" customHeight="1" x14ac:dyDescent="0.25">
      <c r="A93" s="207" t="s">
        <v>353</v>
      </c>
      <c r="B93" s="202">
        <f>SUM(D93,E93)</f>
        <v>64</v>
      </c>
      <c r="C93" s="134">
        <f>+B93/$B$10*100</f>
        <v>8.5099593117570399E-2</v>
      </c>
      <c r="D93" s="25">
        <v>35</v>
      </c>
      <c r="E93" s="25">
        <v>29</v>
      </c>
      <c r="F93" s="202">
        <f>SUM(H93,I93)</f>
        <v>143</v>
      </c>
      <c r="G93" s="134">
        <f>F93/$F$10*100</f>
        <v>0.19020004256224729</v>
      </c>
      <c r="H93" s="125">
        <v>77</v>
      </c>
      <c r="I93" s="25">
        <v>66</v>
      </c>
      <c r="J93" s="191">
        <f>H93/I93*100</f>
        <v>116.66666666666667</v>
      </c>
    </row>
    <row r="94" spans="1:10" ht="18" customHeight="1" x14ac:dyDescent="0.25">
      <c r="A94" s="207" t="s">
        <v>354</v>
      </c>
      <c r="B94" s="202">
        <f>SUM(D94,E94)</f>
        <v>8</v>
      </c>
      <c r="C94" s="134">
        <f>+B94/$B$10*100</f>
        <v>1.06374491396963E-2</v>
      </c>
      <c r="D94" s="25">
        <v>6</v>
      </c>
      <c r="E94" s="25">
        <v>2</v>
      </c>
      <c r="F94" s="202">
        <f>SUM(H94,I94)</f>
        <v>26</v>
      </c>
      <c r="G94" s="134">
        <f>F94/$F$10*100</f>
        <v>3.45818259204086E-2</v>
      </c>
      <c r="H94" s="125">
        <v>16</v>
      </c>
      <c r="I94" s="25">
        <v>10</v>
      </c>
      <c r="J94" s="191">
        <f>H94/I94*100</f>
        <v>160</v>
      </c>
    </row>
    <row r="95" spans="1:10" ht="19.5" customHeight="1" x14ac:dyDescent="0.25">
      <c r="A95" s="183" t="s">
        <v>330</v>
      </c>
      <c r="B95" s="178">
        <f t="shared" ref="B95:B104" si="12">SUM(D95,E95)</f>
        <v>3434</v>
      </c>
      <c r="C95" s="134">
        <f t="shared" ref="C95:C104" si="13">+B95/$B$10*100</f>
        <v>4.5661250432146376</v>
      </c>
      <c r="D95" s="178">
        <f>SUM(D96:D104)</f>
        <v>1734</v>
      </c>
      <c r="E95" s="178">
        <f>SUM(E96:E104)</f>
        <v>1700</v>
      </c>
      <c r="F95" s="178">
        <f t="shared" ref="F95" si="14">SUM(H95,I95)</f>
        <v>6768</v>
      </c>
      <c r="G95" s="134">
        <f t="shared" ref="G95:G104" si="15">F95/$F$10*100</f>
        <v>9.0019153011278998</v>
      </c>
      <c r="H95" s="178">
        <f>SUM(H96:H104)</f>
        <v>3401</v>
      </c>
      <c r="I95" s="178">
        <f>SUM(I96:I104)</f>
        <v>3367</v>
      </c>
      <c r="J95" s="191">
        <f t="shared" ref="J95:J104" si="16">H95/I95*100</f>
        <v>101.00980100980101</v>
      </c>
    </row>
    <row r="96" spans="1:10" ht="18" customHeight="1" x14ac:dyDescent="0.25">
      <c r="A96" s="207" t="s">
        <v>355</v>
      </c>
      <c r="B96" s="202">
        <f t="shared" si="12"/>
        <v>512</v>
      </c>
      <c r="C96" s="134">
        <f t="shared" si="13"/>
        <v>0.68079674494056319</v>
      </c>
      <c r="D96" s="25">
        <v>261</v>
      </c>
      <c r="E96" s="25">
        <v>251</v>
      </c>
      <c r="F96" s="202">
        <f>SUM(H96,I96)</f>
        <v>1205</v>
      </c>
      <c r="G96" s="134">
        <f t="shared" si="15"/>
        <v>1.6027346243881677</v>
      </c>
      <c r="H96" s="133">
        <v>609</v>
      </c>
      <c r="I96" s="132">
        <v>596</v>
      </c>
      <c r="J96" s="191">
        <f t="shared" si="16"/>
        <v>102.18120805369128</v>
      </c>
    </row>
    <row r="97" spans="1:12" ht="18" customHeight="1" x14ac:dyDescent="0.25">
      <c r="A97" s="207" t="s">
        <v>358</v>
      </c>
      <c r="B97" s="202">
        <f t="shared" si="12"/>
        <v>92</v>
      </c>
      <c r="C97" s="134">
        <f t="shared" si="13"/>
        <v>0.12233066510650746</v>
      </c>
      <c r="D97" s="25">
        <v>46</v>
      </c>
      <c r="E97" s="25">
        <v>46</v>
      </c>
      <c r="F97" s="202">
        <f t="shared" ref="F97:F104" si="17">SUM(H97,I97)</f>
        <v>694</v>
      </c>
      <c r="G97" s="134">
        <f t="shared" si="15"/>
        <v>0.92306873802936795</v>
      </c>
      <c r="H97" s="133">
        <v>343</v>
      </c>
      <c r="I97" s="132">
        <v>351</v>
      </c>
      <c r="J97" s="191">
        <f t="shared" si="16"/>
        <v>97.720797720797719</v>
      </c>
    </row>
    <row r="98" spans="1:12" ht="18" customHeight="1" x14ac:dyDescent="0.25">
      <c r="A98" s="207" t="s">
        <v>356</v>
      </c>
      <c r="B98" s="202">
        <f t="shared" si="12"/>
        <v>513</v>
      </c>
      <c r="C98" s="134">
        <f t="shared" si="13"/>
        <v>0.68212642608302532</v>
      </c>
      <c r="D98" s="25">
        <v>241</v>
      </c>
      <c r="E98" s="25">
        <v>272</v>
      </c>
      <c r="F98" s="202">
        <f t="shared" si="17"/>
        <v>1349</v>
      </c>
      <c r="G98" s="134">
        <f t="shared" si="15"/>
        <v>1.7942647371781231</v>
      </c>
      <c r="H98" s="133">
        <v>632</v>
      </c>
      <c r="I98" s="195">
        <v>717</v>
      </c>
      <c r="J98" s="191">
        <f t="shared" si="16"/>
        <v>88.145048814504875</v>
      </c>
    </row>
    <row r="99" spans="1:12" ht="18" customHeight="1" x14ac:dyDescent="0.25">
      <c r="A99" s="207" t="s">
        <v>357</v>
      </c>
      <c r="B99" s="202">
        <f t="shared" si="12"/>
        <v>304</v>
      </c>
      <c r="C99" s="134">
        <f t="shared" si="13"/>
        <v>0.40422306730845942</v>
      </c>
      <c r="D99" s="25">
        <v>162</v>
      </c>
      <c r="E99" s="25">
        <v>142</v>
      </c>
      <c r="F99" s="202">
        <f t="shared" si="17"/>
        <v>759</v>
      </c>
      <c r="G99" s="134">
        <f t="shared" si="15"/>
        <v>1.0095233028303894</v>
      </c>
      <c r="H99" s="133">
        <v>395</v>
      </c>
      <c r="I99" s="132">
        <v>364</v>
      </c>
      <c r="J99" s="191">
        <f t="shared" si="16"/>
        <v>108.5164835164835</v>
      </c>
    </row>
    <row r="100" spans="1:12" ht="18" customHeight="1" x14ac:dyDescent="0.25">
      <c r="A100" s="207" t="s">
        <v>359</v>
      </c>
      <c r="B100" s="202">
        <f t="shared" si="12"/>
        <v>289</v>
      </c>
      <c r="C100" s="134">
        <f t="shared" si="13"/>
        <v>0.38427785017152882</v>
      </c>
      <c r="D100" s="25">
        <v>144</v>
      </c>
      <c r="E100" s="25">
        <v>145</v>
      </c>
      <c r="F100" s="202">
        <f t="shared" si="17"/>
        <v>528</v>
      </c>
      <c r="G100" s="134">
        <f t="shared" si="15"/>
        <v>0.70227708022983615</v>
      </c>
      <c r="H100" s="133">
        <v>282</v>
      </c>
      <c r="I100" s="132">
        <v>246</v>
      </c>
      <c r="J100" s="191">
        <f t="shared" si="16"/>
        <v>114.63414634146341</v>
      </c>
    </row>
    <row r="101" spans="1:12" ht="18" customHeight="1" x14ac:dyDescent="0.25">
      <c r="A101" s="207" t="s">
        <v>360</v>
      </c>
      <c r="B101" s="202">
        <f t="shared" si="12"/>
        <v>663</v>
      </c>
      <c r="C101" s="134">
        <f t="shared" si="13"/>
        <v>0.88157859745233091</v>
      </c>
      <c r="D101" s="25">
        <v>335</v>
      </c>
      <c r="E101" s="25">
        <v>328</v>
      </c>
      <c r="F101" s="202">
        <f t="shared" si="17"/>
        <v>788</v>
      </c>
      <c r="G101" s="134">
        <f t="shared" si="15"/>
        <v>1.0480953394339221</v>
      </c>
      <c r="H101" s="133">
        <v>407</v>
      </c>
      <c r="I101" s="132">
        <v>381</v>
      </c>
      <c r="J101" s="191">
        <f t="shared" si="16"/>
        <v>106.82414698162729</v>
      </c>
    </row>
    <row r="102" spans="1:12" ht="18" customHeight="1" x14ac:dyDescent="0.25">
      <c r="A102" s="207" t="s">
        <v>361</v>
      </c>
      <c r="B102" s="202">
        <f t="shared" si="12"/>
        <v>403</v>
      </c>
      <c r="C102" s="134">
        <f t="shared" si="13"/>
        <v>0.53586150041220115</v>
      </c>
      <c r="D102" s="25">
        <v>212</v>
      </c>
      <c r="E102" s="25">
        <v>191</v>
      </c>
      <c r="F102" s="202">
        <f t="shared" si="17"/>
        <v>484</v>
      </c>
      <c r="G102" s="134">
        <f t="shared" si="15"/>
        <v>0.64375399021068314</v>
      </c>
      <c r="H102" s="133">
        <v>251</v>
      </c>
      <c r="I102" s="132">
        <v>233</v>
      </c>
      <c r="J102" s="191">
        <f t="shared" si="16"/>
        <v>107.72532188841201</v>
      </c>
    </row>
    <row r="103" spans="1:12" ht="18" customHeight="1" x14ac:dyDescent="0.25">
      <c r="A103" s="207" t="s">
        <v>362</v>
      </c>
      <c r="B103" s="202">
        <f t="shared" si="12"/>
        <v>402</v>
      </c>
      <c r="C103" s="134">
        <f t="shared" si="13"/>
        <v>0.53453181926973914</v>
      </c>
      <c r="D103" s="25">
        <v>217</v>
      </c>
      <c r="E103" s="25">
        <v>185</v>
      </c>
      <c r="F103" s="202">
        <f t="shared" si="17"/>
        <v>657</v>
      </c>
      <c r="G103" s="134">
        <f t="shared" si="15"/>
        <v>0.87385613960417108</v>
      </c>
      <c r="H103" s="133">
        <v>349</v>
      </c>
      <c r="I103" s="132">
        <v>308</v>
      </c>
      <c r="J103" s="191">
        <f t="shared" si="16"/>
        <v>113.31168831168831</v>
      </c>
    </row>
    <row r="104" spans="1:12" ht="18" customHeight="1" x14ac:dyDescent="0.25">
      <c r="A104" s="207" t="s">
        <v>363</v>
      </c>
      <c r="B104" s="202">
        <f t="shared" si="12"/>
        <v>256</v>
      </c>
      <c r="C104" s="134">
        <f t="shared" si="13"/>
        <v>0.3403983724702816</v>
      </c>
      <c r="D104" s="25">
        <v>116</v>
      </c>
      <c r="E104" s="25">
        <v>140</v>
      </c>
      <c r="F104" s="202">
        <f t="shared" si="17"/>
        <v>304</v>
      </c>
      <c r="G104" s="134">
        <f t="shared" si="15"/>
        <v>0.40434134922323894</v>
      </c>
      <c r="H104" s="133">
        <v>133</v>
      </c>
      <c r="I104" s="132">
        <v>171</v>
      </c>
      <c r="J104" s="191">
        <f t="shared" si="16"/>
        <v>77.777777777777786</v>
      </c>
    </row>
    <row r="105" spans="1:12" ht="15" customHeight="1" x14ac:dyDescent="0.2">
      <c r="A105" s="49"/>
      <c r="B105" s="50"/>
      <c r="C105" s="99"/>
      <c r="D105" s="89"/>
      <c r="E105" s="90"/>
      <c r="F105" s="50"/>
      <c r="G105" s="51"/>
      <c r="H105" s="91"/>
      <c r="I105" s="92"/>
      <c r="J105" s="52"/>
    </row>
    <row r="106" spans="1:12" ht="8.4499999999999993" customHeight="1" x14ac:dyDescent="0.2">
      <c r="A106" s="53"/>
      <c r="C106" s="54"/>
      <c r="F106" s="55"/>
      <c r="G106" s="54"/>
      <c r="H106" s="55"/>
      <c r="I106" s="55"/>
      <c r="J106" s="6"/>
    </row>
    <row r="107" spans="1:12" x14ac:dyDescent="0.2">
      <c r="A107" s="101" t="s">
        <v>367</v>
      </c>
      <c r="B107" s="56"/>
      <c r="C107" s="57"/>
      <c r="D107" s="56"/>
      <c r="E107" s="56"/>
      <c r="F107" s="58"/>
      <c r="G107" s="56"/>
      <c r="H107" s="53"/>
      <c r="I107" s="53"/>
      <c r="J107" s="6"/>
    </row>
    <row r="108" spans="1:12" ht="9" customHeight="1" x14ac:dyDescent="0.2">
      <c r="A108" s="169"/>
      <c r="B108" s="116"/>
      <c r="C108" s="116"/>
      <c r="D108" s="116"/>
      <c r="E108" s="116"/>
      <c r="F108" s="116"/>
      <c r="G108" s="117"/>
      <c r="H108" s="117"/>
      <c r="I108" s="117"/>
      <c r="J108" s="117"/>
      <c r="K108" s="118"/>
      <c r="L108" s="119"/>
    </row>
    <row r="109" spans="1:12" x14ac:dyDescent="0.2">
      <c r="A109" s="102" t="s">
        <v>226</v>
      </c>
    </row>
    <row r="110" spans="1:12" x14ac:dyDescent="0.2">
      <c r="A110" s="102"/>
    </row>
    <row r="111" spans="1:12" x14ac:dyDescent="0.2">
      <c r="A111" s="168" t="s">
        <v>227</v>
      </c>
      <c r="B111" s="116"/>
      <c r="C111" s="116"/>
      <c r="D111" s="116"/>
      <c r="E111" s="116"/>
      <c r="F111" s="116"/>
      <c r="G111" s="117"/>
      <c r="H111" s="117"/>
      <c r="I111" s="117"/>
      <c r="J111" s="117"/>
      <c r="K111" s="118"/>
      <c r="L111" s="119"/>
    </row>
  </sheetData>
  <mergeCells count="14">
    <mergeCell ref="E7:E8"/>
    <mergeCell ref="F7:G7"/>
    <mergeCell ref="H7:H8"/>
    <mergeCell ref="I7:I8"/>
    <mergeCell ref="A1:J1"/>
    <mergeCell ref="A2:J2"/>
    <mergeCell ref="A3:J3"/>
    <mergeCell ref="A5:A8"/>
    <mergeCell ref="B5:J5"/>
    <mergeCell ref="B6:E6"/>
    <mergeCell ref="F6:I6"/>
    <mergeCell ref="J6:J8"/>
    <mergeCell ref="B7:C7"/>
    <mergeCell ref="D7:D8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zoomScaleNormal="100" workbookViewId="0">
      <selection activeCell="C26" sqref="C26"/>
    </sheetView>
  </sheetViews>
  <sheetFormatPr baseColWidth="10" defaultColWidth="11.42578125" defaultRowHeight="12.75" x14ac:dyDescent="0.2"/>
  <cols>
    <col min="1" max="1" width="26.7109375" style="69" customWidth="1"/>
    <col min="2" max="2" width="8.7109375" style="93" customWidth="1"/>
    <col min="3" max="3" width="8.7109375" style="94" customWidth="1"/>
    <col min="4" max="5" width="8.7109375" style="93" customWidth="1"/>
    <col min="6" max="6" width="8.7109375" style="83" customWidth="1"/>
    <col min="7" max="7" width="8.7109375" style="93" customWidth="1"/>
    <col min="8" max="9" width="8.7109375" style="69" customWidth="1"/>
    <col min="10" max="10" width="11.7109375" style="93" customWidth="1"/>
    <col min="11" max="16384" width="11.42578125" style="69"/>
  </cols>
  <sheetData>
    <row r="1" spans="1:11" x14ac:dyDescent="0.2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1" x14ac:dyDescent="0.2">
      <c r="A2" s="211" t="s">
        <v>201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11" x14ac:dyDescent="0.2">
      <c r="A3" s="2"/>
      <c r="B3" s="3"/>
      <c r="C3" s="4"/>
      <c r="D3" s="3"/>
      <c r="E3" s="3"/>
      <c r="F3" s="5"/>
      <c r="G3" s="3"/>
      <c r="H3" s="3"/>
      <c r="I3" s="3"/>
      <c r="J3" s="6"/>
    </row>
    <row r="4" spans="1:11" ht="20.100000000000001" customHeight="1" x14ac:dyDescent="0.2">
      <c r="A4" s="213" t="s">
        <v>105</v>
      </c>
      <c r="B4" s="217" t="s">
        <v>1</v>
      </c>
      <c r="C4" s="217"/>
      <c r="D4" s="217"/>
      <c r="E4" s="217"/>
      <c r="F4" s="217"/>
      <c r="G4" s="217"/>
      <c r="H4" s="217"/>
      <c r="I4" s="217"/>
      <c r="J4" s="214"/>
    </row>
    <row r="5" spans="1:11" ht="20.100000000000001" customHeight="1" x14ac:dyDescent="0.2">
      <c r="A5" s="213"/>
      <c r="B5" s="217" t="s">
        <v>2</v>
      </c>
      <c r="C5" s="218"/>
      <c r="D5" s="218"/>
      <c r="E5" s="218"/>
      <c r="F5" s="217" t="s">
        <v>3</v>
      </c>
      <c r="G5" s="218"/>
      <c r="H5" s="218"/>
      <c r="I5" s="218"/>
      <c r="J5" s="219" t="s">
        <v>4</v>
      </c>
    </row>
    <row r="6" spans="1:11" ht="20.100000000000001" customHeight="1" x14ac:dyDescent="0.2">
      <c r="A6" s="213"/>
      <c r="B6" s="208" t="s">
        <v>5</v>
      </c>
      <c r="C6" s="208"/>
      <c r="D6" s="208" t="s">
        <v>6</v>
      </c>
      <c r="E6" s="208" t="s">
        <v>7</v>
      </c>
      <c r="F6" s="208" t="s">
        <v>5</v>
      </c>
      <c r="G6" s="208"/>
      <c r="H6" s="208" t="s">
        <v>6</v>
      </c>
      <c r="I6" s="208" t="s">
        <v>7</v>
      </c>
      <c r="J6" s="220"/>
    </row>
    <row r="7" spans="1:11" ht="27.95" customHeight="1" x14ac:dyDescent="0.2">
      <c r="A7" s="213"/>
      <c r="B7" s="7" t="s">
        <v>8</v>
      </c>
      <c r="C7" s="9" t="s">
        <v>9</v>
      </c>
      <c r="D7" s="221"/>
      <c r="E7" s="221"/>
      <c r="F7" s="10" t="s">
        <v>8</v>
      </c>
      <c r="G7" s="9" t="s">
        <v>9</v>
      </c>
      <c r="H7" s="209"/>
      <c r="I7" s="209"/>
      <c r="J7" s="220"/>
    </row>
    <row r="8" spans="1:11" ht="12" customHeight="1" x14ac:dyDescent="0.2">
      <c r="A8" s="11"/>
      <c r="B8" s="12"/>
      <c r="C8" s="13"/>
      <c r="D8" s="14"/>
      <c r="E8" s="14"/>
      <c r="F8" s="15"/>
      <c r="G8" s="12"/>
      <c r="H8" s="14"/>
      <c r="I8" s="8"/>
      <c r="J8" s="16"/>
    </row>
    <row r="9" spans="1:11" x14ac:dyDescent="0.2">
      <c r="A9" s="17" t="s">
        <v>10</v>
      </c>
      <c r="B9" s="18">
        <f>SUM(B11:B12)</f>
        <v>75918</v>
      </c>
      <c r="C9" s="19">
        <f>B9/$B$9*100</f>
        <v>100</v>
      </c>
      <c r="D9" s="18">
        <f>SUM(D11:D12)</f>
        <v>38969</v>
      </c>
      <c r="E9" s="18">
        <f>SUM(E11:E12)</f>
        <v>36949</v>
      </c>
      <c r="F9" s="18">
        <f>SUM(F11:F12)</f>
        <v>75901</v>
      </c>
      <c r="G9" s="19">
        <f>F9/$F$9*100</f>
        <v>100</v>
      </c>
      <c r="H9" s="18">
        <f>SUM(H11:H12)</f>
        <v>38960</v>
      </c>
      <c r="I9" s="18">
        <f>SUM(I11:I12)</f>
        <v>36941</v>
      </c>
      <c r="J9" s="23">
        <f>H9/I9*100</f>
        <v>105.46547196881512</v>
      </c>
    </row>
    <row r="10" spans="1:11" ht="12" customHeight="1" x14ac:dyDescent="0.2">
      <c r="A10" s="17"/>
      <c r="B10" s="18"/>
      <c r="C10" s="19"/>
      <c r="D10" s="18"/>
      <c r="E10" s="18"/>
      <c r="F10" s="18"/>
      <c r="G10" s="19"/>
      <c r="H10" s="18"/>
      <c r="I10" s="18"/>
      <c r="J10" s="23"/>
      <c r="K10"/>
    </row>
    <row r="11" spans="1:11" x14ac:dyDescent="0.2">
      <c r="A11" s="26" t="s">
        <v>11</v>
      </c>
      <c r="B11" s="70">
        <f>D11+E11</f>
        <v>68795</v>
      </c>
      <c r="C11" s="134">
        <f t="shared" ref="C11:C15" si="0">B11/$B$9*100</f>
        <v>90.617508364287787</v>
      </c>
      <c r="D11" s="25">
        <v>35306</v>
      </c>
      <c r="E11" s="25">
        <v>33489</v>
      </c>
      <c r="F11" s="129">
        <f>H11+I11</f>
        <v>48960</v>
      </c>
      <c r="G11" s="134">
        <f t="shared" ref="G11:G15" si="1">F11/$F$9*100</f>
        <v>64.505078984466607</v>
      </c>
      <c r="H11" s="125">
        <v>25116</v>
      </c>
      <c r="I11" s="25">
        <v>23844</v>
      </c>
      <c r="J11" s="23">
        <f t="shared" ref="J11:J15" si="2">H11/I11*100</f>
        <v>105.33467539003523</v>
      </c>
      <c r="K11"/>
    </row>
    <row r="12" spans="1:11" x14ac:dyDescent="0.2">
      <c r="A12" s="26" t="s">
        <v>12</v>
      </c>
      <c r="B12" s="70">
        <f>D12+E12</f>
        <v>7123</v>
      </c>
      <c r="C12" s="134">
        <f t="shared" si="0"/>
        <v>9.3824916357122152</v>
      </c>
      <c r="D12" s="25">
        <v>3663</v>
      </c>
      <c r="E12" s="25">
        <v>3460</v>
      </c>
      <c r="F12" s="129">
        <f>H12+I12</f>
        <v>26941</v>
      </c>
      <c r="G12" s="134">
        <f t="shared" si="1"/>
        <v>35.494921015533393</v>
      </c>
      <c r="H12" s="125">
        <v>13844</v>
      </c>
      <c r="I12" s="25">
        <v>13097</v>
      </c>
      <c r="J12" s="23">
        <f t="shared" si="2"/>
        <v>105.70359624341452</v>
      </c>
      <c r="K12"/>
    </row>
    <row r="13" spans="1:11" ht="12" customHeight="1" x14ac:dyDescent="0.2">
      <c r="A13" s="26"/>
      <c r="B13" s="70"/>
      <c r="C13" s="134"/>
      <c r="D13" s="71"/>
      <c r="E13" s="72"/>
      <c r="F13" s="74"/>
      <c r="G13" s="134"/>
      <c r="H13" s="73"/>
      <c r="I13" s="76"/>
      <c r="J13" s="23"/>
      <c r="K13"/>
    </row>
    <row r="14" spans="1:11" x14ac:dyDescent="0.2">
      <c r="A14" s="26" t="s">
        <v>13</v>
      </c>
      <c r="B14" s="70">
        <f t="shared" ref="B14:B15" si="3">D14+E14</f>
        <v>24947</v>
      </c>
      <c r="C14" s="134">
        <f t="shared" si="0"/>
        <v>32.860454701124894</v>
      </c>
      <c r="D14" s="25">
        <v>12867</v>
      </c>
      <c r="E14" s="25">
        <v>12080</v>
      </c>
      <c r="F14" s="22">
        <v>7910</v>
      </c>
      <c r="G14" s="134">
        <f t="shared" si="1"/>
        <v>10.421470072858066</v>
      </c>
      <c r="H14" s="129">
        <v>4113</v>
      </c>
      <c r="I14" s="25">
        <v>3797</v>
      </c>
      <c r="J14" s="23">
        <f t="shared" si="2"/>
        <v>108.32235975770345</v>
      </c>
      <c r="K14"/>
    </row>
    <row r="15" spans="1:11" x14ac:dyDescent="0.2">
      <c r="A15" s="26" t="s">
        <v>14</v>
      </c>
      <c r="B15" s="70">
        <f t="shared" si="3"/>
        <v>4798</v>
      </c>
      <c r="C15" s="134">
        <f t="shared" si="0"/>
        <v>6.3199768170921251</v>
      </c>
      <c r="D15" s="25">
        <v>2424</v>
      </c>
      <c r="E15" s="25">
        <v>2374</v>
      </c>
      <c r="F15" s="74">
        <v>985</v>
      </c>
      <c r="G15" s="134">
        <f t="shared" si="1"/>
        <v>1.2977431127389627</v>
      </c>
      <c r="H15" s="125">
        <v>487</v>
      </c>
      <c r="I15" s="25">
        <v>498</v>
      </c>
      <c r="J15" s="23">
        <f t="shared" si="2"/>
        <v>97.791164658634528</v>
      </c>
      <c r="K15"/>
    </row>
    <row r="16" spans="1:11" ht="12" customHeight="1" x14ac:dyDescent="0.2">
      <c r="A16" s="26"/>
      <c r="B16" s="74"/>
      <c r="C16" s="24"/>
      <c r="D16" s="27"/>
      <c r="E16" s="60"/>
      <c r="F16" s="22"/>
      <c r="G16" s="24"/>
      <c r="H16" s="27"/>
      <c r="J16" s="23"/>
    </row>
    <row r="17" spans="1:12" x14ac:dyDescent="0.2">
      <c r="A17" s="26" t="s">
        <v>91</v>
      </c>
      <c r="B17" s="18">
        <f>SUM(B19:B21)</f>
        <v>4470</v>
      </c>
      <c r="C17" s="19">
        <f>B17/$B$9*100</f>
        <v>5.8879317157986248</v>
      </c>
      <c r="D17" s="18">
        <f>SUM(D19:D21)</f>
        <v>2280</v>
      </c>
      <c r="E17" s="18">
        <f>SUM(E19:E21)</f>
        <v>2190</v>
      </c>
      <c r="F17" s="18">
        <f>SUM(F19:F21)</f>
        <v>4287</v>
      </c>
      <c r="G17" s="19">
        <f t="shared" ref="G17:G59" si="4">F17/$F$9*100</f>
        <v>5.6481469282354642</v>
      </c>
      <c r="H17" s="18">
        <f>SUM(H19:H21)</f>
        <v>2175</v>
      </c>
      <c r="I17" s="18">
        <f>SUM(I19:I21)</f>
        <v>2112</v>
      </c>
      <c r="J17" s="23">
        <f>H17/I17*100</f>
        <v>102.98295454545455</v>
      </c>
      <c r="L17" s="83"/>
    </row>
    <row r="18" spans="1:12" ht="12" customHeight="1" x14ac:dyDescent="0.2">
      <c r="A18" s="17"/>
      <c r="B18" s="22"/>
      <c r="C18" s="19"/>
      <c r="D18" s="141"/>
      <c r="E18" s="22"/>
      <c r="F18" s="22"/>
      <c r="G18" s="19"/>
      <c r="H18" s="18"/>
      <c r="I18" s="48"/>
      <c r="J18" s="23"/>
    </row>
    <row r="19" spans="1:12" x14ac:dyDescent="0.2">
      <c r="A19" s="26" t="s">
        <v>15</v>
      </c>
      <c r="B19" s="22">
        <f>D19+E19</f>
        <v>290</v>
      </c>
      <c r="C19" s="134">
        <f t="shared" ref="C19:C21" si="5">B19/$B$9*100</f>
        <v>0.38199109565583922</v>
      </c>
      <c r="D19" s="139">
        <v>137</v>
      </c>
      <c r="E19" s="140">
        <v>153</v>
      </c>
      <c r="F19" s="112">
        <v>488</v>
      </c>
      <c r="G19" s="134">
        <f t="shared" si="4"/>
        <v>0.64294278072752664</v>
      </c>
      <c r="H19" s="125">
        <v>235</v>
      </c>
      <c r="I19" s="25">
        <v>253</v>
      </c>
      <c r="J19" s="23">
        <f t="shared" ref="J19:J21" si="6">H19/I19*100</f>
        <v>92.885375494071141</v>
      </c>
    </row>
    <row r="20" spans="1:12" x14ac:dyDescent="0.2">
      <c r="A20" s="26" t="s">
        <v>16</v>
      </c>
      <c r="B20" s="22">
        <f t="shared" ref="B20:B21" si="7">D20+E20</f>
        <v>3792</v>
      </c>
      <c r="C20" s="134">
        <f t="shared" si="5"/>
        <v>4.9948628783687665</v>
      </c>
      <c r="D20" s="139">
        <v>1926</v>
      </c>
      <c r="E20" s="140">
        <v>1866</v>
      </c>
      <c r="F20" s="112">
        <v>3358</v>
      </c>
      <c r="G20" s="134">
        <f t="shared" si="4"/>
        <v>4.4241841345963824</v>
      </c>
      <c r="H20" s="125">
        <v>1696</v>
      </c>
      <c r="I20" s="25">
        <v>1662</v>
      </c>
      <c r="J20" s="23">
        <f t="shared" si="6"/>
        <v>102.04572803850782</v>
      </c>
    </row>
    <row r="21" spans="1:12" x14ac:dyDescent="0.2">
      <c r="A21" s="26" t="s">
        <v>17</v>
      </c>
      <c r="B21" s="22">
        <f t="shared" si="7"/>
        <v>388</v>
      </c>
      <c r="C21" s="134">
        <f t="shared" si="5"/>
        <v>0.51107774177401932</v>
      </c>
      <c r="D21" s="139">
        <v>217</v>
      </c>
      <c r="E21" s="140">
        <v>171</v>
      </c>
      <c r="F21" s="112">
        <v>441</v>
      </c>
      <c r="G21" s="134">
        <f t="shared" si="4"/>
        <v>0.58102001291155581</v>
      </c>
      <c r="H21" s="125">
        <v>244</v>
      </c>
      <c r="I21" s="25">
        <v>197</v>
      </c>
      <c r="J21" s="23">
        <f t="shared" si="6"/>
        <v>123.85786802030456</v>
      </c>
    </row>
    <row r="22" spans="1:12" ht="12" customHeight="1" x14ac:dyDescent="0.2">
      <c r="A22" s="26"/>
      <c r="B22" s="22"/>
      <c r="C22" s="24"/>
      <c r="D22" s="67"/>
      <c r="E22" s="22"/>
      <c r="F22" s="22"/>
      <c r="G22" s="134"/>
      <c r="H22" s="128"/>
      <c r="I22" s="28"/>
      <c r="J22" s="23"/>
    </row>
    <row r="23" spans="1:12" x14ac:dyDescent="0.2">
      <c r="A23" s="26" t="s">
        <v>92</v>
      </c>
      <c r="B23" s="18">
        <f>SUM(B25:B30)</f>
        <v>4434</v>
      </c>
      <c r="C23" s="19">
        <f>B23/$B$9*100</f>
        <v>5.8405121315103132</v>
      </c>
      <c r="D23" s="29">
        <f>SUM(D25:D30)</f>
        <v>2303</v>
      </c>
      <c r="E23" s="29">
        <f>SUM(E25:E30)</f>
        <v>2131</v>
      </c>
      <c r="F23" s="18">
        <f>SUM(F25:F30)</f>
        <v>4390</v>
      </c>
      <c r="G23" s="19">
        <f t="shared" si="4"/>
        <v>5.7838500151513159</v>
      </c>
      <c r="H23" s="29">
        <f>SUM(H25:H30)</f>
        <v>2281</v>
      </c>
      <c r="I23" s="29">
        <f>SUM(I25:I30)</f>
        <v>2109</v>
      </c>
      <c r="J23" s="23">
        <f t="shared" ref="J23:J59" si="8">H23/I23*100</f>
        <v>108.15552394499764</v>
      </c>
    </row>
    <row r="24" spans="1:12" ht="12" customHeight="1" x14ac:dyDescent="0.2">
      <c r="A24" s="17"/>
      <c r="B24" s="22"/>
      <c r="C24" s="19"/>
      <c r="D24" s="22"/>
      <c r="E24" s="22"/>
      <c r="F24" s="22"/>
      <c r="G24" s="19"/>
      <c r="H24" s="28"/>
      <c r="I24" s="28"/>
      <c r="J24" s="23"/>
    </row>
    <row r="25" spans="1:12" x14ac:dyDescent="0.2">
      <c r="A25" s="26" t="s">
        <v>18</v>
      </c>
      <c r="B25" s="77">
        <f>D25+E25</f>
        <v>1751</v>
      </c>
      <c r="C25" s="134">
        <f t="shared" ref="C25:C38" si="9">B25/$B$9*100</f>
        <v>2.3064358913564638</v>
      </c>
      <c r="D25" s="25">
        <v>904</v>
      </c>
      <c r="E25" s="25">
        <v>847</v>
      </c>
      <c r="F25" s="22">
        <f>H25+I25</f>
        <v>773</v>
      </c>
      <c r="G25" s="134">
        <f t="shared" si="4"/>
        <v>1.0184319047179879</v>
      </c>
      <c r="H25" s="125">
        <v>396</v>
      </c>
      <c r="I25" s="25">
        <v>377</v>
      </c>
      <c r="J25" s="23">
        <f t="shared" si="8"/>
        <v>105.03978779840848</v>
      </c>
    </row>
    <row r="26" spans="1:12" x14ac:dyDescent="0.2">
      <c r="A26" s="26" t="s">
        <v>19</v>
      </c>
      <c r="B26" s="77">
        <f t="shared" ref="B26:B36" si="10">D26+E26</f>
        <v>224</v>
      </c>
      <c r="C26" s="134">
        <f t="shared" si="9"/>
        <v>0.29505519112726891</v>
      </c>
      <c r="D26" s="25">
        <v>109</v>
      </c>
      <c r="E26" s="25">
        <v>115</v>
      </c>
      <c r="F26" s="22">
        <f t="shared" ref="F26:F54" si="11">H26+I26</f>
        <v>991</v>
      </c>
      <c r="G26" s="134">
        <f t="shared" si="4"/>
        <v>1.3056481469282355</v>
      </c>
      <c r="H26" s="125">
        <v>515</v>
      </c>
      <c r="I26" s="25">
        <v>476</v>
      </c>
      <c r="J26" s="23">
        <f t="shared" si="8"/>
        <v>108.19327731092436</v>
      </c>
    </row>
    <row r="27" spans="1:12" x14ac:dyDescent="0.2">
      <c r="A27" s="26" t="s">
        <v>20</v>
      </c>
      <c r="B27" s="77">
        <f t="shared" si="10"/>
        <v>77</v>
      </c>
      <c r="C27" s="134">
        <f t="shared" si="9"/>
        <v>0.10142522194999867</v>
      </c>
      <c r="D27" s="25">
        <v>35</v>
      </c>
      <c r="E27" s="25">
        <v>42</v>
      </c>
      <c r="F27" s="22">
        <f t="shared" si="11"/>
        <v>474</v>
      </c>
      <c r="G27" s="134">
        <f t="shared" si="4"/>
        <v>0.62449770095255663</v>
      </c>
      <c r="H27" s="125">
        <v>243</v>
      </c>
      <c r="I27" s="25">
        <v>231</v>
      </c>
      <c r="J27" s="23">
        <f t="shared" si="8"/>
        <v>105.1948051948052</v>
      </c>
    </row>
    <row r="28" spans="1:12" x14ac:dyDescent="0.2">
      <c r="A28" s="26" t="s">
        <v>21</v>
      </c>
      <c r="B28" s="77">
        <f t="shared" si="10"/>
        <v>8</v>
      </c>
      <c r="C28" s="134">
        <f t="shared" si="9"/>
        <v>1.0537685397402461E-2</v>
      </c>
      <c r="D28" s="25">
        <v>4</v>
      </c>
      <c r="E28" s="25">
        <v>4</v>
      </c>
      <c r="F28" s="22">
        <f t="shared" si="11"/>
        <v>297</v>
      </c>
      <c r="G28" s="134">
        <f t="shared" si="4"/>
        <v>0.39129919236900701</v>
      </c>
      <c r="H28" s="125">
        <v>148</v>
      </c>
      <c r="I28" s="25">
        <v>149</v>
      </c>
      <c r="J28" s="23">
        <f t="shared" si="8"/>
        <v>99.328859060402692</v>
      </c>
    </row>
    <row r="29" spans="1:12" x14ac:dyDescent="0.2">
      <c r="A29" s="26" t="s">
        <v>22</v>
      </c>
      <c r="B29" s="77">
        <f t="shared" si="10"/>
        <v>6</v>
      </c>
      <c r="C29" s="134">
        <f t="shared" si="9"/>
        <v>7.9032640480518456E-3</v>
      </c>
      <c r="D29" s="25">
        <v>1</v>
      </c>
      <c r="E29" s="25">
        <v>5</v>
      </c>
      <c r="F29" s="22">
        <f t="shared" si="11"/>
        <v>99</v>
      </c>
      <c r="G29" s="134">
        <f t="shared" si="4"/>
        <v>0.13043306412300232</v>
      </c>
      <c r="H29" s="125">
        <v>59</v>
      </c>
      <c r="I29" s="25">
        <v>40</v>
      </c>
      <c r="J29" s="23">
        <f t="shared" si="8"/>
        <v>147.5</v>
      </c>
    </row>
    <row r="30" spans="1:12" x14ac:dyDescent="0.2">
      <c r="A30" s="26" t="s">
        <v>23</v>
      </c>
      <c r="B30" s="77">
        <f t="shared" si="10"/>
        <v>2368</v>
      </c>
      <c r="C30" s="134">
        <f t="shared" si="9"/>
        <v>3.1191548776311282</v>
      </c>
      <c r="D30" s="25">
        <v>1250</v>
      </c>
      <c r="E30" s="25">
        <v>1118</v>
      </c>
      <c r="F30" s="22">
        <f t="shared" si="11"/>
        <v>1756</v>
      </c>
      <c r="G30" s="134">
        <f t="shared" si="4"/>
        <v>2.313540006060526</v>
      </c>
      <c r="H30" s="125">
        <v>920</v>
      </c>
      <c r="I30" s="25">
        <v>836</v>
      </c>
      <c r="J30" s="23">
        <f t="shared" si="8"/>
        <v>110.04784688995215</v>
      </c>
    </row>
    <row r="31" spans="1:12" ht="12" customHeight="1" x14ac:dyDescent="0.2">
      <c r="A31" s="26"/>
      <c r="B31" s="77"/>
      <c r="C31" s="134"/>
      <c r="D31" s="70"/>
      <c r="E31" s="60"/>
      <c r="F31" s="22"/>
      <c r="G31" s="24"/>
      <c r="H31" s="78"/>
      <c r="I31" s="27"/>
      <c r="J31" s="23"/>
    </row>
    <row r="32" spans="1:12" x14ac:dyDescent="0.2">
      <c r="A32" s="26" t="s">
        <v>93</v>
      </c>
      <c r="B32" s="142">
        <f t="shared" si="10"/>
        <v>5273</v>
      </c>
      <c r="C32" s="134">
        <f t="shared" si="9"/>
        <v>6.9456518875628968</v>
      </c>
      <c r="D32" s="18">
        <f>SUM(D34:D38)</f>
        <v>2660</v>
      </c>
      <c r="E32" s="18">
        <f>SUM(E34:E38)</f>
        <v>2613</v>
      </c>
      <c r="F32" s="18">
        <f t="shared" si="11"/>
        <v>5921</v>
      </c>
      <c r="G32" s="19">
        <f t="shared" si="4"/>
        <v>7.8009512391141094</v>
      </c>
      <c r="H32" s="18">
        <f>SUM(H34:H38)</f>
        <v>2989</v>
      </c>
      <c r="I32" s="18">
        <f>SUM(I34:I38)</f>
        <v>2932</v>
      </c>
      <c r="J32" s="23">
        <f t="shared" si="8"/>
        <v>101.94406548431105</v>
      </c>
    </row>
    <row r="33" spans="1:10" ht="12" customHeight="1" x14ac:dyDescent="0.2">
      <c r="A33" s="17"/>
      <c r="B33" s="77"/>
      <c r="C33" s="134"/>
      <c r="D33" s="22"/>
      <c r="E33" s="63"/>
      <c r="F33" s="22"/>
      <c r="G33" s="24"/>
      <c r="H33" s="28"/>
      <c r="I33" s="48"/>
      <c r="J33" s="23"/>
    </row>
    <row r="34" spans="1:10" s="80" customFormat="1" x14ac:dyDescent="0.2">
      <c r="A34" s="26" t="s">
        <v>24</v>
      </c>
      <c r="B34" s="77">
        <f t="shared" si="10"/>
        <v>5080</v>
      </c>
      <c r="C34" s="134">
        <f t="shared" si="9"/>
        <v>6.6914302273505628</v>
      </c>
      <c r="D34" s="25">
        <v>2567</v>
      </c>
      <c r="E34" s="25">
        <v>2513</v>
      </c>
      <c r="F34" s="22">
        <f t="shared" si="11"/>
        <v>5096</v>
      </c>
      <c r="G34" s="24">
        <f t="shared" si="4"/>
        <v>6.71400903808909</v>
      </c>
      <c r="H34" s="125">
        <v>2593</v>
      </c>
      <c r="I34" s="25">
        <v>2503</v>
      </c>
      <c r="J34" s="23">
        <f t="shared" si="8"/>
        <v>103.59568517778666</v>
      </c>
    </row>
    <row r="35" spans="1:10" x14ac:dyDescent="0.2">
      <c r="A35" s="26" t="s">
        <v>25</v>
      </c>
      <c r="B35" s="77">
        <f t="shared" si="10"/>
        <v>22</v>
      </c>
      <c r="C35" s="134">
        <f t="shared" si="9"/>
        <v>2.8978634842856767E-2</v>
      </c>
      <c r="D35" s="25">
        <v>11</v>
      </c>
      <c r="E35" s="25">
        <v>11</v>
      </c>
      <c r="F35" s="22">
        <f t="shared" si="11"/>
        <v>196</v>
      </c>
      <c r="G35" s="24">
        <f t="shared" si="4"/>
        <v>0.25823111684958033</v>
      </c>
      <c r="H35" s="125">
        <v>105</v>
      </c>
      <c r="I35" s="25">
        <v>91</v>
      </c>
      <c r="J35" s="23">
        <f t="shared" si="8"/>
        <v>115.38461538461537</v>
      </c>
    </row>
    <row r="36" spans="1:10" x14ac:dyDescent="0.2">
      <c r="A36" s="26" t="s">
        <v>26</v>
      </c>
      <c r="B36" s="77">
        <f t="shared" si="10"/>
        <v>167</v>
      </c>
      <c r="C36" s="134">
        <f t="shared" si="9"/>
        <v>0.21997418267077637</v>
      </c>
      <c r="D36" s="25">
        <v>78</v>
      </c>
      <c r="E36" s="25">
        <v>89</v>
      </c>
      <c r="F36" s="22">
        <f t="shared" si="11"/>
        <v>366</v>
      </c>
      <c r="G36" s="24">
        <f t="shared" si="4"/>
        <v>0.48220708554564501</v>
      </c>
      <c r="H36" s="125">
        <v>170</v>
      </c>
      <c r="I36" s="25">
        <v>196</v>
      </c>
      <c r="J36" s="23">
        <f t="shared" si="8"/>
        <v>86.734693877551024</v>
      </c>
    </row>
    <row r="37" spans="1:10" x14ac:dyDescent="0.2">
      <c r="A37" s="26" t="s">
        <v>27</v>
      </c>
      <c r="B37" s="77">
        <f>D37</f>
        <v>3</v>
      </c>
      <c r="C37" s="134">
        <f t="shared" si="9"/>
        <v>3.9516320240259228E-3</v>
      </c>
      <c r="D37" s="25">
        <v>3</v>
      </c>
      <c r="E37" s="81" t="s">
        <v>106</v>
      </c>
      <c r="F37" s="22">
        <f t="shared" si="11"/>
        <v>187</v>
      </c>
      <c r="G37" s="24">
        <f t="shared" si="4"/>
        <v>0.24637356556567105</v>
      </c>
      <c r="H37" s="125">
        <v>84</v>
      </c>
      <c r="I37" s="25">
        <v>103</v>
      </c>
      <c r="J37" s="23">
        <f t="shared" si="8"/>
        <v>81.553398058252426</v>
      </c>
    </row>
    <row r="38" spans="1:10" x14ac:dyDescent="0.2">
      <c r="A38" s="26" t="s">
        <v>28</v>
      </c>
      <c r="B38" s="77">
        <f>D38</f>
        <v>1</v>
      </c>
      <c r="C38" s="134">
        <f t="shared" si="9"/>
        <v>1.3172106746753077E-3</v>
      </c>
      <c r="D38" s="25">
        <v>1</v>
      </c>
      <c r="E38" s="81" t="s">
        <v>106</v>
      </c>
      <c r="F38" s="22">
        <f t="shared" si="11"/>
        <v>76</v>
      </c>
      <c r="G38" s="24">
        <f t="shared" si="4"/>
        <v>0.100130433064123</v>
      </c>
      <c r="H38" s="125">
        <v>37</v>
      </c>
      <c r="I38" s="25">
        <v>39</v>
      </c>
      <c r="J38" s="23">
        <f t="shared" si="8"/>
        <v>94.871794871794862</v>
      </c>
    </row>
    <row r="39" spans="1:10" ht="12" customHeight="1" x14ac:dyDescent="0.2">
      <c r="A39" s="26"/>
      <c r="B39" s="77"/>
      <c r="C39" s="24"/>
      <c r="D39" s="70"/>
      <c r="E39" s="70"/>
      <c r="F39" s="22"/>
      <c r="G39" s="24"/>
      <c r="H39" s="73"/>
      <c r="I39" s="76"/>
      <c r="J39" s="23"/>
    </row>
    <row r="40" spans="1:10" x14ac:dyDescent="0.2">
      <c r="A40" s="26" t="s">
        <v>94</v>
      </c>
      <c r="B40" s="142">
        <f>D40+E40</f>
        <v>10806</v>
      </c>
      <c r="C40" s="19">
        <f>B40/B9*100</f>
        <v>14.233778550541373</v>
      </c>
      <c r="D40" s="18">
        <f>SUM(D43:D54)</f>
        <v>5474</v>
      </c>
      <c r="E40" s="18">
        <f>SUM(E43:E54)</f>
        <v>5332</v>
      </c>
      <c r="F40" s="18">
        <f t="shared" si="11"/>
        <v>8116</v>
      </c>
      <c r="G40" s="19">
        <f t="shared" si="4"/>
        <v>10.692876246689767</v>
      </c>
      <c r="H40" s="18">
        <f>SUM(H42:H54)</f>
        <v>4146</v>
      </c>
      <c r="I40" s="18">
        <f>SUM(I42:I54)</f>
        <v>3970</v>
      </c>
      <c r="J40" s="23">
        <f t="shared" si="8"/>
        <v>104.43324937027707</v>
      </c>
    </row>
    <row r="41" spans="1:10" ht="12" customHeight="1" x14ac:dyDescent="0.2">
      <c r="A41" s="17"/>
      <c r="B41" s="77"/>
      <c r="C41" s="19"/>
      <c r="D41" s="29"/>
      <c r="E41" s="29"/>
      <c r="F41" s="22"/>
      <c r="G41" s="134"/>
      <c r="H41" s="30"/>
      <c r="I41" s="30"/>
      <c r="J41" s="23"/>
    </row>
    <row r="42" spans="1:10" x14ac:dyDescent="0.2">
      <c r="A42" s="26" t="s">
        <v>29</v>
      </c>
      <c r="B42" s="81" t="s">
        <v>106</v>
      </c>
      <c r="C42" s="81" t="s">
        <v>106</v>
      </c>
      <c r="D42" s="81" t="s">
        <v>106</v>
      </c>
      <c r="E42" s="81" t="s">
        <v>106</v>
      </c>
      <c r="F42" s="22">
        <f t="shared" si="11"/>
        <v>358</v>
      </c>
      <c r="G42" s="134">
        <f t="shared" si="4"/>
        <v>0.47166703995994785</v>
      </c>
      <c r="H42" s="25">
        <v>190</v>
      </c>
      <c r="I42" s="25">
        <v>168</v>
      </c>
      <c r="J42" s="23">
        <f t="shared" si="8"/>
        <v>113.09523809523809</v>
      </c>
    </row>
    <row r="43" spans="1:10" x14ac:dyDescent="0.2">
      <c r="A43" s="26" t="s">
        <v>30</v>
      </c>
      <c r="B43" s="77">
        <f>D43+E43</f>
        <v>762</v>
      </c>
      <c r="C43" s="24">
        <f>B43/$B$9*100</f>
        <v>1.0037145341025844</v>
      </c>
      <c r="D43" s="25">
        <v>373</v>
      </c>
      <c r="E43" s="25">
        <v>389</v>
      </c>
      <c r="F43" s="22">
        <f t="shared" si="11"/>
        <v>1087</v>
      </c>
      <c r="G43" s="134">
        <f t="shared" si="4"/>
        <v>1.4321286939566014</v>
      </c>
      <c r="H43" s="25">
        <v>535</v>
      </c>
      <c r="I43" s="25">
        <v>552</v>
      </c>
      <c r="J43" s="23">
        <f t="shared" si="8"/>
        <v>96.920289855072468</v>
      </c>
    </row>
    <row r="44" spans="1:10" x14ac:dyDescent="0.2">
      <c r="A44" s="26" t="s">
        <v>31</v>
      </c>
      <c r="B44" s="77">
        <f>D44</f>
        <v>1</v>
      </c>
      <c r="C44" s="24">
        <f t="shared" ref="C44:C59" si="12">B44/$B$9*100</f>
        <v>1.3172106746753077E-3</v>
      </c>
      <c r="D44" s="25">
        <v>1</v>
      </c>
      <c r="E44" s="81" t="s">
        <v>106</v>
      </c>
      <c r="F44" s="22">
        <f t="shared" si="11"/>
        <v>345</v>
      </c>
      <c r="G44" s="134">
        <f t="shared" si="4"/>
        <v>0.45453946588318989</v>
      </c>
      <c r="H44" s="25">
        <v>179</v>
      </c>
      <c r="I44" s="25">
        <v>166</v>
      </c>
      <c r="J44" s="23">
        <f t="shared" si="8"/>
        <v>107.83132530120483</v>
      </c>
    </row>
    <row r="45" spans="1:10" x14ac:dyDescent="0.2">
      <c r="A45" s="26" t="s">
        <v>32</v>
      </c>
      <c r="B45" s="77">
        <f t="shared" ref="B45:B59" si="13">D45+E45</f>
        <v>26</v>
      </c>
      <c r="C45" s="24">
        <f t="shared" si="12"/>
        <v>3.4247477541557991E-2</v>
      </c>
      <c r="D45" s="25">
        <v>14</v>
      </c>
      <c r="E45" s="25">
        <v>12</v>
      </c>
      <c r="F45" s="22">
        <f t="shared" si="11"/>
        <v>470</v>
      </c>
      <c r="G45" s="134">
        <f t="shared" si="4"/>
        <v>0.61922767815970803</v>
      </c>
      <c r="H45" s="25">
        <v>250</v>
      </c>
      <c r="I45" s="25">
        <v>220</v>
      </c>
      <c r="J45" s="23">
        <f t="shared" si="8"/>
        <v>113.63636363636364</v>
      </c>
    </row>
    <row r="46" spans="1:10" x14ac:dyDescent="0.2">
      <c r="A46" s="26" t="s">
        <v>33</v>
      </c>
      <c r="B46" s="77">
        <f t="shared" si="13"/>
        <v>22</v>
      </c>
      <c r="C46" s="24">
        <f t="shared" si="12"/>
        <v>2.8978634842856767E-2</v>
      </c>
      <c r="D46" s="25">
        <v>10</v>
      </c>
      <c r="E46" s="25">
        <v>12</v>
      </c>
      <c r="F46" s="22">
        <f t="shared" si="11"/>
        <v>1607</v>
      </c>
      <c r="G46" s="134">
        <f t="shared" si="4"/>
        <v>2.1172316570269167</v>
      </c>
      <c r="H46" s="25">
        <v>826</v>
      </c>
      <c r="I46" s="25">
        <v>781</v>
      </c>
      <c r="J46" s="23">
        <f t="shared" si="8"/>
        <v>105.7618437900128</v>
      </c>
    </row>
    <row r="47" spans="1:10" x14ac:dyDescent="0.2">
      <c r="A47" s="26" t="s">
        <v>34</v>
      </c>
      <c r="B47" s="77">
        <f t="shared" si="13"/>
        <v>8809</v>
      </c>
      <c r="C47" s="24">
        <f t="shared" si="12"/>
        <v>11.603308833214784</v>
      </c>
      <c r="D47" s="25">
        <v>4477</v>
      </c>
      <c r="E47" s="25">
        <v>4332</v>
      </c>
      <c r="F47" s="22">
        <f t="shared" si="11"/>
        <v>2647</v>
      </c>
      <c r="G47" s="134">
        <f t="shared" si="4"/>
        <v>3.487437583167547</v>
      </c>
      <c r="H47" s="25">
        <v>1343</v>
      </c>
      <c r="I47" s="25">
        <v>1304</v>
      </c>
      <c r="J47" s="23">
        <f t="shared" si="8"/>
        <v>102.99079754601227</v>
      </c>
    </row>
    <row r="48" spans="1:10" x14ac:dyDescent="0.2">
      <c r="A48" s="26" t="s">
        <v>35</v>
      </c>
      <c r="B48" s="77">
        <f>D48</f>
        <v>1</v>
      </c>
      <c r="C48" s="24">
        <f t="shared" si="12"/>
        <v>1.3172106746753077E-3</v>
      </c>
      <c r="D48" s="25">
        <v>1</v>
      </c>
      <c r="E48" s="81" t="s">
        <v>106</v>
      </c>
      <c r="F48" s="22">
        <f t="shared" si="11"/>
        <v>482</v>
      </c>
      <c r="G48" s="134">
        <f t="shared" si="4"/>
        <v>0.63503774653825384</v>
      </c>
      <c r="H48" s="25">
        <v>249</v>
      </c>
      <c r="I48" s="25">
        <v>233</v>
      </c>
      <c r="J48" s="23">
        <f t="shared" si="8"/>
        <v>106.86695278969958</v>
      </c>
    </row>
    <row r="49" spans="1:10" x14ac:dyDescent="0.2">
      <c r="A49" s="26" t="s">
        <v>36</v>
      </c>
      <c r="B49" s="144" t="s">
        <v>106</v>
      </c>
      <c r="C49" s="81" t="s">
        <v>106</v>
      </c>
      <c r="D49" s="81" t="s">
        <v>106</v>
      </c>
      <c r="E49" s="81" t="s">
        <v>106</v>
      </c>
      <c r="F49" s="22">
        <f t="shared" si="11"/>
        <v>129</v>
      </c>
      <c r="G49" s="134">
        <f t="shared" si="4"/>
        <v>0.16995823506936666</v>
      </c>
      <c r="H49" s="25">
        <v>69</v>
      </c>
      <c r="I49" s="25">
        <v>60</v>
      </c>
      <c r="J49" s="23">
        <f t="shared" si="8"/>
        <v>114.99999999999999</v>
      </c>
    </row>
    <row r="50" spans="1:10" x14ac:dyDescent="0.2">
      <c r="A50" s="26" t="s">
        <v>37</v>
      </c>
      <c r="B50" s="77">
        <f>E50</f>
        <v>1</v>
      </c>
      <c r="C50" s="24">
        <f t="shared" si="12"/>
        <v>1.3172106746753077E-3</v>
      </c>
      <c r="D50" s="143" t="s">
        <v>106</v>
      </c>
      <c r="E50" s="25">
        <v>1</v>
      </c>
      <c r="F50" s="22">
        <f t="shared" si="11"/>
        <v>84</v>
      </c>
      <c r="G50" s="134">
        <f t="shared" si="4"/>
        <v>0.11067047864982016</v>
      </c>
      <c r="H50" s="25">
        <v>39</v>
      </c>
      <c r="I50" s="25">
        <v>45</v>
      </c>
      <c r="J50" s="23">
        <f t="shared" si="8"/>
        <v>86.666666666666671</v>
      </c>
    </row>
    <row r="51" spans="1:10" x14ac:dyDescent="0.2">
      <c r="A51" s="26" t="s">
        <v>38</v>
      </c>
      <c r="B51" s="77">
        <f t="shared" si="13"/>
        <v>33</v>
      </c>
      <c r="C51" s="24">
        <f t="shared" si="12"/>
        <v>4.3467952264285153E-2</v>
      </c>
      <c r="D51" s="25">
        <v>17</v>
      </c>
      <c r="E51" s="25">
        <v>16</v>
      </c>
      <c r="F51" s="22">
        <f t="shared" si="11"/>
        <v>423</v>
      </c>
      <c r="G51" s="134">
        <f t="shared" si="4"/>
        <v>0.55730491034373719</v>
      </c>
      <c r="H51" s="25">
        <v>223</v>
      </c>
      <c r="I51" s="25">
        <v>200</v>
      </c>
      <c r="J51" s="23">
        <f t="shared" si="8"/>
        <v>111.5</v>
      </c>
    </row>
    <row r="52" spans="1:10" x14ac:dyDescent="0.2">
      <c r="A52" s="26" t="s">
        <v>39</v>
      </c>
      <c r="B52" s="77">
        <f t="shared" si="13"/>
        <v>1114</v>
      </c>
      <c r="C52" s="24">
        <f t="shared" si="12"/>
        <v>1.4673726915882928</v>
      </c>
      <c r="D52" s="25">
        <v>561</v>
      </c>
      <c r="E52" s="25">
        <v>553</v>
      </c>
      <c r="F52" s="22">
        <f t="shared" si="11"/>
        <v>100</v>
      </c>
      <c r="G52" s="134">
        <f t="shared" si="4"/>
        <v>0.1317505698212145</v>
      </c>
      <c r="H52" s="25">
        <v>48</v>
      </c>
      <c r="I52" s="25">
        <v>52</v>
      </c>
      <c r="J52" s="23">
        <f t="shared" si="8"/>
        <v>92.307692307692307</v>
      </c>
    </row>
    <row r="53" spans="1:10" x14ac:dyDescent="0.2">
      <c r="A53" s="26" t="s">
        <v>40</v>
      </c>
      <c r="B53" s="77">
        <f t="shared" si="13"/>
        <v>3</v>
      </c>
      <c r="C53" s="24">
        <f t="shared" si="12"/>
        <v>3.9516320240259228E-3</v>
      </c>
      <c r="D53" s="25">
        <v>2</v>
      </c>
      <c r="E53" s="25">
        <v>1</v>
      </c>
      <c r="F53" s="22">
        <f t="shared" si="11"/>
        <v>126</v>
      </c>
      <c r="G53" s="134">
        <f t="shared" si="4"/>
        <v>0.16600571797473024</v>
      </c>
      <c r="H53" s="25">
        <v>70</v>
      </c>
      <c r="I53" s="25">
        <v>56</v>
      </c>
      <c r="J53" s="23">
        <f t="shared" si="8"/>
        <v>125</v>
      </c>
    </row>
    <row r="54" spans="1:10" x14ac:dyDescent="0.2">
      <c r="A54" s="26" t="s">
        <v>41</v>
      </c>
      <c r="B54" s="77">
        <f t="shared" si="13"/>
        <v>34</v>
      </c>
      <c r="C54" s="24">
        <f t="shared" si="12"/>
        <v>4.4785162938960461E-2</v>
      </c>
      <c r="D54" s="25">
        <v>18</v>
      </c>
      <c r="E54" s="25">
        <v>16</v>
      </c>
      <c r="F54" s="22">
        <f t="shared" si="11"/>
        <v>258</v>
      </c>
      <c r="G54" s="134">
        <f t="shared" si="4"/>
        <v>0.33991647013873333</v>
      </c>
      <c r="H54" s="25">
        <v>125</v>
      </c>
      <c r="I54" s="25">
        <v>133</v>
      </c>
      <c r="J54" s="23">
        <f t="shared" si="8"/>
        <v>93.984962406015043</v>
      </c>
    </row>
    <row r="55" spans="1:10" ht="12" customHeight="1" x14ac:dyDescent="0.2">
      <c r="A55" s="26"/>
      <c r="B55" s="77"/>
      <c r="C55" s="24"/>
      <c r="D55" s="82"/>
      <c r="E55" s="70"/>
      <c r="F55" s="22"/>
      <c r="G55" s="24"/>
      <c r="H55" s="73"/>
      <c r="I55" s="83"/>
      <c r="J55" s="23"/>
    </row>
    <row r="56" spans="1:10" x14ac:dyDescent="0.2">
      <c r="A56" s="26" t="s">
        <v>95</v>
      </c>
      <c r="B56" s="142">
        <f t="shared" si="13"/>
        <v>633</v>
      </c>
      <c r="C56" s="19">
        <f t="shared" si="12"/>
        <v>0.83379435706946969</v>
      </c>
      <c r="D56" s="18">
        <f>SUM(D58:D59)</f>
        <v>312</v>
      </c>
      <c r="E56" s="18">
        <f>SUM(E58:E59)</f>
        <v>321</v>
      </c>
      <c r="F56" s="18">
        <f>SUM(F58:F59)</f>
        <v>1039</v>
      </c>
      <c r="G56" s="19">
        <f t="shared" si="4"/>
        <v>1.3688884204424183</v>
      </c>
      <c r="H56" s="18">
        <f>SUM(H58:H59)</f>
        <v>510</v>
      </c>
      <c r="I56" s="18">
        <f>SUM(I58:I59)</f>
        <v>529</v>
      </c>
      <c r="J56" s="23">
        <f t="shared" si="8"/>
        <v>96.408317580340267</v>
      </c>
    </row>
    <row r="57" spans="1:10" ht="12" customHeight="1" x14ac:dyDescent="0.2">
      <c r="A57" s="26"/>
      <c r="B57" s="77"/>
      <c r="C57" s="24"/>
      <c r="D57" s="70"/>
      <c r="E57" s="77"/>
      <c r="F57" s="22"/>
      <c r="G57" s="24"/>
      <c r="H57" s="73"/>
      <c r="I57" s="83"/>
      <c r="J57" s="23"/>
    </row>
    <row r="58" spans="1:10" x14ac:dyDescent="0.2">
      <c r="A58" s="26" t="s">
        <v>42</v>
      </c>
      <c r="B58" s="77">
        <f t="shared" si="13"/>
        <v>320</v>
      </c>
      <c r="C58" s="24">
        <f t="shared" si="12"/>
        <v>0.42150741589609841</v>
      </c>
      <c r="D58" s="25">
        <v>159</v>
      </c>
      <c r="E58" s="25">
        <v>161</v>
      </c>
      <c r="F58" s="22">
        <f>H58+I58</f>
        <v>639</v>
      </c>
      <c r="G58" s="24">
        <f t="shared" si="4"/>
        <v>0.84188614115756044</v>
      </c>
      <c r="H58" s="129">
        <v>317</v>
      </c>
      <c r="I58" s="25">
        <v>322</v>
      </c>
      <c r="J58" s="23">
        <f t="shared" si="8"/>
        <v>98.447204968944106</v>
      </c>
    </row>
    <row r="59" spans="1:10" x14ac:dyDescent="0.2">
      <c r="A59" s="26" t="s">
        <v>43</v>
      </c>
      <c r="B59" s="77">
        <f t="shared" si="13"/>
        <v>313</v>
      </c>
      <c r="C59" s="24">
        <f t="shared" si="12"/>
        <v>0.41228694117337128</v>
      </c>
      <c r="D59" s="125">
        <v>153</v>
      </c>
      <c r="E59" s="25">
        <v>160</v>
      </c>
      <c r="F59" s="22">
        <f>H59+I59</f>
        <v>400</v>
      </c>
      <c r="G59" s="24">
        <f t="shared" si="4"/>
        <v>0.52700227928485799</v>
      </c>
      <c r="H59" s="129">
        <v>193</v>
      </c>
      <c r="I59" s="25">
        <v>207</v>
      </c>
      <c r="J59" s="23">
        <f t="shared" si="8"/>
        <v>93.236714975845416</v>
      </c>
    </row>
    <row r="60" spans="1:10" x14ac:dyDescent="0.2">
      <c r="A60" s="210" t="s">
        <v>0</v>
      </c>
      <c r="B60" s="210"/>
      <c r="C60" s="210"/>
      <c r="D60" s="210"/>
      <c r="E60" s="210"/>
      <c r="F60" s="210"/>
      <c r="G60" s="210"/>
      <c r="H60" s="210"/>
      <c r="I60" s="210"/>
      <c r="J60" s="210"/>
    </row>
    <row r="61" spans="1:10" x14ac:dyDescent="0.2">
      <c r="A61" s="211" t="s">
        <v>202</v>
      </c>
      <c r="B61" s="212"/>
      <c r="C61" s="212"/>
      <c r="D61" s="212"/>
      <c r="E61" s="212"/>
      <c r="F61" s="212"/>
      <c r="G61" s="212"/>
      <c r="H61" s="212"/>
      <c r="I61" s="212"/>
      <c r="J61" s="212"/>
    </row>
    <row r="62" spans="1:10" x14ac:dyDescent="0.2">
      <c r="A62" s="1"/>
      <c r="B62" s="62"/>
      <c r="C62" s="62"/>
      <c r="D62" s="62"/>
      <c r="E62" s="62"/>
      <c r="F62" s="1"/>
      <c r="G62" s="1"/>
      <c r="H62" s="1"/>
      <c r="I62" s="1"/>
      <c r="J62" s="1"/>
    </row>
    <row r="63" spans="1:10" ht="20.100000000000001" customHeight="1" x14ac:dyDescent="0.2">
      <c r="A63" s="213" t="s">
        <v>105</v>
      </c>
      <c r="B63" s="214" t="s">
        <v>1</v>
      </c>
      <c r="C63" s="215"/>
      <c r="D63" s="215"/>
      <c r="E63" s="215"/>
      <c r="F63" s="215"/>
      <c r="G63" s="215"/>
      <c r="H63" s="215"/>
      <c r="I63" s="215"/>
      <c r="J63" s="215"/>
    </row>
    <row r="64" spans="1:10" ht="20.100000000000001" customHeight="1" x14ac:dyDescent="0.2">
      <c r="A64" s="213"/>
      <c r="B64" s="214" t="s">
        <v>2</v>
      </c>
      <c r="C64" s="215"/>
      <c r="D64" s="215"/>
      <c r="E64" s="216"/>
      <c r="F64" s="217" t="s">
        <v>3</v>
      </c>
      <c r="G64" s="218"/>
      <c r="H64" s="218"/>
      <c r="I64" s="218"/>
      <c r="J64" s="219" t="s">
        <v>4</v>
      </c>
    </row>
    <row r="65" spans="1:11" ht="20.100000000000001" customHeight="1" x14ac:dyDescent="0.2">
      <c r="A65" s="213"/>
      <c r="B65" s="208" t="s">
        <v>5</v>
      </c>
      <c r="C65" s="208"/>
      <c r="D65" s="208" t="s">
        <v>6</v>
      </c>
      <c r="E65" s="208" t="s">
        <v>7</v>
      </c>
      <c r="F65" s="208" t="s">
        <v>5</v>
      </c>
      <c r="G65" s="208"/>
      <c r="H65" s="208" t="s">
        <v>6</v>
      </c>
      <c r="I65" s="208" t="s">
        <v>7</v>
      </c>
      <c r="J65" s="220"/>
    </row>
    <row r="66" spans="1:11" ht="27.95" customHeight="1" x14ac:dyDescent="0.2">
      <c r="A66" s="213"/>
      <c r="B66" s="7" t="s">
        <v>8</v>
      </c>
      <c r="C66" s="9" t="s">
        <v>9</v>
      </c>
      <c r="D66" s="221"/>
      <c r="E66" s="221"/>
      <c r="F66" s="10" t="s">
        <v>8</v>
      </c>
      <c r="G66" s="9" t="s">
        <v>9</v>
      </c>
      <c r="H66" s="209"/>
      <c r="I66" s="209"/>
      <c r="J66" s="220"/>
    </row>
    <row r="67" spans="1:11" x14ac:dyDescent="0.2">
      <c r="A67" s="31"/>
      <c r="B67" s="35"/>
      <c r="C67" s="32"/>
      <c r="D67" s="64"/>
      <c r="E67" s="64"/>
      <c r="F67" s="34"/>
      <c r="G67" s="35"/>
      <c r="H67" s="33"/>
      <c r="I67" s="36"/>
      <c r="J67" s="37"/>
    </row>
    <row r="68" spans="1:11" x14ac:dyDescent="0.2">
      <c r="A68" s="2" t="s">
        <v>96</v>
      </c>
      <c r="B68" s="18">
        <f>D68+E68</f>
        <v>1952</v>
      </c>
      <c r="C68" s="19">
        <f>B68/$B$9*100</f>
        <v>2.5711952369662003</v>
      </c>
      <c r="D68" s="18">
        <f>SUM(D70:D76)</f>
        <v>991</v>
      </c>
      <c r="E68" s="18">
        <f>SUM(E70:E76)</f>
        <v>961</v>
      </c>
      <c r="F68" s="18">
        <f>SUM(F70:F76)</f>
        <v>1617</v>
      </c>
      <c r="G68" s="19">
        <f t="shared" ref="G68:G118" si="14">F68/$F$9*100</f>
        <v>2.1304067140090379</v>
      </c>
      <c r="H68" s="18">
        <f>SUM(H70:H76)</f>
        <v>814</v>
      </c>
      <c r="I68" s="18">
        <f>SUM(I70:I76)</f>
        <v>803</v>
      </c>
      <c r="J68" s="23">
        <f>H68/I68*100</f>
        <v>101.36986301369863</v>
      </c>
      <c r="K68" s="97">
        <f>B68/$B$9*100</f>
        <v>2.5711952369662003</v>
      </c>
    </row>
    <row r="69" spans="1:11" x14ac:dyDescent="0.2">
      <c r="A69" s="38"/>
      <c r="B69" s="18"/>
      <c r="C69" s="24"/>
      <c r="D69" s="22"/>
      <c r="E69" s="22"/>
      <c r="F69" s="39"/>
      <c r="G69" s="24"/>
      <c r="H69" s="130"/>
      <c r="I69" s="40"/>
      <c r="J69" s="20"/>
      <c r="K69" s="97"/>
    </row>
    <row r="70" spans="1:11" x14ac:dyDescent="0.2">
      <c r="A70" s="2" t="s">
        <v>44</v>
      </c>
      <c r="B70" s="145">
        <f t="shared" ref="B70:B94" si="15">D70+E70</f>
        <v>1912</v>
      </c>
      <c r="C70" s="24">
        <f t="shared" ref="C70:C82" si="16">B70/$B$9*100</f>
        <v>2.5185068099791881</v>
      </c>
      <c r="D70" s="25">
        <v>971</v>
      </c>
      <c r="E70" s="25">
        <v>941</v>
      </c>
      <c r="F70" s="22">
        <f>H70+I70</f>
        <v>869</v>
      </c>
      <c r="G70" s="24">
        <f t="shared" si="14"/>
        <v>1.1449124517463538</v>
      </c>
      <c r="H70" s="125">
        <v>452</v>
      </c>
      <c r="I70" s="25">
        <v>417</v>
      </c>
      <c r="J70" s="23">
        <f>H70/I70*100</f>
        <v>108.39328537170263</v>
      </c>
      <c r="K70" s="97">
        <f t="shared" ref="K70" si="17">B70/$B$9*100</f>
        <v>2.5185068099791881</v>
      </c>
    </row>
    <row r="71" spans="1:11" x14ac:dyDescent="0.2">
      <c r="A71" s="2" t="s">
        <v>45</v>
      </c>
      <c r="B71" s="145" t="s">
        <v>106</v>
      </c>
      <c r="C71" s="134" t="s">
        <v>106</v>
      </c>
      <c r="D71" s="143" t="s">
        <v>106</v>
      </c>
      <c r="E71" s="143" t="s">
        <v>106</v>
      </c>
      <c r="F71" s="22">
        <f t="shared" ref="F71:F76" si="18">H71+I71</f>
        <v>73</v>
      </c>
      <c r="G71" s="24">
        <f t="shared" si="14"/>
        <v>9.6177915969486563E-2</v>
      </c>
      <c r="H71" s="125">
        <v>41</v>
      </c>
      <c r="I71" s="25">
        <v>32</v>
      </c>
      <c r="J71" s="23">
        <f t="shared" ref="J71:J76" si="19">H71/I71*100</f>
        <v>128.125</v>
      </c>
      <c r="K71" s="162" t="s">
        <v>106</v>
      </c>
    </row>
    <row r="72" spans="1:11" x14ac:dyDescent="0.2">
      <c r="A72" s="2" t="s">
        <v>46</v>
      </c>
      <c r="B72" s="145" t="s">
        <v>106</v>
      </c>
      <c r="C72" s="134" t="s">
        <v>106</v>
      </c>
      <c r="D72" s="143" t="s">
        <v>106</v>
      </c>
      <c r="E72" s="143" t="s">
        <v>106</v>
      </c>
      <c r="F72" s="22">
        <f t="shared" si="18"/>
        <v>75</v>
      </c>
      <c r="G72" s="24">
        <f t="shared" si="14"/>
        <v>9.8812927365910852E-2</v>
      </c>
      <c r="H72" s="125">
        <v>36</v>
      </c>
      <c r="I72" s="25">
        <v>39</v>
      </c>
      <c r="J72" s="23">
        <f t="shared" si="19"/>
        <v>92.307692307692307</v>
      </c>
      <c r="K72" s="162" t="s">
        <v>106</v>
      </c>
    </row>
    <row r="73" spans="1:11" x14ac:dyDescent="0.2">
      <c r="A73" s="2" t="s">
        <v>47</v>
      </c>
      <c r="B73" s="145">
        <f t="shared" si="15"/>
        <v>34</v>
      </c>
      <c r="C73" s="24">
        <f t="shared" si="16"/>
        <v>4.4785162938960461E-2</v>
      </c>
      <c r="D73" s="25">
        <v>18</v>
      </c>
      <c r="E73" s="25">
        <v>16</v>
      </c>
      <c r="F73" s="22">
        <f t="shared" si="18"/>
        <v>217</v>
      </c>
      <c r="G73" s="24">
        <f t="shared" si="14"/>
        <v>0.2858987365120354</v>
      </c>
      <c r="H73" s="125">
        <v>111</v>
      </c>
      <c r="I73" s="25">
        <v>106</v>
      </c>
      <c r="J73" s="23">
        <f t="shared" si="19"/>
        <v>104.71698113207549</v>
      </c>
      <c r="K73" s="97">
        <f>B73/$B$9*100</f>
        <v>4.4785162938960461E-2</v>
      </c>
    </row>
    <row r="74" spans="1:11" x14ac:dyDescent="0.2">
      <c r="A74" s="84" t="s">
        <v>48</v>
      </c>
      <c r="B74" s="145">
        <f>E74</f>
        <v>1</v>
      </c>
      <c r="C74" s="159" t="s">
        <v>106</v>
      </c>
      <c r="D74" s="143" t="s">
        <v>106</v>
      </c>
      <c r="E74" s="25">
        <v>1</v>
      </c>
      <c r="F74" s="22">
        <f t="shared" si="18"/>
        <v>115</v>
      </c>
      <c r="G74" s="24">
        <f t="shared" si="14"/>
        <v>0.15151315529439666</v>
      </c>
      <c r="H74" s="125">
        <v>56</v>
      </c>
      <c r="I74" s="25">
        <v>59</v>
      </c>
      <c r="J74" s="23">
        <f t="shared" si="19"/>
        <v>94.915254237288138</v>
      </c>
      <c r="K74" s="97">
        <f t="shared" ref="K74:K76" si="20">B74/$B$9*100</f>
        <v>1.3172106746753077E-3</v>
      </c>
    </row>
    <row r="75" spans="1:11" x14ac:dyDescent="0.2">
      <c r="A75" s="2" t="s">
        <v>49</v>
      </c>
      <c r="B75" s="145">
        <f>E75</f>
        <v>2</v>
      </c>
      <c r="C75" s="24">
        <f t="shared" si="16"/>
        <v>2.6344213493506153E-3</v>
      </c>
      <c r="D75" s="143" t="s">
        <v>106</v>
      </c>
      <c r="E75" s="25">
        <v>2</v>
      </c>
      <c r="F75" s="22">
        <f t="shared" si="18"/>
        <v>165</v>
      </c>
      <c r="G75" s="24">
        <f t="shared" si="14"/>
        <v>0.21738844020500386</v>
      </c>
      <c r="H75" s="125">
        <v>76</v>
      </c>
      <c r="I75" s="25">
        <v>89</v>
      </c>
      <c r="J75" s="23">
        <f t="shared" si="19"/>
        <v>85.393258426966284</v>
      </c>
      <c r="K75" s="97">
        <f t="shared" si="20"/>
        <v>2.6344213493506153E-3</v>
      </c>
    </row>
    <row r="76" spans="1:11" x14ac:dyDescent="0.2">
      <c r="A76" s="2" t="s">
        <v>50</v>
      </c>
      <c r="B76" s="145">
        <f t="shared" si="15"/>
        <v>3</v>
      </c>
      <c r="C76" s="24">
        <f t="shared" si="16"/>
        <v>3.9516320240259228E-3</v>
      </c>
      <c r="D76" s="25">
        <v>2</v>
      </c>
      <c r="E76" s="25">
        <v>1</v>
      </c>
      <c r="F76" s="22">
        <f t="shared" si="18"/>
        <v>103</v>
      </c>
      <c r="G76" s="24">
        <f t="shared" si="14"/>
        <v>0.1357030869158509</v>
      </c>
      <c r="H76" s="125">
        <v>42</v>
      </c>
      <c r="I76" s="25">
        <v>61</v>
      </c>
      <c r="J76" s="23">
        <f t="shared" si="19"/>
        <v>68.852459016393439</v>
      </c>
      <c r="K76" s="97">
        <f t="shared" si="20"/>
        <v>3.9516320240259228E-3</v>
      </c>
    </row>
    <row r="77" spans="1:11" x14ac:dyDescent="0.2">
      <c r="A77" s="2"/>
      <c r="B77" s="158">
        <f t="shared" si="15"/>
        <v>0</v>
      </c>
      <c r="C77" s="24"/>
      <c r="D77" s="70"/>
      <c r="E77" s="77"/>
      <c r="F77" s="22"/>
      <c r="G77" s="24"/>
      <c r="H77" s="131"/>
      <c r="I77" s="85"/>
      <c r="J77" s="20"/>
    </row>
    <row r="78" spans="1:11" x14ac:dyDescent="0.2">
      <c r="A78" s="2" t="s">
        <v>97</v>
      </c>
      <c r="B78" s="18">
        <f t="shared" si="15"/>
        <v>831</v>
      </c>
      <c r="C78" s="160">
        <f t="shared" si="16"/>
        <v>1.0946020706551807</v>
      </c>
      <c r="D78" s="18">
        <f>SUM(D80:D86)</f>
        <v>436</v>
      </c>
      <c r="E78" s="18">
        <f>SUM(E80:E86)</f>
        <v>395</v>
      </c>
      <c r="F78" s="18">
        <f>SUM(F80:F86)</f>
        <v>1153</v>
      </c>
      <c r="G78" s="19">
        <f t="shared" si="14"/>
        <v>1.519084070038603</v>
      </c>
      <c r="H78" s="18">
        <f>SUM(H80:H86)</f>
        <v>592</v>
      </c>
      <c r="I78" s="18">
        <f>SUM(I80:I86)</f>
        <v>561</v>
      </c>
      <c r="J78" s="23">
        <f>H78/I78*100</f>
        <v>105.52584670231728</v>
      </c>
      <c r="K78" s="97">
        <f>B78/$B$9*100</f>
        <v>1.0946020706551807</v>
      </c>
    </row>
    <row r="79" spans="1:11" x14ac:dyDescent="0.2">
      <c r="A79" s="38"/>
      <c r="B79" s="145"/>
      <c r="C79" s="24"/>
      <c r="D79" s="22"/>
      <c r="E79" s="63"/>
      <c r="F79" s="22"/>
      <c r="G79" s="24"/>
      <c r="H79" s="40"/>
      <c r="I79" s="40"/>
      <c r="J79" s="20"/>
      <c r="K79" s="97"/>
    </row>
    <row r="80" spans="1:11" x14ac:dyDescent="0.2">
      <c r="A80" s="2" t="s">
        <v>51</v>
      </c>
      <c r="B80" s="143" t="s">
        <v>106</v>
      </c>
      <c r="C80" s="143" t="s">
        <v>106</v>
      </c>
      <c r="D80" s="143" t="s">
        <v>106</v>
      </c>
      <c r="E80" s="143" t="s">
        <v>106</v>
      </c>
      <c r="F80" s="22">
        <f>H80+I80</f>
        <v>143</v>
      </c>
      <c r="G80" s="24">
        <f t="shared" si="14"/>
        <v>0.1884033148443367</v>
      </c>
      <c r="H80" s="125">
        <v>83</v>
      </c>
      <c r="I80" s="132">
        <v>60</v>
      </c>
      <c r="J80" s="23">
        <f>H80/I80*100</f>
        <v>138.33333333333334</v>
      </c>
      <c r="K80" s="162" t="s">
        <v>106</v>
      </c>
    </row>
    <row r="81" spans="1:11" x14ac:dyDescent="0.2">
      <c r="A81" s="2" t="s">
        <v>52</v>
      </c>
      <c r="B81" s="145">
        <f t="shared" si="15"/>
        <v>821</v>
      </c>
      <c r="C81" s="24">
        <f t="shared" si="16"/>
        <v>1.0814299639084275</v>
      </c>
      <c r="D81" s="25">
        <v>431</v>
      </c>
      <c r="E81" s="25">
        <v>390</v>
      </c>
      <c r="F81" s="22">
        <f t="shared" ref="F81:F86" si="21">H81+I81</f>
        <v>343</v>
      </c>
      <c r="G81" s="24">
        <f t="shared" si="14"/>
        <v>0.45190445448676569</v>
      </c>
      <c r="H81" s="125">
        <v>182</v>
      </c>
      <c r="I81" s="132">
        <v>161</v>
      </c>
      <c r="J81" s="23">
        <f t="shared" ref="J81:J86" si="22">H81/I81*100</f>
        <v>113.04347826086956</v>
      </c>
      <c r="K81" s="163">
        <f t="shared" ref="K81:K86" si="23">B81/$B$9*100</f>
        <v>1.0814299639084275</v>
      </c>
    </row>
    <row r="82" spans="1:11" x14ac:dyDescent="0.2">
      <c r="A82" s="2" t="s">
        <v>53</v>
      </c>
      <c r="B82" s="145">
        <f t="shared" si="15"/>
        <v>1</v>
      </c>
      <c r="C82" s="24">
        <f t="shared" si="16"/>
        <v>1.3172106746753077E-3</v>
      </c>
      <c r="D82" s="132">
        <v>1</v>
      </c>
      <c r="E82" s="161"/>
      <c r="F82" s="22">
        <f t="shared" si="21"/>
        <v>372</v>
      </c>
      <c r="G82" s="24">
        <f t="shared" si="14"/>
        <v>0.49011211973491781</v>
      </c>
      <c r="H82" s="125">
        <v>180</v>
      </c>
      <c r="I82" s="132">
        <v>192</v>
      </c>
      <c r="J82" s="23">
        <f t="shared" si="22"/>
        <v>93.75</v>
      </c>
      <c r="K82" s="163">
        <f t="shared" si="23"/>
        <v>1.3172106746753077E-3</v>
      </c>
    </row>
    <row r="83" spans="1:11" x14ac:dyDescent="0.2">
      <c r="A83" s="84" t="s">
        <v>54</v>
      </c>
      <c r="B83" s="145">
        <f t="shared" si="15"/>
        <v>3</v>
      </c>
      <c r="C83" s="159" t="s">
        <v>106</v>
      </c>
      <c r="D83" s="132">
        <v>1</v>
      </c>
      <c r="E83" s="25">
        <v>2</v>
      </c>
      <c r="F83" s="22">
        <f t="shared" si="21"/>
        <v>110</v>
      </c>
      <c r="G83" s="24">
        <f t="shared" si="14"/>
        <v>0.14492562680333593</v>
      </c>
      <c r="H83" s="125">
        <v>56</v>
      </c>
      <c r="I83" s="132">
        <v>54</v>
      </c>
      <c r="J83" s="23">
        <f t="shared" si="22"/>
        <v>103.7037037037037</v>
      </c>
      <c r="K83" s="163">
        <f t="shared" si="23"/>
        <v>3.9516320240259228E-3</v>
      </c>
    </row>
    <row r="84" spans="1:11" x14ac:dyDescent="0.2">
      <c r="A84" s="84" t="s">
        <v>55</v>
      </c>
      <c r="B84" s="81" t="s">
        <v>106</v>
      </c>
      <c r="C84" s="81" t="s">
        <v>106</v>
      </c>
      <c r="D84" s="143" t="s">
        <v>106</v>
      </c>
      <c r="E84" s="143" t="s">
        <v>106</v>
      </c>
      <c r="F84" s="22">
        <f t="shared" si="21"/>
        <v>60</v>
      </c>
      <c r="G84" s="24">
        <f t="shared" si="14"/>
        <v>7.9050341892728693E-2</v>
      </c>
      <c r="H84" s="125">
        <v>29</v>
      </c>
      <c r="I84" s="132">
        <v>31</v>
      </c>
      <c r="J84" s="23">
        <f>H84/I84*100</f>
        <v>93.548387096774192</v>
      </c>
      <c r="K84" s="162" t="s">
        <v>106</v>
      </c>
    </row>
    <row r="85" spans="1:11" x14ac:dyDescent="0.2">
      <c r="A85" s="84" t="s">
        <v>56</v>
      </c>
      <c r="B85" s="81" t="s">
        <v>106</v>
      </c>
      <c r="C85" s="81" t="s">
        <v>106</v>
      </c>
      <c r="D85" s="143" t="s">
        <v>106</v>
      </c>
      <c r="E85" s="143" t="s">
        <v>106</v>
      </c>
      <c r="F85" s="22">
        <f t="shared" si="21"/>
        <v>21</v>
      </c>
      <c r="G85" s="24">
        <f t="shared" si="14"/>
        <v>2.766761966245504E-2</v>
      </c>
      <c r="H85" s="125">
        <v>9</v>
      </c>
      <c r="I85" s="132">
        <v>12</v>
      </c>
      <c r="J85" s="23">
        <f t="shared" si="22"/>
        <v>75</v>
      </c>
      <c r="K85" s="162" t="s">
        <v>106</v>
      </c>
    </row>
    <row r="86" spans="1:11" x14ac:dyDescent="0.2">
      <c r="A86" s="2" t="s">
        <v>57</v>
      </c>
      <c r="B86" s="145">
        <f t="shared" si="15"/>
        <v>6</v>
      </c>
      <c r="C86" s="24">
        <f>B86/$B$9*100</f>
        <v>7.9032640480518456E-3</v>
      </c>
      <c r="D86" s="79">
        <v>3</v>
      </c>
      <c r="E86" s="79">
        <v>3</v>
      </c>
      <c r="F86" s="22">
        <f t="shared" si="21"/>
        <v>104</v>
      </c>
      <c r="G86" s="24">
        <f t="shared" si="14"/>
        <v>0.13702059261406305</v>
      </c>
      <c r="H86" s="125">
        <v>53</v>
      </c>
      <c r="I86" s="132">
        <v>51</v>
      </c>
      <c r="J86" s="23">
        <f t="shared" si="22"/>
        <v>103.92156862745099</v>
      </c>
      <c r="K86" s="97">
        <f t="shared" si="23"/>
        <v>7.9032640480518456E-3</v>
      </c>
    </row>
    <row r="87" spans="1:11" x14ac:dyDescent="0.2">
      <c r="A87" s="26"/>
      <c r="B87" s="145"/>
      <c r="C87" s="24"/>
      <c r="D87" s="70"/>
      <c r="E87" s="75"/>
      <c r="F87" s="22"/>
      <c r="G87" s="24"/>
      <c r="H87" s="85"/>
      <c r="I87" s="85"/>
      <c r="J87" s="20"/>
    </row>
    <row r="88" spans="1:11" x14ac:dyDescent="0.2">
      <c r="A88" s="2" t="s">
        <v>98</v>
      </c>
      <c r="B88" s="18">
        <f t="shared" si="15"/>
        <v>34261</v>
      </c>
      <c r="C88" s="19">
        <f>B88/$B$9*100</f>
        <v>45.128954925050714</v>
      </c>
      <c r="D88" s="18">
        <f>SUM(D90:D95)</f>
        <v>17612</v>
      </c>
      <c r="E88" s="18">
        <f>SUM(E90:E94)</f>
        <v>16649</v>
      </c>
      <c r="F88" s="18">
        <f>SUM(F90:F95)</f>
        <v>26975</v>
      </c>
      <c r="G88" s="19">
        <f t="shared" si="14"/>
        <v>35.539716209272605</v>
      </c>
      <c r="H88" s="18">
        <f>SUM(H90:H95)</f>
        <v>13858</v>
      </c>
      <c r="I88" s="18">
        <f>SUM(I90:I95)</f>
        <v>13117</v>
      </c>
      <c r="J88" s="23">
        <f>H88/I88*100</f>
        <v>105.64915758176411</v>
      </c>
    </row>
    <row r="89" spans="1:11" x14ac:dyDescent="0.2">
      <c r="A89" s="38"/>
      <c r="B89" s="145"/>
      <c r="C89" s="19"/>
      <c r="D89" s="67"/>
      <c r="E89" s="22"/>
      <c r="F89" s="22"/>
      <c r="G89" s="24"/>
      <c r="H89" s="28"/>
      <c r="I89" s="28"/>
      <c r="J89" s="20"/>
    </row>
    <row r="90" spans="1:11" x14ac:dyDescent="0.2">
      <c r="A90" s="2" t="s">
        <v>59</v>
      </c>
      <c r="B90" s="145" t="s">
        <v>106</v>
      </c>
      <c r="C90" s="145" t="s">
        <v>106</v>
      </c>
      <c r="D90" s="81" t="s">
        <v>106</v>
      </c>
      <c r="E90" s="81" t="s">
        <v>106</v>
      </c>
      <c r="F90" s="22">
        <f>H90+I90</f>
        <v>12</v>
      </c>
      <c r="G90" s="24">
        <f t="shared" si="14"/>
        <v>1.5810068378545736E-2</v>
      </c>
      <c r="H90" s="125">
        <v>4</v>
      </c>
      <c r="I90" s="132">
        <v>8</v>
      </c>
      <c r="J90" s="23">
        <f>H90/I90*100</f>
        <v>50</v>
      </c>
    </row>
    <row r="91" spans="1:11" x14ac:dyDescent="0.2">
      <c r="A91" s="2" t="s">
        <v>62</v>
      </c>
      <c r="B91" s="145">
        <f t="shared" si="15"/>
        <v>1363</v>
      </c>
      <c r="C91" s="134">
        <f t="shared" ref="C91:C95" si="24">B91/$B$9*100</f>
        <v>1.7953581495824444</v>
      </c>
      <c r="D91" s="112">
        <v>672</v>
      </c>
      <c r="E91" s="132">
        <v>691</v>
      </c>
      <c r="F91" s="22">
        <f t="shared" ref="F91:F95" si="25">H91+I91</f>
        <v>1146</v>
      </c>
      <c r="G91" s="24">
        <f t="shared" si="14"/>
        <v>1.509861530151118</v>
      </c>
      <c r="H91" s="125">
        <v>583</v>
      </c>
      <c r="I91" s="132">
        <v>563</v>
      </c>
      <c r="J91" s="23">
        <f t="shared" ref="J91:J118" si="26">H91/I91*100</f>
        <v>103.55239786856127</v>
      </c>
    </row>
    <row r="92" spans="1:11" x14ac:dyDescent="0.2">
      <c r="A92" s="2" t="s">
        <v>63</v>
      </c>
      <c r="B92" s="145">
        <f t="shared" si="15"/>
        <v>8</v>
      </c>
      <c r="C92" s="134">
        <f t="shared" si="24"/>
        <v>1.0537685397402461E-2</v>
      </c>
      <c r="D92" s="112">
        <v>6</v>
      </c>
      <c r="E92" s="132">
        <v>2</v>
      </c>
      <c r="F92" s="22">
        <f t="shared" si="25"/>
        <v>58</v>
      </c>
      <c r="G92" s="24">
        <f t="shared" si="14"/>
        <v>7.641533049630439E-2</v>
      </c>
      <c r="H92" s="125">
        <v>26</v>
      </c>
      <c r="I92" s="132">
        <v>32</v>
      </c>
      <c r="J92" s="23">
        <f t="shared" si="26"/>
        <v>81.25</v>
      </c>
    </row>
    <row r="93" spans="1:11" s="80" customFormat="1" x14ac:dyDescent="0.2">
      <c r="A93" s="2" t="s">
        <v>65</v>
      </c>
      <c r="B93" s="145">
        <f t="shared" si="15"/>
        <v>27560</v>
      </c>
      <c r="C93" s="134">
        <f t="shared" si="24"/>
        <v>36.302326194051474</v>
      </c>
      <c r="D93" s="112">
        <v>14236</v>
      </c>
      <c r="E93" s="132">
        <v>13324</v>
      </c>
      <c r="F93" s="22">
        <f t="shared" si="25"/>
        <v>19260</v>
      </c>
      <c r="G93" s="24">
        <f t="shared" si="14"/>
        <v>25.375159747565906</v>
      </c>
      <c r="H93" s="125">
        <v>9934</v>
      </c>
      <c r="I93" s="132">
        <v>9326</v>
      </c>
      <c r="J93" s="23">
        <f t="shared" si="26"/>
        <v>106.51940810636928</v>
      </c>
    </row>
    <row r="94" spans="1:11" x14ac:dyDescent="0.2">
      <c r="A94" s="2" t="s">
        <v>67</v>
      </c>
      <c r="B94" s="145">
        <f t="shared" si="15"/>
        <v>5329</v>
      </c>
      <c r="C94" s="134">
        <f t="shared" si="24"/>
        <v>7.0194156853447138</v>
      </c>
      <c r="D94" s="112">
        <v>2697</v>
      </c>
      <c r="E94" s="132">
        <v>2632</v>
      </c>
      <c r="F94" s="22">
        <f t="shared" si="25"/>
        <v>6492</v>
      </c>
      <c r="G94" s="24">
        <f t="shared" si="14"/>
        <v>8.5532469927932446</v>
      </c>
      <c r="H94" s="125">
        <v>3306</v>
      </c>
      <c r="I94" s="132">
        <v>3186</v>
      </c>
      <c r="J94" s="23">
        <f t="shared" si="26"/>
        <v>103.76647834274952</v>
      </c>
    </row>
    <row r="95" spans="1:11" x14ac:dyDescent="0.2">
      <c r="A95" s="84" t="s">
        <v>68</v>
      </c>
      <c r="B95" s="145">
        <f>D95</f>
        <v>1</v>
      </c>
      <c r="C95" s="134">
        <f t="shared" si="24"/>
        <v>1.3172106746753077E-3</v>
      </c>
      <c r="D95" s="112">
        <v>1</v>
      </c>
      <c r="E95" s="96" t="s">
        <v>106</v>
      </c>
      <c r="F95" s="22">
        <f t="shared" si="25"/>
        <v>7</v>
      </c>
      <c r="G95" s="24">
        <f t="shared" si="14"/>
        <v>9.2225398874850126E-3</v>
      </c>
      <c r="H95" s="125">
        <v>5</v>
      </c>
      <c r="I95" s="132">
        <v>2</v>
      </c>
      <c r="J95" s="23">
        <f t="shared" si="26"/>
        <v>250</v>
      </c>
      <c r="K95" s="97"/>
    </row>
    <row r="96" spans="1:11" x14ac:dyDescent="0.2">
      <c r="A96" s="2"/>
      <c r="B96" s="158">
        <f t="shared" ref="B96" si="27">D96</f>
        <v>0</v>
      </c>
      <c r="C96" s="67"/>
      <c r="D96" s="67"/>
      <c r="E96" s="22"/>
      <c r="F96" s="22"/>
      <c r="G96" s="24"/>
      <c r="H96" s="73"/>
      <c r="I96" s="73"/>
      <c r="J96" s="23"/>
    </row>
    <row r="97" spans="1:11" x14ac:dyDescent="0.2">
      <c r="A97" s="2" t="s">
        <v>107</v>
      </c>
      <c r="B97" s="18">
        <f>D97+E97</f>
        <v>4963</v>
      </c>
      <c r="C97" s="100">
        <f>B97/$B$9*100</f>
        <v>6.5373165784135514</v>
      </c>
      <c r="D97" s="68">
        <f>SUM(D99:D103)</f>
        <v>2579</v>
      </c>
      <c r="E97" s="68">
        <f>SUM(E99:E103)</f>
        <v>2384</v>
      </c>
      <c r="F97" s="18">
        <f>SUM(F99:F103)</f>
        <v>10891</v>
      </c>
      <c r="G97" s="19">
        <f t="shared" si="14"/>
        <v>14.348954559228469</v>
      </c>
      <c r="H97" s="86">
        <f>SUM(H99:H103)</f>
        <v>5652</v>
      </c>
      <c r="I97" s="86">
        <f>SUM(I99:I103)</f>
        <v>5239</v>
      </c>
      <c r="J97" s="23">
        <f t="shared" si="26"/>
        <v>107.8831838137049</v>
      </c>
    </row>
    <row r="98" spans="1:11" x14ac:dyDescent="0.2">
      <c r="A98" s="2"/>
      <c r="B98" s="18"/>
      <c r="C98" s="100"/>
      <c r="D98" s="67"/>
      <c r="E98" s="22"/>
      <c r="F98" s="22"/>
      <c r="G98" s="24"/>
      <c r="H98" s="73"/>
      <c r="I98" s="73"/>
      <c r="J98" s="23"/>
    </row>
    <row r="99" spans="1:11" x14ac:dyDescent="0.2">
      <c r="A99" s="2" t="s">
        <v>58</v>
      </c>
      <c r="B99" s="145">
        <f t="shared" ref="B99:B118" si="28">D99+E99</f>
        <v>53</v>
      </c>
      <c r="C99" s="149">
        <f t="shared" ref="C99:C118" si="29">B99/$B$9*100</f>
        <v>6.9812165757791297E-2</v>
      </c>
      <c r="D99" s="112">
        <v>29</v>
      </c>
      <c r="E99" s="132">
        <v>24</v>
      </c>
      <c r="F99" s="22">
        <f>H99+I99</f>
        <v>5303</v>
      </c>
      <c r="G99" s="24">
        <f t="shared" si="14"/>
        <v>6.9867327176190042</v>
      </c>
      <c r="H99" s="125">
        <v>2726</v>
      </c>
      <c r="I99" s="132">
        <v>2577</v>
      </c>
      <c r="J99" s="23">
        <f t="shared" si="26"/>
        <v>105.78191695770276</v>
      </c>
    </row>
    <row r="100" spans="1:11" x14ac:dyDescent="0.2">
      <c r="A100" s="2" t="s">
        <v>60</v>
      </c>
      <c r="B100" s="145">
        <f t="shared" si="28"/>
        <v>90</v>
      </c>
      <c r="C100" s="149">
        <f t="shared" si="29"/>
        <v>0.11854896072077767</v>
      </c>
      <c r="D100" s="112">
        <v>47</v>
      </c>
      <c r="E100" s="132">
        <v>43</v>
      </c>
      <c r="F100" s="22">
        <f t="shared" ref="F100:F103" si="30">H100+I100</f>
        <v>716</v>
      </c>
      <c r="G100" s="24">
        <f t="shared" si="14"/>
        <v>0.94333407991989571</v>
      </c>
      <c r="H100" s="125">
        <v>373</v>
      </c>
      <c r="I100" s="132">
        <v>343</v>
      </c>
      <c r="J100" s="23">
        <f t="shared" si="26"/>
        <v>108.74635568513121</v>
      </c>
    </row>
    <row r="101" spans="1:11" x14ac:dyDescent="0.2">
      <c r="A101" s="2" t="s">
        <v>61</v>
      </c>
      <c r="B101" s="145">
        <f t="shared" si="28"/>
        <v>2</v>
      </c>
      <c r="C101" s="149">
        <f t="shared" si="29"/>
        <v>2.6344213493506153E-3</v>
      </c>
      <c r="D101" s="112">
        <v>1</v>
      </c>
      <c r="E101" s="132">
        <v>1</v>
      </c>
      <c r="F101" s="22">
        <f t="shared" si="30"/>
        <v>461</v>
      </c>
      <c r="G101" s="24">
        <f t="shared" si="14"/>
        <v>0.60737012687579872</v>
      </c>
      <c r="H101" s="125">
        <v>239</v>
      </c>
      <c r="I101" s="132">
        <v>222</v>
      </c>
      <c r="J101" s="23">
        <f t="shared" si="26"/>
        <v>107.65765765765767</v>
      </c>
    </row>
    <row r="102" spans="1:11" x14ac:dyDescent="0.2">
      <c r="A102" s="2" t="s">
        <v>64</v>
      </c>
      <c r="B102" s="145">
        <f t="shared" si="28"/>
        <v>4792</v>
      </c>
      <c r="C102" s="149">
        <f t="shared" si="29"/>
        <v>6.3120735530440744</v>
      </c>
      <c r="D102" s="112">
        <v>2486</v>
      </c>
      <c r="E102" s="132">
        <v>2306</v>
      </c>
      <c r="F102" s="22">
        <f t="shared" si="30"/>
        <v>4107</v>
      </c>
      <c r="G102" s="24">
        <f t="shared" si="14"/>
        <v>5.4109959025572785</v>
      </c>
      <c r="H102" s="125">
        <v>2158</v>
      </c>
      <c r="I102" s="132">
        <v>1949</v>
      </c>
      <c r="J102" s="23">
        <f t="shared" si="26"/>
        <v>110.7234479220113</v>
      </c>
    </row>
    <row r="103" spans="1:11" x14ac:dyDescent="0.2">
      <c r="A103" s="2" t="s">
        <v>66</v>
      </c>
      <c r="B103" s="145">
        <f t="shared" si="28"/>
        <v>26</v>
      </c>
      <c r="C103" s="149">
        <f t="shared" si="29"/>
        <v>3.4247477541557991E-2</v>
      </c>
      <c r="D103" s="112">
        <v>16</v>
      </c>
      <c r="E103" s="132">
        <v>10</v>
      </c>
      <c r="F103" s="22">
        <f t="shared" si="30"/>
        <v>304</v>
      </c>
      <c r="G103" s="24">
        <f t="shared" si="14"/>
        <v>0.40052173225649201</v>
      </c>
      <c r="H103" s="125">
        <v>156</v>
      </c>
      <c r="I103" s="132">
        <v>148</v>
      </c>
      <c r="J103" s="23">
        <f t="shared" si="26"/>
        <v>105.40540540540539</v>
      </c>
    </row>
    <row r="104" spans="1:11" x14ac:dyDescent="0.2">
      <c r="A104" s="2"/>
      <c r="B104" s="145"/>
      <c r="C104" s="149"/>
      <c r="D104" s="146"/>
      <c r="E104" s="147"/>
      <c r="F104" s="22"/>
      <c r="G104" s="24"/>
      <c r="H104" s="73"/>
      <c r="I104" s="73"/>
      <c r="J104" s="20"/>
    </row>
    <row r="105" spans="1:11" x14ac:dyDescent="0.2">
      <c r="A105" s="26" t="s">
        <v>99</v>
      </c>
      <c r="B105" s="18">
        <f t="shared" si="28"/>
        <v>4634</v>
      </c>
      <c r="C105" s="164">
        <f t="shared" si="29"/>
        <v>6.103954266445375</v>
      </c>
      <c r="D105" s="68">
        <f>SUM(D107:D111,D114:D118)</f>
        <v>2422</v>
      </c>
      <c r="E105" s="68">
        <f>SUM(E107:E111,E114:E118)</f>
        <v>2212</v>
      </c>
      <c r="F105" s="18">
        <f>SUM(F107:F118)</f>
        <v>4443</v>
      </c>
      <c r="G105" s="19">
        <f t="shared" si="14"/>
        <v>5.8536778171565595</v>
      </c>
      <c r="H105" s="18">
        <f>SUM(H107:H118)</f>
        <v>2339</v>
      </c>
      <c r="I105" s="18">
        <f>SUM(I107:I118)</f>
        <v>2104</v>
      </c>
      <c r="J105" s="23">
        <f t="shared" si="26"/>
        <v>111.16920152091254</v>
      </c>
      <c r="K105" s="97"/>
    </row>
    <row r="106" spans="1:11" x14ac:dyDescent="0.2">
      <c r="A106" s="2"/>
      <c r="B106" s="145"/>
      <c r="C106" s="149"/>
      <c r="D106" s="67"/>
      <c r="E106" s="22"/>
      <c r="F106" s="22"/>
      <c r="G106" s="24"/>
      <c r="H106" s="28"/>
      <c r="I106" s="28"/>
      <c r="J106" s="20"/>
      <c r="K106" s="97"/>
    </row>
    <row r="107" spans="1:11" x14ac:dyDescent="0.2">
      <c r="A107" s="2" t="s">
        <v>69</v>
      </c>
      <c r="B107" s="145">
        <f t="shared" si="28"/>
        <v>3626</v>
      </c>
      <c r="C107" s="149">
        <f t="shared" si="29"/>
        <v>4.776205906372665</v>
      </c>
      <c r="D107" s="25">
        <v>1901</v>
      </c>
      <c r="E107" s="25">
        <v>1725</v>
      </c>
      <c r="F107" s="22">
        <f>H107+I107</f>
        <v>253</v>
      </c>
      <c r="G107" s="24">
        <f>F107/$F$9*100</f>
        <v>0.33332894164767263</v>
      </c>
      <c r="H107" s="133">
        <v>131</v>
      </c>
      <c r="I107" s="132">
        <v>122</v>
      </c>
      <c r="J107" s="23">
        <f t="shared" si="26"/>
        <v>107.37704918032787</v>
      </c>
      <c r="K107" s="97"/>
    </row>
    <row r="108" spans="1:11" x14ac:dyDescent="0.2">
      <c r="A108" s="2" t="s">
        <v>70</v>
      </c>
      <c r="B108" s="145">
        <f t="shared" si="28"/>
        <v>11</v>
      </c>
      <c r="C108" s="149">
        <f t="shared" si="29"/>
        <v>1.4489317421428383E-2</v>
      </c>
      <c r="D108" s="25">
        <v>8</v>
      </c>
      <c r="E108" s="25">
        <v>3</v>
      </c>
      <c r="F108" s="22">
        <f t="shared" ref="F108:F118" si="31">H108+I108</f>
        <v>160</v>
      </c>
      <c r="G108" s="24">
        <f t="shared" si="14"/>
        <v>0.21080091171394316</v>
      </c>
      <c r="H108" s="133">
        <v>88</v>
      </c>
      <c r="I108" s="132">
        <v>72</v>
      </c>
      <c r="J108" s="23">
        <f t="shared" si="26"/>
        <v>122.22222222222223</v>
      </c>
      <c r="K108" s="97"/>
    </row>
    <row r="109" spans="1:11" x14ac:dyDescent="0.2">
      <c r="A109" s="2" t="s">
        <v>71</v>
      </c>
      <c r="B109" s="145">
        <f t="shared" si="28"/>
        <v>152</v>
      </c>
      <c r="C109" s="149">
        <f t="shared" si="29"/>
        <v>0.20021602255064674</v>
      </c>
      <c r="D109" s="25">
        <v>69</v>
      </c>
      <c r="E109" s="25">
        <v>83</v>
      </c>
      <c r="F109" s="22">
        <f t="shared" si="31"/>
        <v>339</v>
      </c>
      <c r="G109" s="24">
        <f t="shared" si="14"/>
        <v>0.44663443169391709</v>
      </c>
      <c r="H109" s="133">
        <v>170</v>
      </c>
      <c r="I109" s="132">
        <v>169</v>
      </c>
      <c r="J109" s="23">
        <f t="shared" si="26"/>
        <v>100.59171597633136</v>
      </c>
      <c r="K109" s="97"/>
    </row>
    <row r="110" spans="1:11" x14ac:dyDescent="0.2">
      <c r="A110" s="2" t="s">
        <v>72</v>
      </c>
      <c r="B110" s="145">
        <f>D110</f>
        <v>3</v>
      </c>
      <c r="C110" s="149">
        <f t="shared" si="29"/>
        <v>3.9516320240259228E-3</v>
      </c>
      <c r="D110" s="25">
        <v>3</v>
      </c>
      <c r="E110" s="148" t="s">
        <v>106</v>
      </c>
      <c r="F110" s="22">
        <f t="shared" si="31"/>
        <v>173</v>
      </c>
      <c r="G110" s="24">
        <f t="shared" si="14"/>
        <v>0.22792848579070105</v>
      </c>
      <c r="H110" s="133">
        <v>102</v>
      </c>
      <c r="I110" s="132">
        <v>71</v>
      </c>
      <c r="J110" s="23">
        <f t="shared" si="26"/>
        <v>143.66197183098592</v>
      </c>
      <c r="K110" s="97"/>
    </row>
    <row r="111" spans="1:11" x14ac:dyDescent="0.2">
      <c r="A111" s="2" t="s">
        <v>73</v>
      </c>
      <c r="B111" s="145">
        <f t="shared" si="28"/>
        <v>56</v>
      </c>
      <c r="C111" s="149">
        <f t="shared" si="29"/>
        <v>7.3763797781817228E-2</v>
      </c>
      <c r="D111" s="25">
        <v>32</v>
      </c>
      <c r="E111" s="25">
        <v>24</v>
      </c>
      <c r="F111" s="22">
        <f t="shared" si="31"/>
        <v>345</v>
      </c>
      <c r="G111" s="24">
        <f t="shared" si="14"/>
        <v>0.45453946588318989</v>
      </c>
      <c r="H111" s="133">
        <v>203</v>
      </c>
      <c r="I111" s="132">
        <v>142</v>
      </c>
      <c r="J111" s="23">
        <f t="shared" si="26"/>
        <v>142.95774647887325</v>
      </c>
      <c r="K111" s="97"/>
    </row>
    <row r="112" spans="1:11" x14ac:dyDescent="0.2">
      <c r="A112" s="87" t="s">
        <v>74</v>
      </c>
      <c r="B112" s="81" t="s">
        <v>106</v>
      </c>
      <c r="C112" s="81" t="s">
        <v>106</v>
      </c>
      <c r="D112" s="143" t="s">
        <v>106</v>
      </c>
      <c r="E112" s="143" t="s">
        <v>106</v>
      </c>
      <c r="F112" s="22">
        <f t="shared" si="31"/>
        <v>99</v>
      </c>
      <c r="G112" s="24">
        <f t="shared" si="14"/>
        <v>0.13043306412300232</v>
      </c>
      <c r="H112" s="133">
        <v>52</v>
      </c>
      <c r="I112" s="132">
        <v>47</v>
      </c>
      <c r="J112" s="23">
        <f t="shared" si="26"/>
        <v>110.63829787234043</v>
      </c>
      <c r="K112" s="162"/>
    </row>
    <row r="113" spans="1:11" x14ac:dyDescent="0.2">
      <c r="A113" s="87" t="s">
        <v>75</v>
      </c>
      <c r="B113" s="81" t="s">
        <v>106</v>
      </c>
      <c r="C113" s="81" t="s">
        <v>106</v>
      </c>
      <c r="D113" s="143" t="s">
        <v>106</v>
      </c>
      <c r="E113" s="143" t="s">
        <v>106</v>
      </c>
      <c r="F113" s="22">
        <f t="shared" si="31"/>
        <v>68</v>
      </c>
      <c r="G113" s="24">
        <f t="shared" si="14"/>
        <v>8.9590387478425848E-2</v>
      </c>
      <c r="H113" s="133">
        <v>29</v>
      </c>
      <c r="I113" s="132">
        <v>39</v>
      </c>
      <c r="J113" s="23">
        <f t="shared" si="26"/>
        <v>74.358974358974365</v>
      </c>
      <c r="K113" s="162"/>
    </row>
    <row r="114" spans="1:11" x14ac:dyDescent="0.2">
      <c r="A114" s="2" t="s">
        <v>76</v>
      </c>
      <c r="B114" s="145">
        <f t="shared" si="28"/>
        <v>7</v>
      </c>
      <c r="C114" s="149">
        <f t="shared" si="29"/>
        <v>9.2204747227271535E-3</v>
      </c>
      <c r="D114" s="25">
        <v>5</v>
      </c>
      <c r="E114" s="25">
        <v>2</v>
      </c>
      <c r="F114" s="22">
        <f t="shared" si="31"/>
        <v>157</v>
      </c>
      <c r="G114" s="24">
        <f t="shared" si="14"/>
        <v>0.20684839461930674</v>
      </c>
      <c r="H114" s="133">
        <v>78</v>
      </c>
      <c r="I114" s="132">
        <v>79</v>
      </c>
      <c r="J114" s="23">
        <f t="shared" si="26"/>
        <v>98.734177215189874</v>
      </c>
      <c r="K114" s="97"/>
    </row>
    <row r="115" spans="1:11" x14ac:dyDescent="0.2">
      <c r="A115" s="2" t="s">
        <v>77</v>
      </c>
      <c r="B115" s="145">
        <f t="shared" si="28"/>
        <v>184</v>
      </c>
      <c r="C115" s="149">
        <f t="shared" si="29"/>
        <v>0.2423667641402566</v>
      </c>
      <c r="D115" s="25">
        <v>94</v>
      </c>
      <c r="E115" s="25">
        <v>90</v>
      </c>
      <c r="F115" s="22">
        <f t="shared" si="31"/>
        <v>386</v>
      </c>
      <c r="G115" s="24">
        <f t="shared" si="14"/>
        <v>0.50855719950988787</v>
      </c>
      <c r="H115" s="133">
        <v>192</v>
      </c>
      <c r="I115" s="132">
        <v>194</v>
      </c>
      <c r="J115" s="23">
        <f t="shared" si="26"/>
        <v>98.969072164948457</v>
      </c>
      <c r="K115" s="97"/>
    </row>
    <row r="116" spans="1:11" x14ac:dyDescent="0.2">
      <c r="A116" s="2" t="s">
        <v>78</v>
      </c>
      <c r="B116" s="145">
        <f t="shared" si="28"/>
        <v>194</v>
      </c>
      <c r="C116" s="149">
        <f t="shared" si="29"/>
        <v>0.25553887088700966</v>
      </c>
      <c r="D116" s="25">
        <v>104</v>
      </c>
      <c r="E116" s="25">
        <v>90</v>
      </c>
      <c r="F116" s="22">
        <f t="shared" si="31"/>
        <v>1911</v>
      </c>
      <c r="G116" s="24">
        <f t="shared" si="14"/>
        <v>2.5177533892834085</v>
      </c>
      <c r="H116" s="133">
        <v>1010</v>
      </c>
      <c r="I116" s="132">
        <v>901</v>
      </c>
      <c r="J116" s="23">
        <f t="shared" si="26"/>
        <v>112.09766925638181</v>
      </c>
      <c r="K116" s="97"/>
    </row>
    <row r="117" spans="1:11" x14ac:dyDescent="0.2">
      <c r="A117" s="2" t="s">
        <v>79</v>
      </c>
      <c r="B117" s="145">
        <f t="shared" si="28"/>
        <v>394</v>
      </c>
      <c r="C117" s="149">
        <f t="shared" si="29"/>
        <v>0.51898100582207118</v>
      </c>
      <c r="D117" s="25">
        <v>203</v>
      </c>
      <c r="E117" s="25">
        <v>191</v>
      </c>
      <c r="F117" s="22">
        <f t="shared" si="31"/>
        <v>463</v>
      </c>
      <c r="G117" s="24">
        <f t="shared" si="14"/>
        <v>0.61000513827222302</v>
      </c>
      <c r="H117" s="133">
        <v>238</v>
      </c>
      <c r="I117" s="132">
        <v>225</v>
      </c>
      <c r="J117" s="23">
        <f t="shared" si="26"/>
        <v>105.77777777777777</v>
      </c>
      <c r="K117" s="97"/>
    </row>
    <row r="118" spans="1:11" x14ac:dyDescent="0.2">
      <c r="A118" s="2" t="s">
        <v>80</v>
      </c>
      <c r="B118" s="145">
        <f t="shared" si="28"/>
        <v>7</v>
      </c>
      <c r="C118" s="149">
        <f t="shared" si="29"/>
        <v>9.2204747227271535E-3</v>
      </c>
      <c r="D118" s="25">
        <v>3</v>
      </c>
      <c r="E118" s="25">
        <v>4</v>
      </c>
      <c r="F118" s="22">
        <f t="shared" si="31"/>
        <v>89</v>
      </c>
      <c r="G118" s="24">
        <f t="shared" si="14"/>
        <v>0.11725800714088089</v>
      </c>
      <c r="H118" s="125">
        <v>46</v>
      </c>
      <c r="I118" s="132">
        <v>43</v>
      </c>
      <c r="J118" s="23">
        <f t="shared" si="26"/>
        <v>106.9767441860465</v>
      </c>
      <c r="K118" s="97"/>
    </row>
    <row r="119" spans="1:11" x14ac:dyDescent="0.2">
      <c r="A119" s="210" t="s">
        <v>0</v>
      </c>
      <c r="B119" s="210"/>
      <c r="C119" s="210"/>
      <c r="D119" s="210"/>
      <c r="E119" s="210"/>
      <c r="F119" s="210"/>
      <c r="G119" s="210"/>
      <c r="H119" s="210"/>
      <c r="I119" s="210"/>
      <c r="J119" s="210"/>
    </row>
    <row r="120" spans="1:11" x14ac:dyDescent="0.2">
      <c r="A120" s="211" t="s">
        <v>202</v>
      </c>
      <c r="B120" s="212"/>
      <c r="C120" s="212"/>
      <c r="D120" s="212"/>
      <c r="E120" s="212"/>
      <c r="F120" s="212"/>
      <c r="G120" s="212"/>
      <c r="H120" s="212"/>
      <c r="I120" s="212"/>
      <c r="J120" s="212"/>
    </row>
    <row r="121" spans="1:11" x14ac:dyDescent="0.2">
      <c r="A121" s="1"/>
      <c r="B121" s="62"/>
      <c r="C121" s="62"/>
      <c r="D121" s="62"/>
      <c r="E121" s="62"/>
      <c r="F121" s="1"/>
      <c r="G121" s="1"/>
      <c r="H121" s="1"/>
      <c r="I121" s="1"/>
      <c r="J121" s="1"/>
    </row>
    <row r="122" spans="1:11" ht="20.100000000000001" customHeight="1" x14ac:dyDescent="0.2">
      <c r="A122" s="213" t="s">
        <v>105</v>
      </c>
      <c r="B122" s="214" t="s">
        <v>1</v>
      </c>
      <c r="C122" s="215"/>
      <c r="D122" s="215"/>
      <c r="E122" s="215"/>
      <c r="F122" s="215"/>
      <c r="G122" s="215"/>
      <c r="H122" s="215"/>
      <c r="I122" s="215"/>
      <c r="J122" s="215"/>
    </row>
    <row r="123" spans="1:11" ht="20.100000000000001" customHeight="1" x14ac:dyDescent="0.2">
      <c r="A123" s="213"/>
      <c r="B123" s="214" t="s">
        <v>2</v>
      </c>
      <c r="C123" s="215"/>
      <c r="D123" s="215"/>
      <c r="E123" s="216"/>
      <c r="F123" s="217" t="s">
        <v>3</v>
      </c>
      <c r="G123" s="218"/>
      <c r="H123" s="218"/>
      <c r="I123" s="218"/>
      <c r="J123" s="219" t="s">
        <v>4</v>
      </c>
    </row>
    <row r="124" spans="1:11" ht="20.100000000000001" customHeight="1" x14ac:dyDescent="0.2">
      <c r="A124" s="213"/>
      <c r="B124" s="208" t="s">
        <v>5</v>
      </c>
      <c r="C124" s="208"/>
      <c r="D124" s="208" t="s">
        <v>6</v>
      </c>
      <c r="E124" s="208" t="s">
        <v>7</v>
      </c>
      <c r="F124" s="208" t="s">
        <v>5</v>
      </c>
      <c r="G124" s="208"/>
      <c r="H124" s="208" t="s">
        <v>6</v>
      </c>
      <c r="I124" s="208" t="s">
        <v>7</v>
      </c>
      <c r="J124" s="220"/>
    </row>
    <row r="125" spans="1:11" ht="27.95" customHeight="1" x14ac:dyDescent="0.2">
      <c r="A125" s="213"/>
      <c r="B125" s="7" t="s">
        <v>8</v>
      </c>
      <c r="C125" s="9" t="s">
        <v>9</v>
      </c>
      <c r="D125" s="221"/>
      <c r="E125" s="221"/>
      <c r="F125" s="10" t="s">
        <v>8</v>
      </c>
      <c r="G125" s="9" t="s">
        <v>9</v>
      </c>
      <c r="H125" s="209"/>
      <c r="I125" s="209"/>
      <c r="J125" s="220"/>
    </row>
    <row r="126" spans="1:11" x14ac:dyDescent="0.2">
      <c r="A126" s="2"/>
      <c r="B126" s="65"/>
      <c r="C126" s="41"/>
      <c r="D126" s="65"/>
      <c r="E126" s="66"/>
      <c r="F126" s="42"/>
      <c r="G126" s="43"/>
      <c r="H126" s="42"/>
      <c r="I126" s="42"/>
      <c r="J126" s="44"/>
    </row>
    <row r="127" spans="1:11" x14ac:dyDescent="0.2">
      <c r="A127" s="2" t="s">
        <v>100</v>
      </c>
      <c r="B127" s="22">
        <f>D127+E127</f>
        <v>694</v>
      </c>
      <c r="C127" s="24">
        <f>B127/$B$9*100</f>
        <v>0.91414420822466347</v>
      </c>
      <c r="D127" s="25">
        <v>373</v>
      </c>
      <c r="E127" s="25">
        <v>321</v>
      </c>
      <c r="F127" s="22">
        <f>H127+I127</f>
        <v>732</v>
      </c>
      <c r="G127" s="24">
        <f t="shared" ref="G127:G144" si="32">F127/$F$9*100</f>
        <v>0.96441417109129002</v>
      </c>
      <c r="H127" s="25">
        <v>394</v>
      </c>
      <c r="I127" s="25">
        <v>338</v>
      </c>
      <c r="J127" s="23">
        <f t="shared" ref="J127:J144" si="33">H127/I127*100</f>
        <v>116.5680473372781</v>
      </c>
    </row>
    <row r="128" spans="1:11" x14ac:dyDescent="0.2">
      <c r="A128" s="2"/>
      <c r="B128" s="22"/>
      <c r="C128" s="95"/>
      <c r="D128" s="18"/>
      <c r="E128" s="61"/>
      <c r="F128" s="22"/>
      <c r="G128" s="24"/>
      <c r="H128" s="18"/>
      <c r="I128" s="18"/>
      <c r="J128" s="23"/>
    </row>
    <row r="129" spans="1:10" x14ac:dyDescent="0.2">
      <c r="A129" s="45" t="s">
        <v>101</v>
      </c>
      <c r="B129" s="18">
        <f t="shared" ref="B129:B144" si="34">D129+E129</f>
        <v>95</v>
      </c>
      <c r="C129" s="160">
        <f>B129/$B$9*100</f>
        <v>0.1251350140941542</v>
      </c>
      <c r="D129" s="18">
        <f>SUM(D131:D132)</f>
        <v>49</v>
      </c>
      <c r="E129" s="18">
        <f>SUM(E131:E132)</f>
        <v>46</v>
      </c>
      <c r="F129" s="18">
        <f>SUM(F131:F132)</f>
        <v>194</v>
      </c>
      <c r="G129" s="19">
        <f t="shared" si="32"/>
        <v>0.25559610545315609</v>
      </c>
      <c r="H129" s="18">
        <f>SUM(H131:H132)</f>
        <v>93</v>
      </c>
      <c r="I129" s="18">
        <f>SUM(I131:I132)</f>
        <v>101</v>
      </c>
      <c r="J129" s="23">
        <f t="shared" si="33"/>
        <v>92.079207920792086</v>
      </c>
    </row>
    <row r="130" spans="1:10" x14ac:dyDescent="0.2">
      <c r="A130" s="45"/>
      <c r="B130" s="22"/>
      <c r="C130" s="150"/>
      <c r="D130" s="22"/>
      <c r="E130" s="63"/>
      <c r="F130" s="22"/>
      <c r="G130" s="24"/>
      <c r="H130" s="28"/>
      <c r="I130" s="48"/>
      <c r="J130" s="23"/>
    </row>
    <row r="131" spans="1:10" x14ac:dyDescent="0.2">
      <c r="A131" s="46" t="s">
        <v>81</v>
      </c>
      <c r="B131" s="22">
        <f t="shared" si="34"/>
        <v>64</v>
      </c>
      <c r="C131" s="150">
        <f t="shared" ref="C131:C132" si="35">B131/$B$9*100</f>
        <v>8.4301483179219691E-2</v>
      </c>
      <c r="D131" s="25">
        <v>35</v>
      </c>
      <c r="E131" s="25">
        <v>29</v>
      </c>
      <c r="F131" s="22">
        <f>H131+I131</f>
        <v>155</v>
      </c>
      <c r="G131" s="24">
        <f t="shared" si="32"/>
        <v>0.20421338322288243</v>
      </c>
      <c r="H131" s="125">
        <v>76</v>
      </c>
      <c r="I131" s="25">
        <v>79</v>
      </c>
      <c r="J131" s="23">
        <f t="shared" si="33"/>
        <v>96.202531645569621</v>
      </c>
    </row>
    <row r="132" spans="1:10" x14ac:dyDescent="0.2">
      <c r="A132" s="46" t="s">
        <v>82</v>
      </c>
      <c r="B132" s="22">
        <f t="shared" si="34"/>
        <v>31</v>
      </c>
      <c r="C132" s="150">
        <f t="shared" si="35"/>
        <v>4.0833530914934538E-2</v>
      </c>
      <c r="D132" s="25">
        <v>14</v>
      </c>
      <c r="E132" s="25">
        <v>17</v>
      </c>
      <c r="F132" s="22">
        <f>H132+I132</f>
        <v>39</v>
      </c>
      <c r="G132" s="24">
        <f t="shared" si="32"/>
        <v>5.1382722230273646E-2</v>
      </c>
      <c r="H132" s="125">
        <v>17</v>
      </c>
      <c r="I132" s="25">
        <v>22</v>
      </c>
      <c r="J132" s="23">
        <f t="shared" si="33"/>
        <v>77.272727272727266</v>
      </c>
    </row>
    <row r="133" spans="1:10" x14ac:dyDescent="0.2">
      <c r="A133" s="47"/>
      <c r="B133" s="22"/>
      <c r="C133" s="95"/>
      <c r="D133" s="88"/>
      <c r="E133" s="88"/>
      <c r="F133" s="22"/>
      <c r="G133" s="24"/>
      <c r="H133" s="131"/>
      <c r="I133" s="85"/>
      <c r="J133" s="23"/>
    </row>
    <row r="134" spans="1:10" x14ac:dyDescent="0.2">
      <c r="A134" s="47" t="s">
        <v>102</v>
      </c>
      <c r="B134" s="165">
        <f t="shared" si="34"/>
        <v>2872</v>
      </c>
      <c r="C134" s="98">
        <f>B134/B9*100</f>
        <v>3.7830290576674837</v>
      </c>
      <c r="D134" s="18">
        <f>SUM(D136:D144)</f>
        <v>1478</v>
      </c>
      <c r="E134" s="18">
        <f>SUM(E136:E144)</f>
        <v>1394</v>
      </c>
      <c r="F134" s="18">
        <f>SUM(F136:F144)</f>
        <v>6143</v>
      </c>
      <c r="G134" s="19">
        <f t="shared" si="32"/>
        <v>8.0934375041172046</v>
      </c>
      <c r="H134" s="18">
        <f>SUM(H136:H144)</f>
        <v>3117</v>
      </c>
      <c r="I134" s="18">
        <f>SUM(I136:I144)</f>
        <v>3026</v>
      </c>
      <c r="J134" s="23">
        <f t="shared" si="33"/>
        <v>103.00727032385988</v>
      </c>
    </row>
    <row r="135" spans="1:10" x14ac:dyDescent="0.2">
      <c r="A135" s="46"/>
      <c r="B135" s="22"/>
      <c r="C135" s="95"/>
      <c r="D135" s="22"/>
      <c r="E135" s="22"/>
      <c r="F135" s="22"/>
      <c r="G135" s="24"/>
      <c r="H135" s="28"/>
      <c r="I135" s="48"/>
      <c r="J135" s="23"/>
    </row>
    <row r="136" spans="1:10" x14ac:dyDescent="0.2">
      <c r="A136" s="46" t="s">
        <v>83</v>
      </c>
      <c r="B136" s="22">
        <f t="shared" si="34"/>
        <v>422</v>
      </c>
      <c r="C136" s="95">
        <f>B136/B9*100</f>
        <v>0.55586290471297983</v>
      </c>
      <c r="D136" s="25">
        <v>208</v>
      </c>
      <c r="E136" s="25">
        <v>214</v>
      </c>
      <c r="F136" s="22">
        <f>H136+I136</f>
        <v>1146</v>
      </c>
      <c r="G136" s="24">
        <f>F136/$F$9*100</f>
        <v>1.509861530151118</v>
      </c>
      <c r="H136" s="133">
        <v>563</v>
      </c>
      <c r="I136" s="132">
        <v>583</v>
      </c>
      <c r="J136" s="23">
        <f t="shared" si="33"/>
        <v>96.56946826758147</v>
      </c>
    </row>
    <row r="137" spans="1:10" x14ac:dyDescent="0.2">
      <c r="A137" s="46" t="s">
        <v>84</v>
      </c>
      <c r="B137" s="22">
        <f t="shared" si="34"/>
        <v>105</v>
      </c>
      <c r="C137" s="95">
        <f>B137/B9*100</f>
        <v>0.13830712084090729</v>
      </c>
      <c r="D137" s="25">
        <v>53</v>
      </c>
      <c r="E137" s="25">
        <v>52</v>
      </c>
      <c r="F137" s="22">
        <f t="shared" ref="F137:F144" si="36">H137+I137</f>
        <v>600</v>
      </c>
      <c r="G137" s="24">
        <f>F137/$F$9*100</f>
        <v>0.79050341892728682</v>
      </c>
      <c r="H137" s="133">
        <v>294</v>
      </c>
      <c r="I137" s="132">
        <v>306</v>
      </c>
      <c r="J137" s="23">
        <f t="shared" si="33"/>
        <v>96.078431372549019</v>
      </c>
    </row>
    <row r="138" spans="1:10" x14ac:dyDescent="0.2">
      <c r="A138" s="46" t="s">
        <v>85</v>
      </c>
      <c r="B138" s="22">
        <f t="shared" si="34"/>
        <v>523</v>
      </c>
      <c r="C138" s="95">
        <f>B138/B9*100</f>
        <v>0.68890118285518587</v>
      </c>
      <c r="D138" s="25">
        <v>265</v>
      </c>
      <c r="E138" s="25">
        <v>258</v>
      </c>
      <c r="F138" s="22">
        <f t="shared" si="36"/>
        <v>1339</v>
      </c>
      <c r="G138" s="24">
        <f>F138/$F$9*100</f>
        <v>1.7641401299060617</v>
      </c>
      <c r="H138" s="133">
        <v>681</v>
      </c>
      <c r="I138" s="132">
        <v>658</v>
      </c>
      <c r="J138" s="23">
        <f t="shared" si="33"/>
        <v>103.49544072948329</v>
      </c>
    </row>
    <row r="139" spans="1:10" x14ac:dyDescent="0.2">
      <c r="A139" s="46" t="s">
        <v>86</v>
      </c>
      <c r="B139" s="22">
        <f t="shared" si="34"/>
        <v>223</v>
      </c>
      <c r="C139" s="95">
        <f>B139/B9*100</f>
        <v>0.29373798045259358</v>
      </c>
      <c r="D139" s="25">
        <v>125</v>
      </c>
      <c r="E139" s="25">
        <v>98</v>
      </c>
      <c r="F139" s="22">
        <f t="shared" si="36"/>
        <v>699</v>
      </c>
      <c r="G139" s="24">
        <f>F139/$F$9*100</f>
        <v>0.92093648305028919</v>
      </c>
      <c r="H139" s="133">
        <v>361</v>
      </c>
      <c r="I139" s="132">
        <v>338</v>
      </c>
      <c r="J139" s="23">
        <f t="shared" si="33"/>
        <v>106.80473372781066</v>
      </c>
    </row>
    <row r="140" spans="1:10" x14ac:dyDescent="0.2">
      <c r="A140" s="46" t="s">
        <v>87</v>
      </c>
      <c r="B140" s="22">
        <f t="shared" si="34"/>
        <v>295</v>
      </c>
      <c r="C140" s="95">
        <f>B140/B9*100</f>
        <v>0.3885771490292157</v>
      </c>
      <c r="D140" s="25">
        <v>141</v>
      </c>
      <c r="E140" s="25">
        <v>154</v>
      </c>
      <c r="F140" s="22">
        <f t="shared" si="36"/>
        <v>538</v>
      </c>
      <c r="G140" s="24">
        <f t="shared" si="32"/>
        <v>0.70881806563813388</v>
      </c>
      <c r="H140" s="133">
        <v>259</v>
      </c>
      <c r="I140" s="132">
        <v>279</v>
      </c>
      <c r="J140" s="23">
        <f t="shared" si="33"/>
        <v>92.831541218637994</v>
      </c>
    </row>
    <row r="141" spans="1:10" x14ac:dyDescent="0.2">
      <c r="A141" s="46" t="s">
        <v>88</v>
      </c>
      <c r="B141" s="22">
        <f t="shared" si="34"/>
        <v>474</v>
      </c>
      <c r="C141" s="95">
        <f>B141/B9*100</f>
        <v>0.62435785979609582</v>
      </c>
      <c r="D141" s="25">
        <v>243</v>
      </c>
      <c r="E141" s="25">
        <v>231</v>
      </c>
      <c r="F141" s="22">
        <f t="shared" si="36"/>
        <v>601</v>
      </c>
      <c r="G141" s="24">
        <f t="shared" si="32"/>
        <v>0.79182092462549891</v>
      </c>
      <c r="H141" s="133">
        <v>307</v>
      </c>
      <c r="I141" s="132">
        <v>294</v>
      </c>
      <c r="J141" s="23">
        <f t="shared" si="33"/>
        <v>104.42176870748298</v>
      </c>
    </row>
    <row r="142" spans="1:10" x14ac:dyDescent="0.2">
      <c r="A142" s="46" t="s">
        <v>89</v>
      </c>
      <c r="B142" s="22">
        <f t="shared" si="34"/>
        <v>284</v>
      </c>
      <c r="C142" s="95">
        <f>B142/B9*100</f>
        <v>0.37408783160778736</v>
      </c>
      <c r="D142" s="25">
        <v>141</v>
      </c>
      <c r="E142" s="25">
        <v>143</v>
      </c>
      <c r="F142" s="22">
        <f t="shared" si="36"/>
        <v>375</v>
      </c>
      <c r="G142" s="24">
        <f t="shared" si="32"/>
        <v>0.49406463682955432</v>
      </c>
      <c r="H142" s="133">
        <v>193</v>
      </c>
      <c r="I142" s="132">
        <v>182</v>
      </c>
      <c r="J142" s="23">
        <f t="shared" si="33"/>
        <v>106.04395604395604</v>
      </c>
    </row>
    <row r="143" spans="1:10" x14ac:dyDescent="0.2">
      <c r="A143" s="46" t="s">
        <v>103</v>
      </c>
      <c r="B143" s="22">
        <f t="shared" si="34"/>
        <v>329</v>
      </c>
      <c r="C143" s="95">
        <f>B143/B9*100</f>
        <v>0.43336231196817621</v>
      </c>
      <c r="D143" s="25">
        <v>184</v>
      </c>
      <c r="E143" s="25">
        <v>145</v>
      </c>
      <c r="F143" s="22">
        <f t="shared" si="36"/>
        <v>592</v>
      </c>
      <c r="G143" s="24">
        <f t="shared" si="32"/>
        <v>0.77996337334158972</v>
      </c>
      <c r="H143" s="133">
        <v>324</v>
      </c>
      <c r="I143" s="132">
        <v>268</v>
      </c>
      <c r="J143" s="23">
        <f t="shared" si="33"/>
        <v>120.89552238805969</v>
      </c>
    </row>
    <row r="144" spans="1:10" x14ac:dyDescent="0.2">
      <c r="A144" s="46" t="s">
        <v>104</v>
      </c>
      <c r="B144" s="22">
        <f t="shared" si="34"/>
        <v>217</v>
      </c>
      <c r="C144" s="95">
        <f>B144/B9*100</f>
        <v>0.28583471640454172</v>
      </c>
      <c r="D144" s="25">
        <v>118</v>
      </c>
      <c r="E144" s="25">
        <v>99</v>
      </c>
      <c r="F144" s="22">
        <f t="shared" si="36"/>
        <v>253</v>
      </c>
      <c r="G144" s="24">
        <f t="shared" si="32"/>
        <v>0.33332894164767263</v>
      </c>
      <c r="H144" s="133">
        <v>135</v>
      </c>
      <c r="I144" s="132">
        <v>118</v>
      </c>
      <c r="J144" s="23">
        <f t="shared" si="33"/>
        <v>114.40677966101696</v>
      </c>
    </row>
    <row r="145" spans="1:12" x14ac:dyDescent="0.2">
      <c r="A145" s="49"/>
      <c r="B145" s="50" t="s">
        <v>90</v>
      </c>
      <c r="C145" s="99"/>
      <c r="D145" s="89"/>
      <c r="E145" s="90"/>
      <c r="F145" s="50"/>
      <c r="G145" s="51"/>
      <c r="H145" s="91"/>
      <c r="I145" s="92"/>
      <c r="J145" s="52"/>
    </row>
    <row r="146" spans="1:12" x14ac:dyDescent="0.2">
      <c r="A146" s="53"/>
      <c r="C146" s="54"/>
      <c r="F146" s="55"/>
      <c r="G146" s="54"/>
      <c r="H146" s="55"/>
      <c r="I146" s="55"/>
      <c r="J146" s="6"/>
    </row>
    <row r="147" spans="1:12" x14ac:dyDescent="0.2">
      <c r="A147" s="101" t="s">
        <v>204</v>
      </c>
      <c r="B147" s="56"/>
      <c r="C147" s="57"/>
      <c r="D147" s="56"/>
      <c r="E147" s="56"/>
      <c r="F147" s="58"/>
      <c r="G147" s="56"/>
      <c r="H147" s="53"/>
      <c r="I147" s="53"/>
      <c r="J147" s="6"/>
    </row>
    <row r="148" spans="1:12" ht="9" customHeight="1" x14ac:dyDescent="0.2">
      <c r="A148" s="53"/>
      <c r="B148" s="3"/>
      <c r="C148" s="4"/>
      <c r="D148" s="3"/>
      <c r="E148" s="3"/>
      <c r="F148" s="59"/>
      <c r="G148" s="3"/>
      <c r="H148" s="53"/>
      <c r="I148" s="53"/>
      <c r="J148" s="6"/>
    </row>
    <row r="149" spans="1:12" x14ac:dyDescent="0.2">
      <c r="A149" s="166" t="s">
        <v>203</v>
      </c>
      <c r="B149" s="167"/>
      <c r="C149" s="167"/>
      <c r="D149" s="167"/>
      <c r="E149" s="167"/>
      <c r="F149" s="167"/>
      <c r="G149" s="117"/>
      <c r="H149" s="117"/>
      <c r="I149" s="117"/>
      <c r="J149" s="117"/>
      <c r="K149" s="118"/>
      <c r="L149" s="119"/>
    </row>
    <row r="150" spans="1:12" x14ac:dyDescent="0.2">
      <c r="A150" s="115"/>
      <c r="B150" s="116"/>
      <c r="C150" s="116"/>
      <c r="D150" s="116"/>
      <c r="E150" s="116"/>
      <c r="F150" s="116"/>
      <c r="G150" s="117"/>
      <c r="H150" s="117"/>
      <c r="I150" s="117"/>
      <c r="J150" s="117"/>
      <c r="K150" s="118"/>
      <c r="L150" s="119"/>
    </row>
    <row r="151" spans="1:12" x14ac:dyDescent="0.2">
      <c r="A151" s="102" t="s">
        <v>223</v>
      </c>
    </row>
    <row r="152" spans="1:12" x14ac:dyDescent="0.2">
      <c r="A152" s="102" t="s">
        <v>205</v>
      </c>
    </row>
    <row r="153" spans="1:12" x14ac:dyDescent="0.2">
      <c r="A153" s="232" t="s">
        <v>222</v>
      </c>
      <c r="B153" s="232"/>
    </row>
  </sheetData>
  <mergeCells count="40">
    <mergeCell ref="I124:I125"/>
    <mergeCell ref="A119:J119"/>
    <mergeCell ref="A120:J120"/>
    <mergeCell ref="A122:A125"/>
    <mergeCell ref="B122:J122"/>
    <mergeCell ref="B123:E123"/>
    <mergeCell ref="F123:I123"/>
    <mergeCell ref="J123:J125"/>
    <mergeCell ref="A63:A66"/>
    <mergeCell ref="B63:J63"/>
    <mergeCell ref="B124:C124"/>
    <mergeCell ref="D124:D125"/>
    <mergeCell ref="E124:E125"/>
    <mergeCell ref="B65:C65"/>
    <mergeCell ref="D65:D66"/>
    <mergeCell ref="E65:E66"/>
    <mergeCell ref="F124:G124"/>
    <mergeCell ref="B64:E64"/>
    <mergeCell ref="F64:I64"/>
    <mergeCell ref="J64:J66"/>
    <mergeCell ref="F65:G65"/>
    <mergeCell ref="H65:H66"/>
    <mergeCell ref="I65:I66"/>
    <mergeCell ref="H124:H125"/>
    <mergeCell ref="A153:B153"/>
    <mergeCell ref="A60:J60"/>
    <mergeCell ref="A1:J1"/>
    <mergeCell ref="A2:J2"/>
    <mergeCell ref="A4:A7"/>
    <mergeCell ref="B4:J4"/>
    <mergeCell ref="B5:E5"/>
    <mergeCell ref="F5:I5"/>
    <mergeCell ref="J5:J7"/>
    <mergeCell ref="F6:G6"/>
    <mergeCell ref="H6:H7"/>
    <mergeCell ref="I6:I7"/>
    <mergeCell ref="B6:C6"/>
    <mergeCell ref="D6:D7"/>
    <mergeCell ref="E6:E7"/>
    <mergeCell ref="A61:J61"/>
  </mergeCells>
  <printOptions horizontalCentered="1"/>
  <pageMargins left="0.74803149606299213" right="0.74803149606299213" top="0.98425196850393704" bottom="0.98425196850393704" header="0.31496062992125984" footer="0.31496062992125984"/>
  <pageSetup scale="83" orientation="portrait" r:id="rId1"/>
  <rowBreaks count="2" manualBreakCount="2">
    <brk id="59" max="16383" man="1"/>
    <brk id="118" max="16383" man="1"/>
  </rowBreaks>
  <ignoredErrors>
    <ignoredError sqref="J52:J54" evalError="1"/>
    <ignoredError sqref="G9 G17 G23 G56 G68 G78 G88 G97:G105 G129 G134 C9 C17 C23 B44 E88 B97 B1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opLeftCell="A82" workbookViewId="0">
      <selection activeCell="F5" sqref="F5"/>
    </sheetView>
  </sheetViews>
  <sheetFormatPr baseColWidth="10" defaultRowHeight="12.75" x14ac:dyDescent="0.2"/>
  <cols>
    <col min="1" max="1" width="25.7109375" customWidth="1"/>
    <col min="2" max="2" width="22.5703125" customWidth="1"/>
    <col min="3" max="4" width="14.42578125" customWidth="1"/>
    <col min="5" max="5" width="11.5703125" customWidth="1"/>
    <col min="6" max="11" width="22.42578125" customWidth="1"/>
    <col min="12" max="13" width="11.5703125" customWidth="1"/>
    <col min="14" max="18" width="17.140625" customWidth="1"/>
    <col min="19" max="20" width="11.5703125" customWidth="1"/>
    <col min="21" max="21" width="14.140625" customWidth="1"/>
    <col min="22" max="22" width="15.7109375" customWidth="1"/>
    <col min="23" max="23" width="11.5703125" customWidth="1"/>
    <col min="24" max="80" width="50.140625" customWidth="1"/>
    <col min="81" max="81" width="11.5703125" customWidth="1"/>
    <col min="82" max="82" width="8.7109375" customWidth="1"/>
    <col min="83" max="96" width="9.5703125" customWidth="1"/>
  </cols>
  <sheetData>
    <row r="1" spans="1:11" x14ac:dyDescent="0.2">
      <c r="A1" s="103"/>
      <c r="B1" s="104"/>
      <c r="C1" s="105"/>
      <c r="D1" s="105"/>
      <c r="E1" s="105"/>
      <c r="F1" s="105"/>
      <c r="G1" s="105"/>
      <c r="H1" s="105"/>
      <c r="I1" s="105"/>
      <c r="J1" s="105"/>
      <c r="K1" s="105"/>
    </row>
    <row r="4" spans="1:11" x14ac:dyDescent="0.2">
      <c r="A4" s="120" t="s">
        <v>209</v>
      </c>
      <c r="B4" s="107"/>
      <c r="C4" s="120" t="s">
        <v>206</v>
      </c>
      <c r="D4" s="107"/>
      <c r="E4" s="121"/>
    </row>
    <row r="5" spans="1:11" x14ac:dyDescent="0.2">
      <c r="A5" s="120" t="s">
        <v>109</v>
      </c>
      <c r="B5" s="120" t="s">
        <v>110</v>
      </c>
      <c r="C5" s="106" t="s">
        <v>207</v>
      </c>
      <c r="D5" s="123" t="s">
        <v>208</v>
      </c>
      <c r="E5" s="108" t="s">
        <v>200</v>
      </c>
    </row>
    <row r="6" spans="1:11" x14ac:dyDescent="0.2">
      <c r="A6" s="106" t="s">
        <v>111</v>
      </c>
      <c r="B6" s="106" t="s">
        <v>111</v>
      </c>
      <c r="C6" s="122">
        <v>235</v>
      </c>
      <c r="D6" s="124">
        <v>253</v>
      </c>
      <c r="E6" s="109">
        <v>488</v>
      </c>
    </row>
    <row r="7" spans="1:11" x14ac:dyDescent="0.2">
      <c r="A7" s="110"/>
      <c r="B7" s="111" t="s">
        <v>112</v>
      </c>
      <c r="C7" s="125">
        <v>1696</v>
      </c>
      <c r="D7" s="21">
        <v>1662</v>
      </c>
      <c r="E7" s="112">
        <v>3358</v>
      </c>
    </row>
    <row r="8" spans="1:11" x14ac:dyDescent="0.2">
      <c r="A8" s="110"/>
      <c r="B8" s="111" t="s">
        <v>113</v>
      </c>
      <c r="C8" s="125">
        <v>244</v>
      </c>
      <c r="D8" s="21">
        <v>197</v>
      </c>
      <c r="E8" s="112">
        <v>441</v>
      </c>
    </row>
    <row r="9" spans="1:11" x14ac:dyDescent="0.2">
      <c r="A9" s="106" t="s">
        <v>114</v>
      </c>
      <c r="B9" s="107"/>
      <c r="C9" s="122">
        <v>2175</v>
      </c>
      <c r="D9" s="124">
        <v>2112</v>
      </c>
      <c r="E9" s="109">
        <v>4287</v>
      </c>
    </row>
    <row r="10" spans="1:11" x14ac:dyDescent="0.2">
      <c r="A10" s="106" t="s">
        <v>115</v>
      </c>
      <c r="B10" s="106" t="s">
        <v>116</v>
      </c>
      <c r="C10" s="122">
        <v>396</v>
      </c>
      <c r="D10" s="124">
        <v>377</v>
      </c>
      <c r="E10" s="109">
        <v>773</v>
      </c>
    </row>
    <row r="11" spans="1:11" x14ac:dyDescent="0.2">
      <c r="A11" s="110"/>
      <c r="B11" s="111" t="s">
        <v>117</v>
      </c>
      <c r="C11" s="125">
        <v>515</v>
      </c>
      <c r="D11" s="21">
        <v>476</v>
      </c>
      <c r="E11" s="112">
        <v>991</v>
      </c>
    </row>
    <row r="12" spans="1:11" x14ac:dyDescent="0.2">
      <c r="A12" s="110"/>
      <c r="B12" s="111" t="s">
        <v>118</v>
      </c>
      <c r="C12" s="125">
        <v>243</v>
      </c>
      <c r="D12" s="21">
        <v>231</v>
      </c>
      <c r="E12" s="112">
        <v>474</v>
      </c>
    </row>
    <row r="13" spans="1:11" x14ac:dyDescent="0.2">
      <c r="A13" s="110"/>
      <c r="B13" s="111" t="s">
        <v>119</v>
      </c>
      <c r="C13" s="125">
        <v>148</v>
      </c>
      <c r="D13" s="21">
        <v>149</v>
      </c>
      <c r="E13" s="112">
        <v>297</v>
      </c>
    </row>
    <row r="14" spans="1:11" x14ac:dyDescent="0.2">
      <c r="A14" s="110"/>
      <c r="B14" s="111" t="s">
        <v>120</v>
      </c>
      <c r="C14" s="125">
        <v>59</v>
      </c>
      <c r="D14" s="21">
        <v>40</v>
      </c>
      <c r="E14" s="112">
        <v>99</v>
      </c>
    </row>
    <row r="15" spans="1:11" x14ac:dyDescent="0.2">
      <c r="A15" s="110"/>
      <c r="B15" s="111" t="s">
        <v>121</v>
      </c>
      <c r="C15" s="125">
        <v>920</v>
      </c>
      <c r="D15" s="21">
        <v>836</v>
      </c>
      <c r="E15" s="112">
        <v>1756</v>
      </c>
    </row>
    <row r="16" spans="1:11" x14ac:dyDescent="0.2">
      <c r="A16" s="106" t="s">
        <v>122</v>
      </c>
      <c r="B16" s="107"/>
      <c r="C16" s="122">
        <v>2281</v>
      </c>
      <c r="D16" s="124">
        <v>2109</v>
      </c>
      <c r="E16" s="109">
        <v>4390</v>
      </c>
    </row>
    <row r="17" spans="1:5" x14ac:dyDescent="0.2">
      <c r="A17" s="106" t="s">
        <v>123</v>
      </c>
      <c r="B17" s="106" t="s">
        <v>123</v>
      </c>
      <c r="C17" s="122">
        <v>2593</v>
      </c>
      <c r="D17" s="124">
        <v>2503</v>
      </c>
      <c r="E17" s="109">
        <v>5096</v>
      </c>
    </row>
    <row r="18" spans="1:5" x14ac:dyDescent="0.2">
      <c r="A18" s="110"/>
      <c r="B18" s="111" t="s">
        <v>124</v>
      </c>
      <c r="C18" s="125">
        <v>105</v>
      </c>
      <c r="D18" s="21">
        <v>91</v>
      </c>
      <c r="E18" s="112">
        <v>196</v>
      </c>
    </row>
    <row r="19" spans="1:5" x14ac:dyDescent="0.2">
      <c r="A19" s="110"/>
      <c r="B19" s="111" t="s">
        <v>125</v>
      </c>
      <c r="C19" s="125">
        <v>170</v>
      </c>
      <c r="D19" s="21">
        <v>196</v>
      </c>
      <c r="E19" s="112">
        <v>366</v>
      </c>
    </row>
    <row r="20" spans="1:5" x14ac:dyDescent="0.2">
      <c r="A20" s="110"/>
      <c r="B20" s="111" t="s">
        <v>126</v>
      </c>
      <c r="C20" s="125">
        <v>84</v>
      </c>
      <c r="D20" s="21">
        <v>103</v>
      </c>
      <c r="E20" s="112">
        <v>187</v>
      </c>
    </row>
    <row r="21" spans="1:5" x14ac:dyDescent="0.2">
      <c r="A21" s="110"/>
      <c r="B21" s="111" t="s">
        <v>127</v>
      </c>
      <c r="C21" s="125">
        <v>37</v>
      </c>
      <c r="D21" s="21">
        <v>39</v>
      </c>
      <c r="E21" s="112">
        <v>76</v>
      </c>
    </row>
    <row r="22" spans="1:5" x14ac:dyDescent="0.2">
      <c r="A22" s="106" t="s">
        <v>128</v>
      </c>
      <c r="B22" s="107"/>
      <c r="C22" s="122">
        <v>2989</v>
      </c>
      <c r="D22" s="124">
        <v>2932</v>
      </c>
      <c r="E22" s="109">
        <v>5921</v>
      </c>
    </row>
    <row r="23" spans="1:5" x14ac:dyDescent="0.2">
      <c r="A23" s="106" t="s">
        <v>129</v>
      </c>
      <c r="B23" s="106" t="s">
        <v>212</v>
      </c>
      <c r="C23" s="122">
        <v>190</v>
      </c>
      <c r="D23" s="124">
        <v>168</v>
      </c>
      <c r="E23" s="109">
        <v>358</v>
      </c>
    </row>
    <row r="24" spans="1:5" x14ac:dyDescent="0.2">
      <c r="A24" s="110"/>
      <c r="B24" s="111" t="s">
        <v>130</v>
      </c>
      <c r="C24" s="125">
        <v>535</v>
      </c>
      <c r="D24" s="21">
        <v>552</v>
      </c>
      <c r="E24" s="112">
        <v>1087</v>
      </c>
    </row>
    <row r="25" spans="1:5" x14ac:dyDescent="0.2">
      <c r="A25" s="110"/>
      <c r="B25" s="111" t="s">
        <v>131</v>
      </c>
      <c r="C25" s="125">
        <v>179</v>
      </c>
      <c r="D25" s="21">
        <v>166</v>
      </c>
      <c r="E25" s="112">
        <v>345</v>
      </c>
    </row>
    <row r="26" spans="1:5" x14ac:dyDescent="0.2">
      <c r="A26" s="110"/>
      <c r="B26" s="111" t="s">
        <v>132</v>
      </c>
      <c r="C26" s="125">
        <v>250</v>
      </c>
      <c r="D26" s="21">
        <v>220</v>
      </c>
      <c r="E26" s="112">
        <v>470</v>
      </c>
    </row>
    <row r="27" spans="1:5" x14ac:dyDescent="0.2">
      <c r="A27" s="110"/>
      <c r="B27" s="111" t="s">
        <v>133</v>
      </c>
      <c r="C27" s="125">
        <v>826</v>
      </c>
      <c r="D27" s="21">
        <v>781</v>
      </c>
      <c r="E27" s="112">
        <v>1607</v>
      </c>
    </row>
    <row r="28" spans="1:5" x14ac:dyDescent="0.2">
      <c r="A28" s="110"/>
      <c r="B28" s="111" t="s">
        <v>134</v>
      </c>
      <c r="C28" s="125">
        <v>1343</v>
      </c>
      <c r="D28" s="21">
        <v>1304</v>
      </c>
      <c r="E28" s="112">
        <v>2647</v>
      </c>
    </row>
    <row r="29" spans="1:5" x14ac:dyDescent="0.2">
      <c r="A29" s="110"/>
      <c r="B29" s="111" t="s">
        <v>135</v>
      </c>
      <c r="C29" s="125">
        <v>249</v>
      </c>
      <c r="D29" s="21">
        <v>233</v>
      </c>
      <c r="E29" s="112">
        <v>482</v>
      </c>
    </row>
    <row r="30" spans="1:5" x14ac:dyDescent="0.2">
      <c r="A30" s="110"/>
      <c r="B30" s="111" t="s">
        <v>213</v>
      </c>
      <c r="C30" s="125">
        <v>69</v>
      </c>
      <c r="D30" s="21">
        <v>60</v>
      </c>
      <c r="E30" s="112">
        <v>129</v>
      </c>
    </row>
    <row r="31" spans="1:5" x14ac:dyDescent="0.2">
      <c r="A31" s="110"/>
      <c r="B31" s="111" t="s">
        <v>136</v>
      </c>
      <c r="C31" s="125">
        <v>39</v>
      </c>
      <c r="D31" s="21">
        <v>45</v>
      </c>
      <c r="E31" s="112">
        <v>84</v>
      </c>
    </row>
    <row r="32" spans="1:5" x14ac:dyDescent="0.2">
      <c r="A32" s="110"/>
      <c r="B32" s="111" t="s">
        <v>137</v>
      </c>
      <c r="C32" s="125">
        <v>223</v>
      </c>
      <c r="D32" s="21">
        <v>200</v>
      </c>
      <c r="E32" s="112">
        <v>423</v>
      </c>
    </row>
    <row r="33" spans="1:5" x14ac:dyDescent="0.2">
      <c r="A33" s="110"/>
      <c r="B33" s="111" t="s">
        <v>138</v>
      </c>
      <c r="C33" s="125">
        <v>48</v>
      </c>
      <c r="D33" s="21">
        <v>52</v>
      </c>
      <c r="E33" s="112">
        <v>100</v>
      </c>
    </row>
    <row r="34" spans="1:5" x14ac:dyDescent="0.2">
      <c r="A34" s="110"/>
      <c r="B34" s="111" t="s">
        <v>139</v>
      </c>
      <c r="C34" s="125">
        <v>70</v>
      </c>
      <c r="D34" s="21">
        <v>56</v>
      </c>
      <c r="E34" s="112">
        <v>126</v>
      </c>
    </row>
    <row r="35" spans="1:5" x14ac:dyDescent="0.2">
      <c r="A35" s="110"/>
      <c r="B35" s="111" t="s">
        <v>140</v>
      </c>
      <c r="C35" s="125">
        <v>125</v>
      </c>
      <c r="D35" s="21">
        <v>133</v>
      </c>
      <c r="E35" s="112">
        <v>258</v>
      </c>
    </row>
    <row r="36" spans="1:5" x14ac:dyDescent="0.2">
      <c r="A36" s="106" t="s">
        <v>141</v>
      </c>
      <c r="B36" s="107"/>
      <c r="C36" s="122">
        <v>4146</v>
      </c>
      <c r="D36" s="124">
        <v>3970</v>
      </c>
      <c r="E36" s="109">
        <v>8116</v>
      </c>
    </row>
    <row r="37" spans="1:5" x14ac:dyDescent="0.2">
      <c r="A37" s="106" t="s">
        <v>142</v>
      </c>
      <c r="B37" s="106" t="s">
        <v>143</v>
      </c>
      <c r="C37" s="122">
        <v>317</v>
      </c>
      <c r="D37" s="124">
        <v>322</v>
      </c>
      <c r="E37" s="109">
        <v>639</v>
      </c>
    </row>
    <row r="38" spans="1:5" x14ac:dyDescent="0.2">
      <c r="A38" s="110"/>
      <c r="B38" s="111" t="s">
        <v>144</v>
      </c>
      <c r="C38" s="125">
        <v>193</v>
      </c>
      <c r="D38" s="21">
        <v>207</v>
      </c>
      <c r="E38" s="112">
        <v>400</v>
      </c>
    </row>
    <row r="39" spans="1:5" x14ac:dyDescent="0.2">
      <c r="A39" s="106" t="s">
        <v>145</v>
      </c>
      <c r="B39" s="107"/>
      <c r="C39" s="122">
        <v>510</v>
      </c>
      <c r="D39" s="124">
        <v>529</v>
      </c>
      <c r="E39" s="109">
        <v>1039</v>
      </c>
    </row>
    <row r="40" spans="1:5" x14ac:dyDescent="0.2">
      <c r="A40" s="106" t="s">
        <v>146</v>
      </c>
      <c r="B40" s="106" t="s">
        <v>147</v>
      </c>
      <c r="C40" s="122">
        <v>452</v>
      </c>
      <c r="D40" s="124">
        <v>417</v>
      </c>
      <c r="E40" s="109">
        <v>869</v>
      </c>
    </row>
    <row r="41" spans="1:5" x14ac:dyDescent="0.2">
      <c r="A41" s="110"/>
      <c r="B41" s="111" t="s">
        <v>214</v>
      </c>
      <c r="C41" s="125">
        <v>41</v>
      </c>
      <c r="D41" s="21">
        <v>32</v>
      </c>
      <c r="E41" s="112">
        <v>73</v>
      </c>
    </row>
    <row r="42" spans="1:5" x14ac:dyDescent="0.2">
      <c r="A42" s="110"/>
      <c r="B42" s="111" t="s">
        <v>215</v>
      </c>
      <c r="C42" s="125">
        <v>36</v>
      </c>
      <c r="D42" s="21">
        <v>39</v>
      </c>
      <c r="E42" s="112">
        <v>75</v>
      </c>
    </row>
    <row r="43" spans="1:5" x14ac:dyDescent="0.2">
      <c r="A43" s="110"/>
      <c r="B43" s="111" t="s">
        <v>148</v>
      </c>
      <c r="C43" s="125">
        <v>111</v>
      </c>
      <c r="D43" s="21">
        <v>106</v>
      </c>
      <c r="E43" s="112">
        <v>217</v>
      </c>
    </row>
    <row r="44" spans="1:5" x14ac:dyDescent="0.2">
      <c r="A44" s="110"/>
      <c r="B44" s="111" t="s">
        <v>149</v>
      </c>
      <c r="C44" s="125">
        <v>56</v>
      </c>
      <c r="D44" s="21">
        <v>59</v>
      </c>
      <c r="E44" s="112">
        <v>115</v>
      </c>
    </row>
    <row r="45" spans="1:5" x14ac:dyDescent="0.2">
      <c r="A45" s="110"/>
      <c r="B45" s="111" t="s">
        <v>150</v>
      </c>
      <c r="C45" s="125">
        <v>76</v>
      </c>
      <c r="D45" s="21">
        <v>89</v>
      </c>
      <c r="E45" s="112">
        <v>165</v>
      </c>
    </row>
    <row r="46" spans="1:5" x14ac:dyDescent="0.2">
      <c r="A46" s="110"/>
      <c r="B46" s="111" t="s">
        <v>151</v>
      </c>
      <c r="C46" s="125">
        <v>42</v>
      </c>
      <c r="D46" s="21">
        <v>61</v>
      </c>
      <c r="E46" s="112">
        <v>103</v>
      </c>
    </row>
    <row r="47" spans="1:5" x14ac:dyDescent="0.2">
      <c r="A47" s="106" t="s">
        <v>152</v>
      </c>
      <c r="B47" s="107"/>
      <c r="C47" s="122">
        <v>814</v>
      </c>
      <c r="D47" s="124">
        <v>803</v>
      </c>
      <c r="E47" s="109">
        <v>1617</v>
      </c>
    </row>
    <row r="48" spans="1:5" x14ac:dyDescent="0.2">
      <c r="A48" s="106" t="s">
        <v>153</v>
      </c>
      <c r="B48" s="106" t="s">
        <v>216</v>
      </c>
      <c r="C48" s="122">
        <v>83</v>
      </c>
      <c r="D48" s="124">
        <v>60</v>
      </c>
      <c r="E48" s="109">
        <v>143</v>
      </c>
    </row>
    <row r="49" spans="1:5" x14ac:dyDescent="0.2">
      <c r="A49" s="110"/>
      <c r="B49" s="111" t="s">
        <v>154</v>
      </c>
      <c r="C49" s="125">
        <v>182</v>
      </c>
      <c r="D49" s="21">
        <v>161</v>
      </c>
      <c r="E49" s="112">
        <v>343</v>
      </c>
    </row>
    <row r="50" spans="1:5" x14ac:dyDescent="0.2">
      <c r="A50" s="110"/>
      <c r="B50" s="111" t="s">
        <v>153</v>
      </c>
      <c r="C50" s="125">
        <v>180</v>
      </c>
      <c r="D50" s="21">
        <v>192</v>
      </c>
      <c r="E50" s="112">
        <v>372</v>
      </c>
    </row>
    <row r="51" spans="1:5" x14ac:dyDescent="0.2">
      <c r="A51" s="110"/>
      <c r="B51" s="111" t="s">
        <v>155</v>
      </c>
      <c r="C51" s="125">
        <v>56</v>
      </c>
      <c r="D51" s="21">
        <v>54</v>
      </c>
      <c r="E51" s="112">
        <v>110</v>
      </c>
    </row>
    <row r="52" spans="1:5" x14ac:dyDescent="0.2">
      <c r="A52" s="110"/>
      <c r="B52" s="111" t="s">
        <v>217</v>
      </c>
      <c r="C52" s="125">
        <v>29</v>
      </c>
      <c r="D52" s="21">
        <v>31</v>
      </c>
      <c r="E52" s="112">
        <v>60</v>
      </c>
    </row>
    <row r="53" spans="1:5" x14ac:dyDescent="0.2">
      <c r="A53" s="110"/>
      <c r="B53" s="111" t="s">
        <v>218</v>
      </c>
      <c r="C53" s="125">
        <v>9</v>
      </c>
      <c r="D53" s="21">
        <v>12</v>
      </c>
      <c r="E53" s="112">
        <v>21</v>
      </c>
    </row>
    <row r="54" spans="1:5" x14ac:dyDescent="0.2">
      <c r="A54" s="110"/>
      <c r="B54" s="111" t="s">
        <v>156</v>
      </c>
      <c r="C54" s="125">
        <v>53</v>
      </c>
      <c r="D54" s="21">
        <v>51</v>
      </c>
      <c r="E54" s="112">
        <v>104</v>
      </c>
    </row>
    <row r="55" spans="1:5" x14ac:dyDescent="0.2">
      <c r="A55" s="106" t="s">
        <v>157</v>
      </c>
      <c r="B55" s="107"/>
      <c r="C55" s="122">
        <v>592</v>
      </c>
      <c r="D55" s="124">
        <v>561</v>
      </c>
      <c r="E55" s="109">
        <v>1153</v>
      </c>
    </row>
    <row r="56" spans="1:5" x14ac:dyDescent="0.2">
      <c r="A56" s="106" t="s">
        <v>158</v>
      </c>
      <c r="B56" s="106" t="s">
        <v>219</v>
      </c>
      <c r="C56" s="122">
        <v>4</v>
      </c>
      <c r="D56" s="124">
        <v>8</v>
      </c>
      <c r="E56" s="109">
        <v>12</v>
      </c>
    </row>
    <row r="57" spans="1:5" x14ac:dyDescent="0.2">
      <c r="A57" s="110"/>
      <c r="B57" s="111" t="s">
        <v>159</v>
      </c>
      <c r="C57" s="125">
        <v>583</v>
      </c>
      <c r="D57" s="21">
        <v>563</v>
      </c>
      <c r="E57" s="112">
        <v>1146</v>
      </c>
    </row>
    <row r="58" spans="1:5" x14ac:dyDescent="0.2">
      <c r="A58" s="110"/>
      <c r="B58" s="111" t="s">
        <v>160</v>
      </c>
      <c r="C58" s="125">
        <v>26</v>
      </c>
      <c r="D58" s="21">
        <v>32</v>
      </c>
      <c r="E58" s="112">
        <v>58</v>
      </c>
    </row>
    <row r="59" spans="1:5" x14ac:dyDescent="0.2">
      <c r="A59" s="110"/>
      <c r="B59" s="111" t="s">
        <v>158</v>
      </c>
      <c r="C59" s="125">
        <v>9934</v>
      </c>
      <c r="D59" s="21">
        <v>9326</v>
      </c>
      <c r="E59" s="112">
        <v>19260</v>
      </c>
    </row>
    <row r="60" spans="1:5" x14ac:dyDescent="0.2">
      <c r="A60" s="110"/>
      <c r="B60" s="111" t="s">
        <v>161</v>
      </c>
      <c r="C60" s="125">
        <v>3306</v>
      </c>
      <c r="D60" s="21">
        <v>3186</v>
      </c>
      <c r="E60" s="112">
        <v>6492</v>
      </c>
    </row>
    <row r="61" spans="1:5" x14ac:dyDescent="0.2">
      <c r="A61" s="110"/>
      <c r="B61" s="111" t="s">
        <v>162</v>
      </c>
      <c r="C61" s="125">
        <v>5</v>
      </c>
      <c r="D61" s="21">
        <v>2</v>
      </c>
      <c r="E61" s="112">
        <v>7</v>
      </c>
    </row>
    <row r="62" spans="1:5" x14ac:dyDescent="0.2">
      <c r="A62" s="106" t="s">
        <v>163</v>
      </c>
      <c r="B62" s="107"/>
      <c r="C62" s="122">
        <v>13858</v>
      </c>
      <c r="D62" s="124">
        <v>13117</v>
      </c>
      <c r="E62" s="109">
        <v>26975</v>
      </c>
    </row>
    <row r="63" spans="1:5" x14ac:dyDescent="0.2">
      <c r="A63" s="106" t="s">
        <v>164</v>
      </c>
      <c r="B63" s="106" t="s">
        <v>165</v>
      </c>
      <c r="C63" s="122">
        <v>2726</v>
      </c>
      <c r="D63" s="124">
        <v>2577</v>
      </c>
      <c r="E63" s="109">
        <v>5303</v>
      </c>
    </row>
    <row r="64" spans="1:5" x14ac:dyDescent="0.2">
      <c r="A64" s="110"/>
      <c r="B64" s="111" t="s">
        <v>166</v>
      </c>
      <c r="C64" s="125">
        <v>373</v>
      </c>
      <c r="D64" s="21">
        <v>343</v>
      </c>
      <c r="E64" s="112">
        <v>716</v>
      </c>
    </row>
    <row r="65" spans="1:5" x14ac:dyDescent="0.2">
      <c r="A65" s="110"/>
      <c r="B65" s="111" t="s">
        <v>167</v>
      </c>
      <c r="C65" s="125">
        <v>239</v>
      </c>
      <c r="D65" s="21">
        <v>222</v>
      </c>
      <c r="E65" s="112">
        <v>461</v>
      </c>
    </row>
    <row r="66" spans="1:5" x14ac:dyDescent="0.2">
      <c r="A66" s="110"/>
      <c r="B66" s="111" t="s">
        <v>168</v>
      </c>
      <c r="C66" s="125">
        <v>2158</v>
      </c>
      <c r="D66" s="21">
        <v>1949</v>
      </c>
      <c r="E66" s="112">
        <v>4107</v>
      </c>
    </row>
    <row r="67" spans="1:5" x14ac:dyDescent="0.2">
      <c r="A67" s="110"/>
      <c r="B67" s="111" t="s">
        <v>169</v>
      </c>
      <c r="C67" s="125">
        <v>156</v>
      </c>
      <c r="D67" s="21">
        <v>148</v>
      </c>
      <c r="E67" s="112">
        <v>304</v>
      </c>
    </row>
    <row r="68" spans="1:5" x14ac:dyDescent="0.2">
      <c r="A68" s="106" t="s">
        <v>170</v>
      </c>
      <c r="B68" s="107"/>
      <c r="C68" s="122">
        <v>5652</v>
      </c>
      <c r="D68" s="124">
        <v>5239</v>
      </c>
      <c r="E68" s="109">
        <v>10891</v>
      </c>
    </row>
    <row r="69" spans="1:5" x14ac:dyDescent="0.2">
      <c r="A69" s="106" t="s">
        <v>171</v>
      </c>
      <c r="B69" s="106" t="s">
        <v>172</v>
      </c>
      <c r="C69" s="122">
        <v>131</v>
      </c>
      <c r="D69" s="124">
        <v>122</v>
      </c>
      <c r="E69" s="109">
        <v>253</v>
      </c>
    </row>
    <row r="70" spans="1:5" x14ac:dyDescent="0.2">
      <c r="A70" s="110"/>
      <c r="B70" s="111" t="s">
        <v>173</v>
      </c>
      <c r="C70" s="125">
        <v>88</v>
      </c>
      <c r="D70" s="21">
        <v>72</v>
      </c>
      <c r="E70" s="112">
        <v>160</v>
      </c>
    </row>
    <row r="71" spans="1:5" x14ac:dyDescent="0.2">
      <c r="A71" s="110"/>
      <c r="B71" s="111" t="s">
        <v>174</v>
      </c>
      <c r="C71" s="125">
        <v>170</v>
      </c>
      <c r="D71" s="21">
        <v>169</v>
      </c>
      <c r="E71" s="112">
        <v>339</v>
      </c>
    </row>
    <row r="72" spans="1:5" x14ac:dyDescent="0.2">
      <c r="A72" s="110"/>
      <c r="B72" s="111" t="s">
        <v>175</v>
      </c>
      <c r="C72" s="125">
        <v>102</v>
      </c>
      <c r="D72" s="21">
        <v>71</v>
      </c>
      <c r="E72" s="112">
        <v>173</v>
      </c>
    </row>
    <row r="73" spans="1:5" x14ac:dyDescent="0.2">
      <c r="A73" s="110"/>
      <c r="B73" s="111" t="s">
        <v>176</v>
      </c>
      <c r="C73" s="125">
        <v>203</v>
      </c>
      <c r="D73" s="21">
        <v>142</v>
      </c>
      <c r="E73" s="112">
        <v>345</v>
      </c>
    </row>
    <row r="74" spans="1:5" x14ac:dyDescent="0.2">
      <c r="A74" s="110"/>
      <c r="B74" s="111" t="s">
        <v>220</v>
      </c>
      <c r="C74" s="125">
        <v>52</v>
      </c>
      <c r="D74" s="21">
        <v>47</v>
      </c>
      <c r="E74" s="112">
        <v>99</v>
      </c>
    </row>
    <row r="75" spans="1:5" x14ac:dyDescent="0.2">
      <c r="A75" s="110"/>
      <c r="B75" s="111" t="s">
        <v>221</v>
      </c>
      <c r="C75" s="125">
        <v>29</v>
      </c>
      <c r="D75" s="21">
        <v>39</v>
      </c>
      <c r="E75" s="112">
        <v>68</v>
      </c>
    </row>
    <row r="76" spans="1:5" x14ac:dyDescent="0.2">
      <c r="A76" s="110"/>
      <c r="B76" s="111" t="s">
        <v>177</v>
      </c>
      <c r="C76" s="125">
        <v>78</v>
      </c>
      <c r="D76" s="21">
        <v>79</v>
      </c>
      <c r="E76" s="112">
        <v>157</v>
      </c>
    </row>
    <row r="77" spans="1:5" x14ac:dyDescent="0.2">
      <c r="A77" s="110"/>
      <c r="B77" s="111" t="s">
        <v>178</v>
      </c>
      <c r="C77" s="125">
        <v>192</v>
      </c>
      <c r="D77" s="21">
        <v>194</v>
      </c>
      <c r="E77" s="112">
        <v>386</v>
      </c>
    </row>
    <row r="78" spans="1:5" x14ac:dyDescent="0.2">
      <c r="A78" s="110"/>
      <c r="B78" s="111" t="s">
        <v>179</v>
      </c>
      <c r="C78" s="125">
        <v>1010</v>
      </c>
      <c r="D78" s="21">
        <v>901</v>
      </c>
      <c r="E78" s="112">
        <v>1911</v>
      </c>
    </row>
    <row r="79" spans="1:5" x14ac:dyDescent="0.2">
      <c r="A79" s="110"/>
      <c r="B79" s="111" t="s">
        <v>180</v>
      </c>
      <c r="C79" s="125">
        <v>238</v>
      </c>
      <c r="D79" s="21">
        <v>225</v>
      </c>
      <c r="E79" s="112">
        <v>463</v>
      </c>
    </row>
    <row r="80" spans="1:5" x14ac:dyDescent="0.2">
      <c r="A80" s="110"/>
      <c r="B80" s="111" t="s">
        <v>181</v>
      </c>
      <c r="C80" s="125">
        <v>46</v>
      </c>
      <c r="D80" s="21">
        <v>43</v>
      </c>
      <c r="E80" s="112">
        <v>89</v>
      </c>
    </row>
    <row r="81" spans="1:5" x14ac:dyDescent="0.2">
      <c r="A81" s="106" t="s">
        <v>182</v>
      </c>
      <c r="B81" s="107"/>
      <c r="C81" s="122">
        <v>2339</v>
      </c>
      <c r="D81" s="124">
        <v>2104</v>
      </c>
      <c r="E81" s="109">
        <v>4443</v>
      </c>
    </row>
    <row r="82" spans="1:5" x14ac:dyDescent="0.2">
      <c r="A82" s="106" t="s">
        <v>183</v>
      </c>
      <c r="B82" s="106" t="s">
        <v>183</v>
      </c>
      <c r="C82" s="122">
        <v>394</v>
      </c>
      <c r="D82" s="124">
        <v>338</v>
      </c>
      <c r="E82" s="109">
        <v>732</v>
      </c>
    </row>
    <row r="83" spans="1:5" x14ac:dyDescent="0.2">
      <c r="A83" s="106" t="s">
        <v>184</v>
      </c>
      <c r="B83" s="107"/>
      <c r="C83" s="122">
        <v>394</v>
      </c>
      <c r="D83" s="124">
        <v>338</v>
      </c>
      <c r="E83" s="109">
        <v>732</v>
      </c>
    </row>
    <row r="84" spans="1:5" x14ac:dyDescent="0.2">
      <c r="A84" s="106" t="s">
        <v>185</v>
      </c>
      <c r="B84" s="106" t="s">
        <v>186</v>
      </c>
      <c r="C84" s="122">
        <v>76</v>
      </c>
      <c r="D84" s="124">
        <v>79</v>
      </c>
      <c r="E84" s="109">
        <v>155</v>
      </c>
    </row>
    <row r="85" spans="1:5" x14ac:dyDescent="0.2">
      <c r="A85" s="110"/>
      <c r="B85" s="111" t="s">
        <v>187</v>
      </c>
      <c r="C85" s="125">
        <v>17</v>
      </c>
      <c r="D85" s="21">
        <v>22</v>
      </c>
      <c r="E85" s="112">
        <v>39</v>
      </c>
    </row>
    <row r="86" spans="1:5" x14ac:dyDescent="0.2">
      <c r="A86" s="106" t="s">
        <v>188</v>
      </c>
      <c r="B86" s="107"/>
      <c r="C86" s="122">
        <v>93</v>
      </c>
      <c r="D86" s="124">
        <v>101</v>
      </c>
      <c r="E86" s="109">
        <v>194</v>
      </c>
    </row>
    <row r="87" spans="1:5" x14ac:dyDescent="0.2">
      <c r="A87" s="106" t="s">
        <v>189</v>
      </c>
      <c r="B87" s="106" t="s">
        <v>190</v>
      </c>
      <c r="C87" s="122">
        <v>563</v>
      </c>
      <c r="D87" s="124">
        <v>583</v>
      </c>
      <c r="E87" s="109">
        <v>1146</v>
      </c>
    </row>
    <row r="88" spans="1:5" x14ac:dyDescent="0.2">
      <c r="A88" s="110"/>
      <c r="B88" s="111" t="s">
        <v>191</v>
      </c>
      <c r="C88" s="125">
        <v>294</v>
      </c>
      <c r="D88" s="21">
        <v>306</v>
      </c>
      <c r="E88" s="112">
        <v>600</v>
      </c>
    </row>
    <row r="89" spans="1:5" x14ac:dyDescent="0.2">
      <c r="A89" s="110"/>
      <c r="B89" s="111" t="s">
        <v>192</v>
      </c>
      <c r="C89" s="125">
        <v>681</v>
      </c>
      <c r="D89" s="21">
        <v>658</v>
      </c>
      <c r="E89" s="112">
        <v>1339</v>
      </c>
    </row>
    <row r="90" spans="1:5" x14ac:dyDescent="0.2">
      <c r="A90" s="110"/>
      <c r="B90" s="111" t="s">
        <v>193</v>
      </c>
      <c r="C90" s="125">
        <v>361</v>
      </c>
      <c r="D90" s="21">
        <v>338</v>
      </c>
      <c r="E90" s="112">
        <v>699</v>
      </c>
    </row>
    <row r="91" spans="1:5" x14ac:dyDescent="0.2">
      <c r="A91" s="110"/>
      <c r="B91" s="111" t="s">
        <v>194</v>
      </c>
      <c r="C91" s="125">
        <v>259</v>
      </c>
      <c r="D91" s="21">
        <v>279</v>
      </c>
      <c r="E91" s="112">
        <v>538</v>
      </c>
    </row>
    <row r="92" spans="1:5" x14ac:dyDescent="0.2">
      <c r="A92" s="110"/>
      <c r="B92" s="111" t="s">
        <v>195</v>
      </c>
      <c r="C92" s="125">
        <v>307</v>
      </c>
      <c r="D92" s="21">
        <v>294</v>
      </c>
      <c r="E92" s="112">
        <v>601</v>
      </c>
    </row>
    <row r="93" spans="1:5" x14ac:dyDescent="0.2">
      <c r="A93" s="110"/>
      <c r="B93" s="111" t="s">
        <v>196</v>
      </c>
      <c r="C93" s="125">
        <v>193</v>
      </c>
      <c r="D93" s="21">
        <v>182</v>
      </c>
      <c r="E93" s="112">
        <v>375</v>
      </c>
    </row>
    <row r="94" spans="1:5" x14ac:dyDescent="0.2">
      <c r="A94" s="110"/>
      <c r="B94" s="111" t="s">
        <v>197</v>
      </c>
      <c r="C94" s="125">
        <v>324</v>
      </c>
      <c r="D94" s="21">
        <v>268</v>
      </c>
      <c r="E94" s="112">
        <v>592</v>
      </c>
    </row>
    <row r="95" spans="1:5" x14ac:dyDescent="0.2">
      <c r="A95" s="110"/>
      <c r="B95" s="111" t="s">
        <v>198</v>
      </c>
      <c r="C95" s="125">
        <v>135</v>
      </c>
      <c r="D95" s="21">
        <v>118</v>
      </c>
      <c r="E95" s="112">
        <v>253</v>
      </c>
    </row>
    <row r="96" spans="1:5" x14ac:dyDescent="0.2">
      <c r="A96" s="106" t="s">
        <v>199</v>
      </c>
      <c r="B96" s="107"/>
      <c r="C96" s="122">
        <v>3117</v>
      </c>
      <c r="D96" s="124">
        <v>3026</v>
      </c>
      <c r="E96" s="109">
        <v>6143</v>
      </c>
    </row>
    <row r="97" spans="1:5" x14ac:dyDescent="0.2">
      <c r="A97" s="103" t="s">
        <v>200</v>
      </c>
      <c r="B97" s="113"/>
      <c r="C97" s="126">
        <v>38960</v>
      </c>
      <c r="D97" s="127">
        <v>36941</v>
      </c>
      <c r="E97" s="114">
        <v>75901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workbookViewId="0">
      <selection activeCell="F24" sqref="F24"/>
    </sheetView>
  </sheetViews>
  <sheetFormatPr baseColWidth="10" defaultColWidth="11.42578125" defaultRowHeight="12.75" x14ac:dyDescent="0.2"/>
  <cols>
    <col min="1" max="1" width="26.5703125" style="138" customWidth="1"/>
    <col min="2" max="2" width="27.7109375" style="138" customWidth="1"/>
    <col min="3" max="4" width="14.42578125" style="138" customWidth="1"/>
    <col min="5" max="5" width="11.5703125" style="138" customWidth="1"/>
    <col min="6" max="11" width="22.42578125" style="138" customWidth="1"/>
    <col min="12" max="13" width="11.5703125" style="138" customWidth="1"/>
    <col min="14" max="18" width="17.140625" style="138" customWidth="1"/>
    <col min="19" max="20" width="11.5703125" style="138" customWidth="1"/>
    <col min="21" max="21" width="14.140625" style="138" customWidth="1"/>
    <col min="22" max="22" width="15.7109375" style="138" customWidth="1"/>
    <col min="23" max="23" width="11.5703125" style="138" customWidth="1"/>
    <col min="24" max="80" width="50.140625" style="138" customWidth="1"/>
    <col min="81" max="81" width="11.5703125" style="138" customWidth="1"/>
    <col min="82" max="82" width="8.7109375" style="138" customWidth="1"/>
    <col min="83" max="96" width="9.5703125" style="138" customWidth="1"/>
    <col min="97" max="16384" width="11.42578125" style="138"/>
  </cols>
  <sheetData>
    <row r="1" spans="1:11" x14ac:dyDescent="0.2">
      <c r="A1" s="135"/>
      <c r="B1" s="136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2">
      <c r="A2"/>
      <c r="B2"/>
    </row>
    <row r="4" spans="1:11" x14ac:dyDescent="0.2">
      <c r="A4" s="120" t="s">
        <v>108</v>
      </c>
      <c r="B4" s="107"/>
      <c r="C4" s="120" t="s">
        <v>206</v>
      </c>
      <c r="D4" s="107"/>
      <c r="E4" s="121"/>
    </row>
    <row r="5" spans="1:11" x14ac:dyDescent="0.2">
      <c r="A5" s="120" t="s">
        <v>210</v>
      </c>
      <c r="B5" s="120" t="s">
        <v>211</v>
      </c>
      <c r="C5" s="106" t="s">
        <v>207</v>
      </c>
      <c r="D5" s="123" t="s">
        <v>208</v>
      </c>
      <c r="E5" s="108" t="s">
        <v>200</v>
      </c>
    </row>
    <row r="6" spans="1:11" x14ac:dyDescent="0.2">
      <c r="A6" s="106" t="s">
        <v>111</v>
      </c>
      <c r="B6" s="106" t="s">
        <v>111</v>
      </c>
      <c r="C6" s="122">
        <v>137</v>
      </c>
      <c r="D6" s="124">
        <v>153</v>
      </c>
      <c r="E6" s="109">
        <v>290</v>
      </c>
    </row>
    <row r="7" spans="1:11" x14ac:dyDescent="0.2">
      <c r="A7" s="110"/>
      <c r="B7" s="111" t="s">
        <v>112</v>
      </c>
      <c r="C7" s="125">
        <v>1926</v>
      </c>
      <c r="D7" s="21">
        <v>1866</v>
      </c>
      <c r="E7" s="112">
        <v>3792</v>
      </c>
    </row>
    <row r="8" spans="1:11" x14ac:dyDescent="0.2">
      <c r="A8" s="110"/>
      <c r="B8" s="111" t="s">
        <v>113</v>
      </c>
      <c r="C8" s="125">
        <v>217</v>
      </c>
      <c r="D8" s="21">
        <v>171</v>
      </c>
      <c r="E8" s="112">
        <v>388</v>
      </c>
    </row>
    <row r="9" spans="1:11" x14ac:dyDescent="0.2">
      <c r="A9" s="106" t="s">
        <v>114</v>
      </c>
      <c r="B9" s="107"/>
      <c r="C9" s="122">
        <v>2280</v>
      </c>
      <c r="D9" s="124">
        <v>2190</v>
      </c>
      <c r="E9" s="109">
        <v>4470</v>
      </c>
    </row>
    <row r="10" spans="1:11" x14ac:dyDescent="0.2">
      <c r="A10" s="106" t="s">
        <v>115</v>
      </c>
      <c r="B10" s="106" t="s">
        <v>116</v>
      </c>
      <c r="C10" s="122">
        <v>904</v>
      </c>
      <c r="D10" s="124">
        <v>847</v>
      </c>
      <c r="E10" s="109">
        <v>1751</v>
      </c>
    </row>
    <row r="11" spans="1:11" x14ac:dyDescent="0.2">
      <c r="A11" s="110"/>
      <c r="B11" s="111" t="s">
        <v>117</v>
      </c>
      <c r="C11" s="125">
        <v>109</v>
      </c>
      <c r="D11" s="21">
        <v>115</v>
      </c>
      <c r="E11" s="112">
        <v>224</v>
      </c>
    </row>
    <row r="12" spans="1:11" x14ac:dyDescent="0.2">
      <c r="A12" s="110"/>
      <c r="B12" s="111" t="s">
        <v>119</v>
      </c>
      <c r="C12" s="125">
        <v>4</v>
      </c>
      <c r="D12" s="21">
        <v>4</v>
      </c>
      <c r="E12" s="112">
        <v>8</v>
      </c>
    </row>
    <row r="13" spans="1:11" x14ac:dyDescent="0.2">
      <c r="A13" s="110"/>
      <c r="B13" s="111" t="s">
        <v>118</v>
      </c>
      <c r="C13" s="125">
        <v>35</v>
      </c>
      <c r="D13" s="21">
        <v>42</v>
      </c>
      <c r="E13" s="112">
        <v>77</v>
      </c>
    </row>
    <row r="14" spans="1:11" x14ac:dyDescent="0.2">
      <c r="A14" s="110"/>
      <c r="B14" s="111" t="s">
        <v>120</v>
      </c>
      <c r="C14" s="125">
        <v>1</v>
      </c>
      <c r="D14" s="21">
        <v>5</v>
      </c>
      <c r="E14" s="112">
        <v>6</v>
      </c>
    </row>
    <row r="15" spans="1:11" x14ac:dyDescent="0.2">
      <c r="A15" s="110"/>
      <c r="B15" s="111" t="s">
        <v>121</v>
      </c>
      <c r="C15" s="125">
        <v>1250</v>
      </c>
      <c r="D15" s="21">
        <v>1118</v>
      </c>
      <c r="E15" s="112">
        <v>2368</v>
      </c>
    </row>
    <row r="16" spans="1:11" x14ac:dyDescent="0.2">
      <c r="A16" s="106" t="s">
        <v>122</v>
      </c>
      <c r="B16" s="107"/>
      <c r="C16" s="122">
        <v>2303</v>
      </c>
      <c r="D16" s="124">
        <v>2131</v>
      </c>
      <c r="E16" s="109">
        <v>4434</v>
      </c>
    </row>
    <row r="17" spans="1:5" x14ac:dyDescent="0.2">
      <c r="A17" s="106" t="s">
        <v>123</v>
      </c>
      <c r="B17" s="106" t="s">
        <v>123</v>
      </c>
      <c r="C17" s="122">
        <v>2567</v>
      </c>
      <c r="D17" s="124">
        <v>2513</v>
      </c>
      <c r="E17" s="109">
        <v>5080</v>
      </c>
    </row>
    <row r="18" spans="1:5" x14ac:dyDescent="0.2">
      <c r="A18" s="110"/>
      <c r="B18" s="111" t="s">
        <v>124</v>
      </c>
      <c r="C18" s="125">
        <v>11</v>
      </c>
      <c r="D18" s="21">
        <v>11</v>
      </c>
      <c r="E18" s="112">
        <v>22</v>
      </c>
    </row>
    <row r="19" spans="1:5" x14ac:dyDescent="0.2">
      <c r="A19" s="110"/>
      <c r="B19" s="111" t="s">
        <v>125</v>
      </c>
      <c r="C19" s="125">
        <v>78</v>
      </c>
      <c r="D19" s="21">
        <v>89</v>
      </c>
      <c r="E19" s="112">
        <v>167</v>
      </c>
    </row>
    <row r="20" spans="1:5" x14ac:dyDescent="0.2">
      <c r="A20" s="110"/>
      <c r="B20" s="111" t="s">
        <v>126</v>
      </c>
      <c r="C20" s="125">
        <v>3</v>
      </c>
      <c r="D20" s="21"/>
      <c r="E20" s="112">
        <v>3</v>
      </c>
    </row>
    <row r="21" spans="1:5" x14ac:dyDescent="0.2">
      <c r="A21" s="110"/>
      <c r="B21" s="111" t="s">
        <v>127</v>
      </c>
      <c r="C21" s="125">
        <v>1</v>
      </c>
      <c r="D21" s="21"/>
      <c r="E21" s="112">
        <v>1</v>
      </c>
    </row>
    <row r="22" spans="1:5" x14ac:dyDescent="0.2">
      <c r="A22" s="106" t="s">
        <v>128</v>
      </c>
      <c r="B22" s="107"/>
      <c r="C22" s="122">
        <v>2660</v>
      </c>
      <c r="D22" s="124">
        <v>2613</v>
      </c>
      <c r="E22" s="109">
        <v>5273</v>
      </c>
    </row>
    <row r="23" spans="1:5" x14ac:dyDescent="0.2">
      <c r="A23" s="106" t="s">
        <v>129</v>
      </c>
      <c r="B23" s="106" t="s">
        <v>130</v>
      </c>
      <c r="C23" s="122">
        <v>373</v>
      </c>
      <c r="D23" s="124">
        <v>389</v>
      </c>
      <c r="E23" s="109">
        <v>762</v>
      </c>
    </row>
    <row r="24" spans="1:5" x14ac:dyDescent="0.2">
      <c r="A24" s="110"/>
      <c r="B24" s="111" t="s">
        <v>131</v>
      </c>
      <c r="C24" s="125">
        <v>1</v>
      </c>
      <c r="D24" s="21"/>
      <c r="E24" s="112">
        <v>1</v>
      </c>
    </row>
    <row r="25" spans="1:5" x14ac:dyDescent="0.2">
      <c r="A25" s="110"/>
      <c r="B25" s="111" t="s">
        <v>132</v>
      </c>
      <c r="C25" s="125">
        <v>14</v>
      </c>
      <c r="D25" s="21">
        <v>12</v>
      </c>
      <c r="E25" s="112">
        <v>26</v>
      </c>
    </row>
    <row r="26" spans="1:5" x14ac:dyDescent="0.2">
      <c r="A26" s="110"/>
      <c r="B26" s="111" t="s">
        <v>133</v>
      </c>
      <c r="C26" s="125">
        <v>10</v>
      </c>
      <c r="D26" s="21">
        <v>12</v>
      </c>
      <c r="E26" s="112">
        <v>22</v>
      </c>
    </row>
    <row r="27" spans="1:5" x14ac:dyDescent="0.2">
      <c r="A27" s="110"/>
      <c r="B27" s="111" t="s">
        <v>134</v>
      </c>
      <c r="C27" s="125">
        <v>4477</v>
      </c>
      <c r="D27" s="21">
        <v>4332</v>
      </c>
      <c r="E27" s="112">
        <v>8809</v>
      </c>
    </row>
    <row r="28" spans="1:5" x14ac:dyDescent="0.2">
      <c r="A28" s="110"/>
      <c r="B28" s="111" t="s">
        <v>135</v>
      </c>
      <c r="C28" s="125">
        <v>1</v>
      </c>
      <c r="D28" s="21"/>
      <c r="E28" s="112">
        <v>1</v>
      </c>
    </row>
    <row r="29" spans="1:5" x14ac:dyDescent="0.2">
      <c r="A29" s="110"/>
      <c r="B29" s="111" t="s">
        <v>136</v>
      </c>
      <c r="C29" s="125"/>
      <c r="D29" s="21">
        <v>1</v>
      </c>
      <c r="E29" s="112">
        <v>1</v>
      </c>
    </row>
    <row r="30" spans="1:5" x14ac:dyDescent="0.2">
      <c r="A30" s="110"/>
      <c r="B30" s="111" t="s">
        <v>137</v>
      </c>
      <c r="C30" s="125">
        <v>17</v>
      </c>
      <c r="D30" s="21">
        <v>16</v>
      </c>
      <c r="E30" s="112">
        <v>33</v>
      </c>
    </row>
    <row r="31" spans="1:5" x14ac:dyDescent="0.2">
      <c r="A31" s="110"/>
      <c r="B31" s="111" t="s">
        <v>138</v>
      </c>
      <c r="C31" s="125">
        <v>561</v>
      </c>
      <c r="D31" s="21">
        <v>553</v>
      </c>
      <c r="E31" s="112">
        <v>1114</v>
      </c>
    </row>
    <row r="32" spans="1:5" x14ac:dyDescent="0.2">
      <c r="A32" s="110"/>
      <c r="B32" s="111" t="s">
        <v>139</v>
      </c>
      <c r="C32" s="125">
        <v>2</v>
      </c>
      <c r="D32" s="21">
        <v>1</v>
      </c>
      <c r="E32" s="112">
        <v>3</v>
      </c>
    </row>
    <row r="33" spans="1:5" x14ac:dyDescent="0.2">
      <c r="A33" s="110"/>
      <c r="B33" s="111" t="s">
        <v>140</v>
      </c>
      <c r="C33" s="125">
        <v>18</v>
      </c>
      <c r="D33" s="21">
        <v>16</v>
      </c>
      <c r="E33" s="112">
        <v>34</v>
      </c>
    </row>
    <row r="34" spans="1:5" x14ac:dyDescent="0.2">
      <c r="A34" s="106" t="s">
        <v>141</v>
      </c>
      <c r="B34" s="107"/>
      <c r="C34" s="122">
        <v>5474</v>
      </c>
      <c r="D34" s="124">
        <v>5332</v>
      </c>
      <c r="E34" s="109">
        <v>10806</v>
      </c>
    </row>
    <row r="35" spans="1:5" x14ac:dyDescent="0.2">
      <c r="A35" s="106" t="s">
        <v>142</v>
      </c>
      <c r="B35" s="106" t="s">
        <v>143</v>
      </c>
      <c r="C35" s="122">
        <v>159</v>
      </c>
      <c r="D35" s="124">
        <v>161</v>
      </c>
      <c r="E35" s="109">
        <v>320</v>
      </c>
    </row>
    <row r="36" spans="1:5" x14ac:dyDescent="0.2">
      <c r="A36" s="110"/>
      <c r="B36" s="111" t="s">
        <v>144</v>
      </c>
      <c r="C36" s="125">
        <v>153</v>
      </c>
      <c r="D36" s="21">
        <v>160</v>
      </c>
      <c r="E36" s="112">
        <v>313</v>
      </c>
    </row>
    <row r="37" spans="1:5" x14ac:dyDescent="0.2">
      <c r="A37" s="106" t="s">
        <v>145</v>
      </c>
      <c r="B37" s="107"/>
      <c r="C37" s="122">
        <v>312</v>
      </c>
      <c r="D37" s="124">
        <v>321</v>
      </c>
      <c r="E37" s="109">
        <v>633</v>
      </c>
    </row>
    <row r="38" spans="1:5" x14ac:dyDescent="0.2">
      <c r="A38" s="106" t="s">
        <v>146</v>
      </c>
      <c r="B38" s="106" t="s">
        <v>147</v>
      </c>
      <c r="C38" s="122">
        <v>971</v>
      </c>
      <c r="D38" s="124">
        <v>941</v>
      </c>
      <c r="E38" s="109">
        <v>1912</v>
      </c>
    </row>
    <row r="39" spans="1:5" x14ac:dyDescent="0.2">
      <c r="A39" s="110"/>
      <c r="B39" s="111" t="s">
        <v>148</v>
      </c>
      <c r="C39" s="125">
        <v>18</v>
      </c>
      <c r="D39" s="21">
        <v>16</v>
      </c>
      <c r="E39" s="112">
        <v>34</v>
      </c>
    </row>
    <row r="40" spans="1:5" x14ac:dyDescent="0.2">
      <c r="A40" s="110"/>
      <c r="B40" s="111" t="s">
        <v>149</v>
      </c>
      <c r="C40" s="125"/>
      <c r="D40" s="21">
        <v>1</v>
      </c>
      <c r="E40" s="112">
        <v>1</v>
      </c>
    </row>
    <row r="41" spans="1:5" x14ac:dyDescent="0.2">
      <c r="A41" s="110"/>
      <c r="B41" s="111" t="s">
        <v>150</v>
      </c>
      <c r="C41" s="125"/>
      <c r="D41" s="21">
        <v>2</v>
      </c>
      <c r="E41" s="112">
        <v>2</v>
      </c>
    </row>
    <row r="42" spans="1:5" x14ac:dyDescent="0.2">
      <c r="A42" s="110"/>
      <c r="B42" s="111" t="s">
        <v>151</v>
      </c>
      <c r="C42" s="125">
        <v>2</v>
      </c>
      <c r="D42" s="21">
        <v>1</v>
      </c>
      <c r="E42" s="112">
        <v>3</v>
      </c>
    </row>
    <row r="43" spans="1:5" x14ac:dyDescent="0.2">
      <c r="A43" s="106" t="s">
        <v>152</v>
      </c>
      <c r="B43" s="107"/>
      <c r="C43" s="122">
        <v>991</v>
      </c>
      <c r="D43" s="124">
        <v>961</v>
      </c>
      <c r="E43" s="109">
        <v>1952</v>
      </c>
    </row>
    <row r="44" spans="1:5" x14ac:dyDescent="0.2">
      <c r="A44" s="106" t="s">
        <v>153</v>
      </c>
      <c r="B44" s="106" t="s">
        <v>154</v>
      </c>
      <c r="C44" s="122">
        <v>431</v>
      </c>
      <c r="D44" s="124">
        <v>390</v>
      </c>
      <c r="E44" s="109">
        <v>821</v>
      </c>
    </row>
    <row r="45" spans="1:5" x14ac:dyDescent="0.2">
      <c r="A45" s="110"/>
      <c r="B45" s="111" t="s">
        <v>153</v>
      </c>
      <c r="C45" s="125">
        <v>1</v>
      </c>
      <c r="D45" s="21"/>
      <c r="E45" s="112">
        <v>1</v>
      </c>
    </row>
    <row r="46" spans="1:5" x14ac:dyDescent="0.2">
      <c r="A46" s="110"/>
      <c r="B46" s="111" t="s">
        <v>155</v>
      </c>
      <c r="C46" s="125">
        <v>1</v>
      </c>
      <c r="D46" s="21">
        <v>2</v>
      </c>
      <c r="E46" s="112">
        <v>3</v>
      </c>
    </row>
    <row r="47" spans="1:5" x14ac:dyDescent="0.2">
      <c r="A47" s="110"/>
      <c r="B47" s="111" t="s">
        <v>156</v>
      </c>
      <c r="C47" s="125">
        <v>3</v>
      </c>
      <c r="D47" s="21">
        <v>3</v>
      </c>
      <c r="E47" s="112">
        <v>6</v>
      </c>
    </row>
    <row r="48" spans="1:5" x14ac:dyDescent="0.2">
      <c r="A48" s="106" t="s">
        <v>157</v>
      </c>
      <c r="B48" s="107"/>
      <c r="C48" s="122">
        <v>436</v>
      </c>
      <c r="D48" s="124">
        <v>395</v>
      </c>
      <c r="E48" s="109">
        <v>831</v>
      </c>
    </row>
    <row r="49" spans="1:5" x14ac:dyDescent="0.2">
      <c r="A49" s="106" t="s">
        <v>158</v>
      </c>
      <c r="B49" s="106" t="s">
        <v>159</v>
      </c>
      <c r="C49" s="122">
        <v>672</v>
      </c>
      <c r="D49" s="124">
        <v>691</v>
      </c>
      <c r="E49" s="109">
        <v>1363</v>
      </c>
    </row>
    <row r="50" spans="1:5" x14ac:dyDescent="0.2">
      <c r="A50" s="110"/>
      <c r="B50" s="111" t="s">
        <v>160</v>
      </c>
      <c r="C50" s="125">
        <v>6</v>
      </c>
      <c r="D50" s="21">
        <v>2</v>
      </c>
      <c r="E50" s="112">
        <v>8</v>
      </c>
    </row>
    <row r="51" spans="1:5" x14ac:dyDescent="0.2">
      <c r="A51" s="110"/>
      <c r="B51" s="111" t="s">
        <v>158</v>
      </c>
      <c r="C51" s="125">
        <v>14236</v>
      </c>
      <c r="D51" s="21">
        <v>13324</v>
      </c>
      <c r="E51" s="112">
        <v>27560</v>
      </c>
    </row>
    <row r="52" spans="1:5" x14ac:dyDescent="0.2">
      <c r="A52" s="110"/>
      <c r="B52" s="111" t="s">
        <v>161</v>
      </c>
      <c r="C52" s="125">
        <v>2697</v>
      </c>
      <c r="D52" s="21">
        <v>2632</v>
      </c>
      <c r="E52" s="112">
        <v>5329</v>
      </c>
    </row>
    <row r="53" spans="1:5" x14ac:dyDescent="0.2">
      <c r="A53" s="110"/>
      <c r="B53" s="111" t="s">
        <v>162</v>
      </c>
      <c r="C53" s="125">
        <v>1</v>
      </c>
      <c r="D53" s="21"/>
      <c r="E53" s="112">
        <v>1</v>
      </c>
    </row>
    <row r="54" spans="1:5" x14ac:dyDescent="0.2">
      <c r="A54" s="106" t="s">
        <v>163</v>
      </c>
      <c r="B54" s="107"/>
      <c r="C54" s="122">
        <v>17612</v>
      </c>
      <c r="D54" s="124">
        <v>16649</v>
      </c>
      <c r="E54" s="109">
        <v>34261</v>
      </c>
    </row>
    <row r="55" spans="1:5" x14ac:dyDescent="0.2">
      <c r="A55" s="106" t="s">
        <v>164</v>
      </c>
      <c r="B55" s="106" t="s">
        <v>165</v>
      </c>
      <c r="C55" s="122">
        <v>29</v>
      </c>
      <c r="D55" s="124">
        <v>24</v>
      </c>
      <c r="E55" s="109">
        <v>53</v>
      </c>
    </row>
    <row r="56" spans="1:5" x14ac:dyDescent="0.2">
      <c r="A56" s="110"/>
      <c r="B56" s="111" t="s">
        <v>166</v>
      </c>
      <c r="C56" s="125">
        <v>47</v>
      </c>
      <c r="D56" s="21">
        <v>43</v>
      </c>
      <c r="E56" s="112">
        <v>90</v>
      </c>
    </row>
    <row r="57" spans="1:5" x14ac:dyDescent="0.2">
      <c r="A57" s="110"/>
      <c r="B57" s="111" t="s">
        <v>167</v>
      </c>
      <c r="C57" s="125">
        <v>1</v>
      </c>
      <c r="D57" s="21">
        <v>1</v>
      </c>
      <c r="E57" s="112">
        <v>2</v>
      </c>
    </row>
    <row r="58" spans="1:5" x14ac:dyDescent="0.2">
      <c r="A58" s="110"/>
      <c r="B58" s="111" t="s">
        <v>168</v>
      </c>
      <c r="C58" s="125">
        <v>2486</v>
      </c>
      <c r="D58" s="21">
        <v>2306</v>
      </c>
      <c r="E58" s="112">
        <v>4792</v>
      </c>
    </row>
    <row r="59" spans="1:5" x14ac:dyDescent="0.2">
      <c r="A59" s="110"/>
      <c r="B59" s="111" t="s">
        <v>169</v>
      </c>
      <c r="C59" s="125">
        <v>16</v>
      </c>
      <c r="D59" s="21">
        <v>10</v>
      </c>
      <c r="E59" s="112">
        <v>26</v>
      </c>
    </row>
    <row r="60" spans="1:5" x14ac:dyDescent="0.2">
      <c r="A60" s="106" t="s">
        <v>170</v>
      </c>
      <c r="B60" s="107"/>
      <c r="C60" s="122">
        <v>2579</v>
      </c>
      <c r="D60" s="124">
        <v>2384</v>
      </c>
      <c r="E60" s="109">
        <v>4963</v>
      </c>
    </row>
    <row r="61" spans="1:5" x14ac:dyDescent="0.2">
      <c r="A61" s="106" t="s">
        <v>171</v>
      </c>
      <c r="B61" s="106" t="s">
        <v>172</v>
      </c>
      <c r="C61" s="122">
        <v>1901</v>
      </c>
      <c r="D61" s="124">
        <v>1725</v>
      </c>
      <c r="E61" s="109">
        <v>3626</v>
      </c>
    </row>
    <row r="62" spans="1:5" x14ac:dyDescent="0.2">
      <c r="A62" s="110"/>
      <c r="B62" s="111" t="s">
        <v>173</v>
      </c>
      <c r="C62" s="125">
        <v>8</v>
      </c>
      <c r="D62" s="21">
        <v>3</v>
      </c>
      <c r="E62" s="112">
        <v>11</v>
      </c>
    </row>
    <row r="63" spans="1:5" x14ac:dyDescent="0.2">
      <c r="A63" s="110"/>
      <c r="B63" s="111" t="s">
        <v>174</v>
      </c>
      <c r="C63" s="125">
        <v>69</v>
      </c>
      <c r="D63" s="21">
        <v>83</v>
      </c>
      <c r="E63" s="112">
        <v>152</v>
      </c>
    </row>
    <row r="64" spans="1:5" x14ac:dyDescent="0.2">
      <c r="A64" s="110"/>
      <c r="B64" s="111" t="s">
        <v>175</v>
      </c>
      <c r="C64" s="125">
        <v>3</v>
      </c>
      <c r="D64" s="21"/>
      <c r="E64" s="112">
        <v>3</v>
      </c>
    </row>
    <row r="65" spans="1:5" x14ac:dyDescent="0.2">
      <c r="A65" s="110"/>
      <c r="B65" s="111" t="s">
        <v>176</v>
      </c>
      <c r="C65" s="125">
        <v>32</v>
      </c>
      <c r="D65" s="21">
        <v>24</v>
      </c>
      <c r="E65" s="112">
        <v>56</v>
      </c>
    </row>
    <row r="66" spans="1:5" x14ac:dyDescent="0.2">
      <c r="A66" s="110"/>
      <c r="B66" s="111" t="s">
        <v>177</v>
      </c>
      <c r="C66" s="125">
        <v>5</v>
      </c>
      <c r="D66" s="21">
        <v>2</v>
      </c>
      <c r="E66" s="112">
        <v>7</v>
      </c>
    </row>
    <row r="67" spans="1:5" x14ac:dyDescent="0.2">
      <c r="A67" s="110"/>
      <c r="B67" s="111" t="s">
        <v>178</v>
      </c>
      <c r="C67" s="125">
        <v>94</v>
      </c>
      <c r="D67" s="21">
        <v>90</v>
      </c>
      <c r="E67" s="112">
        <v>184</v>
      </c>
    </row>
    <row r="68" spans="1:5" x14ac:dyDescent="0.2">
      <c r="A68" s="110"/>
      <c r="B68" s="111" t="s">
        <v>179</v>
      </c>
      <c r="C68" s="125">
        <v>104</v>
      </c>
      <c r="D68" s="21">
        <v>90</v>
      </c>
      <c r="E68" s="112">
        <v>194</v>
      </c>
    </row>
    <row r="69" spans="1:5" x14ac:dyDescent="0.2">
      <c r="A69" s="110"/>
      <c r="B69" s="111" t="s">
        <v>180</v>
      </c>
      <c r="C69" s="125">
        <v>203</v>
      </c>
      <c r="D69" s="21">
        <v>191</v>
      </c>
      <c r="E69" s="112">
        <v>394</v>
      </c>
    </row>
    <row r="70" spans="1:5" x14ac:dyDescent="0.2">
      <c r="A70" s="110"/>
      <c r="B70" s="111" t="s">
        <v>181</v>
      </c>
      <c r="C70" s="125">
        <v>3</v>
      </c>
      <c r="D70" s="21">
        <v>4</v>
      </c>
      <c r="E70" s="112">
        <v>7</v>
      </c>
    </row>
    <row r="71" spans="1:5" x14ac:dyDescent="0.2">
      <c r="A71" s="106" t="s">
        <v>182</v>
      </c>
      <c r="B71" s="107"/>
      <c r="C71" s="122">
        <v>2422</v>
      </c>
      <c r="D71" s="124">
        <v>2212</v>
      </c>
      <c r="E71" s="109">
        <v>4634</v>
      </c>
    </row>
    <row r="72" spans="1:5" x14ac:dyDescent="0.2">
      <c r="A72" s="106" t="s">
        <v>183</v>
      </c>
      <c r="B72" s="106" t="s">
        <v>183</v>
      </c>
      <c r="C72" s="122">
        <v>373</v>
      </c>
      <c r="D72" s="124">
        <v>321</v>
      </c>
      <c r="E72" s="109">
        <v>694</v>
      </c>
    </row>
    <row r="73" spans="1:5" x14ac:dyDescent="0.2">
      <c r="A73" s="106" t="s">
        <v>184</v>
      </c>
      <c r="B73" s="107"/>
      <c r="C73" s="122">
        <v>373</v>
      </c>
      <c r="D73" s="124">
        <v>321</v>
      </c>
      <c r="E73" s="109">
        <v>694</v>
      </c>
    </row>
    <row r="74" spans="1:5" x14ac:dyDescent="0.2">
      <c r="A74" s="106" t="s">
        <v>185</v>
      </c>
      <c r="B74" s="106" t="s">
        <v>186</v>
      </c>
      <c r="C74" s="122">
        <v>35</v>
      </c>
      <c r="D74" s="124">
        <v>29</v>
      </c>
      <c r="E74" s="109">
        <v>64</v>
      </c>
    </row>
    <row r="75" spans="1:5" x14ac:dyDescent="0.2">
      <c r="A75" s="110"/>
      <c r="B75" s="111" t="s">
        <v>187</v>
      </c>
      <c r="C75" s="125">
        <v>14</v>
      </c>
      <c r="D75" s="21">
        <v>17</v>
      </c>
      <c r="E75" s="112">
        <v>31</v>
      </c>
    </row>
    <row r="76" spans="1:5" x14ac:dyDescent="0.2">
      <c r="A76" s="106" t="s">
        <v>188</v>
      </c>
      <c r="B76" s="107"/>
      <c r="C76" s="122">
        <v>49</v>
      </c>
      <c r="D76" s="124">
        <v>46</v>
      </c>
      <c r="E76" s="109">
        <v>95</v>
      </c>
    </row>
    <row r="77" spans="1:5" x14ac:dyDescent="0.2">
      <c r="A77" s="106" t="s">
        <v>189</v>
      </c>
      <c r="B77" s="106" t="s">
        <v>190</v>
      </c>
      <c r="C77" s="122">
        <v>208</v>
      </c>
      <c r="D77" s="124">
        <v>214</v>
      </c>
      <c r="E77" s="109">
        <v>422</v>
      </c>
    </row>
    <row r="78" spans="1:5" x14ac:dyDescent="0.2">
      <c r="A78" s="110"/>
      <c r="B78" s="111" t="s">
        <v>191</v>
      </c>
      <c r="C78" s="125">
        <v>53</v>
      </c>
      <c r="D78" s="21">
        <v>52</v>
      </c>
      <c r="E78" s="112">
        <v>105</v>
      </c>
    </row>
    <row r="79" spans="1:5" x14ac:dyDescent="0.2">
      <c r="A79" s="110"/>
      <c r="B79" s="111" t="s">
        <v>192</v>
      </c>
      <c r="C79" s="125">
        <v>265</v>
      </c>
      <c r="D79" s="21">
        <v>258</v>
      </c>
      <c r="E79" s="112">
        <v>523</v>
      </c>
    </row>
    <row r="80" spans="1:5" x14ac:dyDescent="0.2">
      <c r="A80" s="110"/>
      <c r="B80" s="111" t="s">
        <v>193</v>
      </c>
      <c r="C80" s="125">
        <v>125</v>
      </c>
      <c r="D80" s="21">
        <v>98</v>
      </c>
      <c r="E80" s="112">
        <v>223</v>
      </c>
    </row>
    <row r="81" spans="1:5" x14ac:dyDescent="0.2">
      <c r="A81" s="110"/>
      <c r="B81" s="111" t="s">
        <v>194</v>
      </c>
      <c r="C81" s="125">
        <v>141</v>
      </c>
      <c r="D81" s="21">
        <v>154</v>
      </c>
      <c r="E81" s="112">
        <v>295</v>
      </c>
    </row>
    <row r="82" spans="1:5" x14ac:dyDescent="0.2">
      <c r="A82" s="110"/>
      <c r="B82" s="111" t="s">
        <v>195</v>
      </c>
      <c r="C82" s="125">
        <v>243</v>
      </c>
      <c r="D82" s="21">
        <v>231</v>
      </c>
      <c r="E82" s="112">
        <v>474</v>
      </c>
    </row>
    <row r="83" spans="1:5" x14ac:dyDescent="0.2">
      <c r="A83" s="110"/>
      <c r="B83" s="111" t="s">
        <v>196</v>
      </c>
      <c r="C83" s="125">
        <v>141</v>
      </c>
      <c r="D83" s="21">
        <v>143</v>
      </c>
      <c r="E83" s="112">
        <v>284</v>
      </c>
    </row>
    <row r="84" spans="1:5" x14ac:dyDescent="0.2">
      <c r="A84" s="110"/>
      <c r="B84" s="111" t="s">
        <v>197</v>
      </c>
      <c r="C84" s="125">
        <v>184</v>
      </c>
      <c r="D84" s="21">
        <v>145</v>
      </c>
      <c r="E84" s="112">
        <v>329</v>
      </c>
    </row>
    <row r="85" spans="1:5" x14ac:dyDescent="0.2">
      <c r="A85" s="110"/>
      <c r="B85" s="111" t="s">
        <v>198</v>
      </c>
      <c r="C85" s="125">
        <v>118</v>
      </c>
      <c r="D85" s="21">
        <v>99</v>
      </c>
      <c r="E85" s="112">
        <v>217</v>
      </c>
    </row>
    <row r="86" spans="1:5" x14ac:dyDescent="0.2">
      <c r="A86" s="106" t="s">
        <v>199</v>
      </c>
      <c r="B86" s="107"/>
      <c r="C86" s="122">
        <v>1478</v>
      </c>
      <c r="D86" s="124">
        <v>1394</v>
      </c>
      <c r="E86" s="109">
        <v>2872</v>
      </c>
    </row>
    <row r="87" spans="1:5" x14ac:dyDescent="0.2">
      <c r="A87" s="103" t="s">
        <v>200</v>
      </c>
      <c r="B87" s="113"/>
      <c r="C87" s="126">
        <v>38969</v>
      </c>
      <c r="D87" s="127">
        <v>36949</v>
      </c>
      <c r="E87" s="114">
        <v>75918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221-03</vt:lpstr>
      <vt:lpstr>221-03  con form</vt:lpstr>
      <vt:lpstr>221- 03</vt:lpstr>
      <vt:lpstr>221-03 R</vt:lpstr>
      <vt:lpstr>Tabla Res. 2015</vt:lpstr>
      <vt:lpstr>Tabla Ocurr. 2015</vt:lpstr>
      <vt:lpstr>'221- 03'!Área_de_impresión</vt:lpstr>
      <vt:lpstr>'221-03  con form'!Área_de_impresión</vt:lpstr>
      <vt:lpstr>'221-03 R'!Área_de_impresión</vt:lpstr>
      <vt:lpstr>'221- 03'!Títulos_a_imprimir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ESRODRIGUEZ</dc:creator>
  <cp:lastModifiedBy>RUBIELA COSME</cp:lastModifiedBy>
  <cp:lastPrinted>2017-09-07T15:08:30Z</cp:lastPrinted>
  <dcterms:created xsi:type="dcterms:W3CDTF">2012-08-09T16:08:26Z</dcterms:created>
  <dcterms:modified xsi:type="dcterms:W3CDTF">2017-09-07T15:09:47Z</dcterms:modified>
</cp:coreProperties>
</file>